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/>
  <mc:AlternateContent xmlns:mc="http://schemas.openxmlformats.org/markup-compatibility/2006">
    <mc:Choice Requires="x15">
      <x15ac:absPath xmlns:x15ac="http://schemas.microsoft.com/office/spreadsheetml/2010/11/ac" url="D:\Xinlonghua Material Co.,Ltd\XINGLOGNH (ព្យូការងារ)\FORMAL SECOND TIME\"/>
    </mc:Choice>
  </mc:AlternateContent>
  <xr:revisionPtr revIDLastSave="0" documentId="13_ncr:1_{0E04E7A6-E9FB-45EE-BA9B-6F4E8369D645}" xr6:coauthVersionLast="47" xr6:coauthVersionMax="47" xr10:uidLastSave="{00000000-0000-0000-0000-000000000000}"/>
  <bookViews>
    <workbookView xWindow="-120" yWindow="-120" windowWidth="20730" windowHeight="11160" tabRatio="935" xr2:uid="{00000000-000D-0000-FFFF-FFFF00000000}"/>
  </bookViews>
  <sheets>
    <sheet name="Salary" sheetId="53" r:id="rId1"/>
    <sheet name="外面临时工 (2个人)" sheetId="64" state="hidden" r:id="rId2"/>
    <sheet name="Sheet1" sheetId="62" state="hidden" r:id="rId3"/>
    <sheet name="ALL" sheetId="63" state="hidden" r:id="rId4"/>
  </sheets>
  <definedNames>
    <definedName name="_xlnm._FilterDatabase" localSheetId="3" hidden="1">ALL!$A$1:$AP$400</definedName>
    <definedName name="_xlnm._FilterDatabase" localSheetId="0" hidden="1">Salary!$A$5:$AO$15</definedName>
    <definedName name="_xlnm._FilterDatabase" localSheetId="2" hidden="1">Sheet1!$A$1:$AO$407</definedName>
    <definedName name="_xlnm._FilterDatabase" localSheetId="1" hidden="1">'外面临时工 (2个人)'!$A$6:$BG$10</definedName>
    <definedName name="_xlnm.Print_Area" localSheetId="0">Salary!$A$1:$AF$15</definedName>
    <definedName name="_xlnm.Print_Area" localSheetId="1">'外面临时工 (2个人)'!$A$1:$AF$10</definedName>
    <definedName name="_xlnm.Print_Titles" localSheetId="0">Salary!$3:$5</definedName>
    <definedName name="_xlnm.Print_Titles" localSheetId="1">'外面临时工 (2个人)'!$5:$6</definedName>
  </definedNames>
  <calcPr calcId="191029"/>
</workbook>
</file>

<file path=xl/calcChain.xml><?xml version="1.0" encoding="utf-8"?>
<calcChain xmlns="http://schemas.openxmlformats.org/spreadsheetml/2006/main">
  <c r="G15" i="53" l="1"/>
  <c r="I15" i="53"/>
  <c r="K15" i="53"/>
  <c r="L15" i="53"/>
  <c r="M15" i="53"/>
  <c r="N15" i="53"/>
  <c r="O15" i="53"/>
  <c r="R15" i="53"/>
  <c r="T15" i="53"/>
  <c r="U15" i="53"/>
  <c r="V15" i="53"/>
  <c r="W15" i="53"/>
  <c r="X15" i="53"/>
  <c r="Z15" i="53"/>
  <c r="AA15" i="53"/>
  <c r="F15" i="53"/>
  <c r="S14" i="53"/>
  <c r="S13" i="53"/>
  <c r="S12" i="53"/>
  <c r="S11" i="53"/>
  <c r="S10" i="53"/>
  <c r="S9" i="53"/>
  <c r="S8" i="53"/>
  <c r="S7" i="53"/>
  <c r="H12" i="53"/>
  <c r="J12" i="53"/>
  <c r="P12" i="53"/>
  <c r="H13" i="53"/>
  <c r="J13" i="53"/>
  <c r="P13" i="53"/>
  <c r="H14" i="53"/>
  <c r="J14" i="53"/>
  <c r="P14" i="53"/>
  <c r="H7" i="53"/>
  <c r="J7" i="53"/>
  <c r="P7" i="53"/>
  <c r="H8" i="53"/>
  <c r="J8" i="53"/>
  <c r="P8" i="53"/>
  <c r="H9" i="53"/>
  <c r="J9" i="53"/>
  <c r="P9" i="53"/>
  <c r="H10" i="53"/>
  <c r="J10" i="53"/>
  <c r="P10" i="53"/>
  <c r="H11" i="53"/>
  <c r="J11" i="53"/>
  <c r="P11" i="53"/>
  <c r="S6" i="53"/>
  <c r="S15" i="53" s="1"/>
  <c r="P6" i="53"/>
  <c r="J6" i="53"/>
  <c r="H6" i="53"/>
  <c r="A400" i="63"/>
  <c r="A399" i="63"/>
  <c r="A398" i="63"/>
  <c r="A397" i="63"/>
  <c r="A396" i="63"/>
  <c r="A395" i="63"/>
  <c r="A394" i="63"/>
  <c r="A393" i="63"/>
  <c r="A392" i="63"/>
  <c r="A391" i="63"/>
  <c r="A390" i="63"/>
  <c r="A389" i="63"/>
  <c r="A388" i="63"/>
  <c r="A387" i="63"/>
  <c r="A386" i="63"/>
  <c r="A385" i="63"/>
  <c r="A384" i="63"/>
  <c r="A383" i="63"/>
  <c r="A382" i="63"/>
  <c r="A381" i="63"/>
  <c r="A380" i="63"/>
  <c r="A379" i="63"/>
  <c r="A378" i="63"/>
  <c r="A377" i="63"/>
  <c r="A376" i="63"/>
  <c r="A375" i="63"/>
  <c r="A374" i="63"/>
  <c r="A373" i="63"/>
  <c r="A372" i="63"/>
  <c r="A371" i="63"/>
  <c r="A370" i="63"/>
  <c r="A369" i="63"/>
  <c r="A368" i="63"/>
  <c r="A367" i="63"/>
  <c r="A366" i="63"/>
  <c r="A365" i="63"/>
  <c r="A364" i="63"/>
  <c r="A363" i="63"/>
  <c r="A362" i="63"/>
  <c r="A361" i="63"/>
  <c r="A360" i="63"/>
  <c r="A359" i="63"/>
  <c r="A358" i="63"/>
  <c r="A357" i="63"/>
  <c r="A356" i="63"/>
  <c r="A355" i="63"/>
  <c r="A354" i="63"/>
  <c r="A353" i="63"/>
  <c r="A352" i="63"/>
  <c r="A351" i="63"/>
  <c r="A350" i="63"/>
  <c r="A349" i="63"/>
  <c r="A348" i="63"/>
  <c r="A347" i="63"/>
  <c r="A346" i="63"/>
  <c r="A345" i="63"/>
  <c r="A344" i="63"/>
  <c r="A343" i="63"/>
  <c r="A342" i="63"/>
  <c r="A341" i="63"/>
  <c r="A340" i="63"/>
  <c r="A339" i="63"/>
  <c r="A338" i="63"/>
  <c r="A337" i="63"/>
  <c r="A336" i="63"/>
  <c r="A335" i="63"/>
  <c r="A334" i="63"/>
  <c r="A333" i="63"/>
  <c r="A332" i="63"/>
  <c r="A331" i="63"/>
  <c r="A330" i="63"/>
  <c r="A329" i="63"/>
  <c r="A328" i="63"/>
  <c r="A327" i="63"/>
  <c r="A326" i="63"/>
  <c r="A325" i="63"/>
  <c r="A324" i="63"/>
  <c r="A323" i="63"/>
  <c r="A322" i="63"/>
  <c r="A321" i="63"/>
  <c r="A320" i="63"/>
  <c r="A319" i="63"/>
  <c r="A318" i="63"/>
  <c r="A317" i="63"/>
  <c r="A316" i="63"/>
  <c r="A315" i="63"/>
  <c r="A314" i="63"/>
  <c r="A313" i="63"/>
  <c r="A312" i="63"/>
  <c r="A311" i="63"/>
  <c r="A310" i="63"/>
  <c r="A309" i="63"/>
  <c r="A308" i="63"/>
  <c r="A307" i="63"/>
  <c r="A306" i="63"/>
  <c r="A305" i="63"/>
  <c r="A304" i="63"/>
  <c r="A303" i="63"/>
  <c r="A302" i="63"/>
  <c r="A301" i="63"/>
  <c r="A300" i="63"/>
  <c r="A299" i="63"/>
  <c r="A298" i="63"/>
  <c r="A297" i="63"/>
  <c r="A296" i="63"/>
  <c r="A295" i="63"/>
  <c r="A294" i="63"/>
  <c r="A293" i="63"/>
  <c r="A292" i="63"/>
  <c r="A291" i="63"/>
  <c r="A290" i="63"/>
  <c r="A289" i="63"/>
  <c r="A288" i="63"/>
  <c r="A287" i="63"/>
  <c r="A286" i="63"/>
  <c r="A285" i="63"/>
  <c r="A284" i="63"/>
  <c r="A283" i="63"/>
  <c r="A282" i="63"/>
  <c r="A281" i="63"/>
  <c r="A280" i="63"/>
  <c r="A279" i="63"/>
  <c r="A278" i="63"/>
  <c r="A277" i="63"/>
  <c r="A276" i="63"/>
  <c r="A275" i="63"/>
  <c r="A274" i="63"/>
  <c r="A273" i="63"/>
  <c r="A272" i="63"/>
  <c r="A271" i="63"/>
  <c r="A270" i="63"/>
  <c r="A269" i="63"/>
  <c r="A268" i="63"/>
  <c r="A267" i="63"/>
  <c r="A266" i="63"/>
  <c r="A265" i="63"/>
  <c r="A264" i="63"/>
  <c r="A263" i="63"/>
  <c r="A262" i="63"/>
  <c r="A261" i="63"/>
  <c r="A260" i="63"/>
  <c r="A259" i="63"/>
  <c r="A258" i="63"/>
  <c r="A257" i="63"/>
  <c r="A256" i="63"/>
  <c r="A255" i="63"/>
  <c r="A254" i="63"/>
  <c r="A253" i="63"/>
  <c r="A252" i="63"/>
  <c r="A251" i="63"/>
  <c r="A250" i="63"/>
  <c r="A249" i="63"/>
  <c r="A248" i="63"/>
  <c r="A247" i="63"/>
  <c r="A246" i="63"/>
  <c r="A245" i="63"/>
  <c r="A244" i="63"/>
  <c r="A243" i="63"/>
  <c r="A242" i="63"/>
  <c r="A241" i="63"/>
  <c r="A240" i="63"/>
  <c r="A239" i="63"/>
  <c r="A238" i="63"/>
  <c r="A237" i="63"/>
  <c r="A236" i="63"/>
  <c r="A235" i="63"/>
  <c r="A234" i="63"/>
  <c r="A233" i="63"/>
  <c r="A232" i="63"/>
  <c r="A231" i="63"/>
  <c r="A230" i="63"/>
  <c r="A229" i="63"/>
  <c r="A228" i="63"/>
  <c r="A227" i="63"/>
  <c r="A226" i="63"/>
  <c r="A225" i="63"/>
  <c r="A224" i="63"/>
  <c r="A223" i="63"/>
  <c r="A222" i="63"/>
  <c r="A221" i="63"/>
  <c r="A220" i="63"/>
  <c r="A219" i="63"/>
  <c r="A218" i="63"/>
  <c r="A217" i="63"/>
  <c r="A216" i="63"/>
  <c r="A215" i="63"/>
  <c r="A214" i="63"/>
  <c r="A213" i="63"/>
  <c r="A212" i="63"/>
  <c r="A211" i="63"/>
  <c r="A210" i="63"/>
  <c r="A209" i="63"/>
  <c r="A208" i="63"/>
  <c r="A207" i="63"/>
  <c r="A206" i="63"/>
  <c r="A205" i="63"/>
  <c r="A204" i="63"/>
  <c r="A203" i="63"/>
  <c r="A202" i="63"/>
  <c r="A201" i="63"/>
  <c r="A200" i="63"/>
  <c r="A199" i="63"/>
  <c r="A198" i="63"/>
  <c r="A197" i="63"/>
  <c r="A196" i="63"/>
  <c r="A195" i="63"/>
  <c r="A194" i="63"/>
  <c r="A193" i="63"/>
  <c r="A192" i="63"/>
  <c r="A191" i="63"/>
  <c r="A190" i="63"/>
  <c r="A189" i="63"/>
  <c r="A188" i="63"/>
  <c r="A187" i="63"/>
  <c r="A186" i="63"/>
  <c r="A185" i="63"/>
  <c r="A184" i="63"/>
  <c r="A183" i="63"/>
  <c r="A182" i="63"/>
  <c r="A181" i="63"/>
  <c r="A180" i="63"/>
  <c r="A179" i="63"/>
  <c r="A178" i="63"/>
  <c r="A177" i="63"/>
  <c r="A176" i="63"/>
  <c r="A175" i="63"/>
  <c r="A174" i="63"/>
  <c r="A173" i="63"/>
  <c r="A172" i="63"/>
  <c r="A171" i="63"/>
  <c r="A170" i="63"/>
  <c r="A169" i="63"/>
  <c r="A168" i="63"/>
  <c r="A167" i="63"/>
  <c r="A166" i="63"/>
  <c r="A165" i="63"/>
  <c r="A164" i="63"/>
  <c r="A163" i="63"/>
  <c r="A162" i="63"/>
  <c r="A161" i="63"/>
  <c r="A160" i="63"/>
  <c r="A159" i="63"/>
  <c r="A158" i="63"/>
  <c r="A157" i="63"/>
  <c r="A156" i="63"/>
  <c r="A155" i="63"/>
  <c r="A154" i="63"/>
  <c r="A153" i="63"/>
  <c r="A152" i="63"/>
  <c r="A151" i="63"/>
  <c r="A150" i="63"/>
  <c r="A149" i="63"/>
  <c r="A148" i="63"/>
  <c r="A147" i="63"/>
  <c r="A146" i="63"/>
  <c r="A145" i="63"/>
  <c r="A144" i="63"/>
  <c r="A143" i="63"/>
  <c r="A142" i="63"/>
  <c r="A141" i="63"/>
  <c r="A140" i="63"/>
  <c r="A139" i="63"/>
  <c r="A138" i="63"/>
  <c r="A137" i="63"/>
  <c r="A136" i="63"/>
  <c r="A135" i="63"/>
  <c r="A134" i="63"/>
  <c r="A133" i="63"/>
  <c r="A132" i="63"/>
  <c r="A131" i="63"/>
  <c r="A130" i="63"/>
  <c r="A129" i="63"/>
  <c r="A128" i="63"/>
  <c r="A127" i="63"/>
  <c r="A126" i="63"/>
  <c r="A125" i="63"/>
  <c r="A124" i="63"/>
  <c r="A123" i="63"/>
  <c r="A122" i="63"/>
  <c r="A121" i="63"/>
  <c r="A120" i="63"/>
  <c r="A119" i="63"/>
  <c r="A118" i="63"/>
  <c r="A117" i="63"/>
  <c r="A116" i="63"/>
  <c r="A115" i="63"/>
  <c r="A114" i="63"/>
  <c r="A113" i="63"/>
  <c r="A112" i="63"/>
  <c r="A111" i="63"/>
  <c r="A110" i="63"/>
  <c r="A109" i="63"/>
  <c r="A108" i="63"/>
  <c r="A107" i="63"/>
  <c r="A106" i="63"/>
  <c r="A105" i="63"/>
  <c r="A104" i="63"/>
  <c r="A103" i="63"/>
  <c r="A102" i="63"/>
  <c r="A101" i="63"/>
  <c r="A100" i="63"/>
  <c r="A99" i="63"/>
  <c r="A98" i="63"/>
  <c r="A97" i="63"/>
  <c r="A96" i="63"/>
  <c r="A95" i="63"/>
  <c r="A94" i="63"/>
  <c r="A93" i="63"/>
  <c r="A92" i="63"/>
  <c r="A91" i="63"/>
  <c r="A90" i="63"/>
  <c r="A89" i="63"/>
  <c r="A88" i="63"/>
  <c r="A87" i="63"/>
  <c r="A86" i="63"/>
  <c r="A85" i="63"/>
  <c r="A84" i="63"/>
  <c r="A83" i="63"/>
  <c r="A82" i="63"/>
  <c r="A81" i="63"/>
  <c r="A80" i="63"/>
  <c r="A79" i="63"/>
  <c r="A78" i="63"/>
  <c r="A77" i="63"/>
  <c r="A76" i="63"/>
  <c r="A75" i="63"/>
  <c r="A74" i="63"/>
  <c r="A73" i="63"/>
  <c r="A72" i="63"/>
  <c r="A71" i="63"/>
  <c r="A70" i="63"/>
  <c r="A69" i="63"/>
  <c r="A68" i="63"/>
  <c r="A67" i="63"/>
  <c r="A66" i="63"/>
  <c r="A65" i="63"/>
  <c r="A64" i="63"/>
  <c r="A63" i="63"/>
  <c r="A62" i="63"/>
  <c r="A61" i="63"/>
  <c r="A60" i="63"/>
  <c r="A59" i="63"/>
  <c r="A58" i="63"/>
  <c r="A57" i="63"/>
  <c r="A56" i="63"/>
  <c r="A55" i="63"/>
  <c r="A54" i="63"/>
  <c r="A53" i="63"/>
  <c r="A52" i="63"/>
  <c r="A51" i="63"/>
  <c r="A50" i="63"/>
  <c r="A49" i="63"/>
  <c r="A48" i="63"/>
  <c r="A47" i="63"/>
  <c r="A46" i="63"/>
  <c r="A45" i="63"/>
  <c r="A44" i="63"/>
  <c r="A43" i="63"/>
  <c r="A42" i="63"/>
  <c r="A41" i="63"/>
  <c r="A40" i="63"/>
  <c r="A39" i="63"/>
  <c r="A38" i="63"/>
  <c r="A37" i="63"/>
  <c r="A36" i="63"/>
  <c r="A35" i="63"/>
  <c r="A34" i="63"/>
  <c r="A33" i="63"/>
  <c r="A32" i="63"/>
  <c r="A31" i="63"/>
  <c r="A30" i="63"/>
  <c r="A29" i="63"/>
  <c r="A28" i="63"/>
  <c r="A27" i="63"/>
  <c r="A26" i="63"/>
  <c r="A25" i="63"/>
  <c r="A24" i="63"/>
  <c r="A23" i="63"/>
  <c r="A22" i="63"/>
  <c r="A21" i="63"/>
  <c r="A20" i="63"/>
  <c r="A19" i="63"/>
  <c r="A18" i="63"/>
  <c r="A17" i="63"/>
  <c r="A16" i="63"/>
  <c r="A15" i="63"/>
  <c r="A14" i="63"/>
  <c r="A13" i="63"/>
  <c r="A12" i="63"/>
  <c r="A11" i="63"/>
  <c r="A10" i="63"/>
  <c r="A9" i="63"/>
  <c r="A8" i="63"/>
  <c r="A7" i="63"/>
  <c r="A6" i="63"/>
  <c r="A5" i="63"/>
  <c r="A4" i="63"/>
  <c r="A3" i="63"/>
  <c r="A2" i="63"/>
  <c r="AD10" i="64"/>
  <c r="AA10" i="64"/>
  <c r="Z10" i="64"/>
  <c r="X10" i="64"/>
  <c r="W10" i="64"/>
  <c r="V10" i="64"/>
  <c r="U10" i="64"/>
  <c r="T10" i="64"/>
  <c r="R10" i="64"/>
  <c r="Q10" i="64"/>
  <c r="P10" i="64"/>
  <c r="O10" i="64"/>
  <c r="N10" i="64"/>
  <c r="M10" i="64"/>
  <c r="K10" i="64"/>
  <c r="A9" i="64"/>
  <c r="L8" i="64"/>
  <c r="I8" i="64"/>
  <c r="A8" i="64"/>
  <c r="L7" i="64"/>
  <c r="J7" i="64"/>
  <c r="S7" i="64" s="1"/>
  <c r="I7" i="64"/>
  <c r="A7" i="64"/>
  <c r="A2" i="64"/>
  <c r="A1" i="64"/>
  <c r="H15" i="53" l="1"/>
  <c r="P15" i="53"/>
  <c r="J15" i="53"/>
  <c r="Q12" i="53"/>
  <c r="Y12" i="53" s="1"/>
  <c r="AB12" i="53" s="1"/>
  <c r="AC12" i="53" s="1"/>
  <c r="Q14" i="53"/>
  <c r="Q11" i="53"/>
  <c r="Y11" i="53" s="1"/>
  <c r="AB11" i="53" s="1"/>
  <c r="AC11" i="53" s="1"/>
  <c r="Q10" i="53"/>
  <c r="Q13" i="53"/>
  <c r="Y13" i="53" s="1"/>
  <c r="AB13" i="53" s="1"/>
  <c r="AC13" i="53" s="1"/>
  <c r="Q9" i="53"/>
  <c r="Y9" i="53" s="1"/>
  <c r="AB9" i="53" s="1"/>
  <c r="AC9" i="53" s="1"/>
  <c r="AD9" i="53" s="1"/>
  <c r="AE9" i="53" s="1"/>
  <c r="L10" i="64"/>
  <c r="Y14" i="53"/>
  <c r="AB14" i="53" s="1"/>
  <c r="AC14" i="53" s="1"/>
  <c r="AD14" i="53" s="1"/>
  <c r="AE14" i="53" s="1"/>
  <c r="Q7" i="53"/>
  <c r="Y7" i="53" s="1"/>
  <c r="AB7" i="53" s="1"/>
  <c r="AC7" i="53" s="1"/>
  <c r="Q8" i="53"/>
  <c r="Y8" i="53" s="1"/>
  <c r="AB8" i="53" s="1"/>
  <c r="AC8" i="53" s="1"/>
  <c r="AD8" i="53" s="1"/>
  <c r="AE8" i="53" s="1"/>
  <c r="Y10" i="53"/>
  <c r="AB10" i="53" s="1"/>
  <c r="AC10" i="53" s="1"/>
  <c r="AD10" i="53" s="1"/>
  <c r="AE10" i="53" s="1"/>
  <c r="Q6" i="53"/>
  <c r="Y7" i="64"/>
  <c r="J8" i="64"/>
  <c r="I10" i="64"/>
  <c r="Y6" i="53" l="1"/>
  <c r="Q15" i="53"/>
  <c r="AG13" i="53"/>
  <c r="AM14" i="53"/>
  <c r="AG12" i="53"/>
  <c r="AH12" i="53" s="1"/>
  <c r="AD13" i="53"/>
  <c r="AE13" i="53" s="1"/>
  <c r="AG14" i="53"/>
  <c r="AD12" i="53"/>
  <c r="AE12" i="53" s="1"/>
  <c r="AM9" i="53"/>
  <c r="AN9" i="53" s="1"/>
  <c r="AO9" i="53" s="1"/>
  <c r="AM10" i="53"/>
  <c r="AN10" i="53" s="1"/>
  <c r="AO10" i="53" s="1"/>
  <c r="AM8" i="53"/>
  <c r="AG11" i="53"/>
  <c r="AH11" i="53" s="1"/>
  <c r="AG7" i="53"/>
  <c r="AD11" i="53"/>
  <c r="AE11" i="53" s="1"/>
  <c r="AD7" i="53"/>
  <c r="AE7" i="53" s="1"/>
  <c r="AG8" i="53"/>
  <c r="AG9" i="53"/>
  <c r="AH9" i="53" s="1"/>
  <c r="AG10" i="53"/>
  <c r="AH10" i="53" s="1"/>
  <c r="AB7" i="64"/>
  <c r="S8" i="64"/>
  <c r="J10" i="64"/>
  <c r="AB6" i="53" l="1"/>
  <c r="Y15" i="53"/>
  <c r="AI12" i="53"/>
  <c r="AJ12" i="53" s="1"/>
  <c r="AK12" i="53" s="1"/>
  <c r="AL12" i="53" s="1"/>
  <c r="AH14" i="53"/>
  <c r="AI14" i="53" s="1"/>
  <c r="AN14" i="53"/>
  <c r="AO14" i="53" s="1"/>
  <c r="AH13" i="53"/>
  <c r="AI13" i="53" s="1"/>
  <c r="AJ13" i="53" s="1"/>
  <c r="AM13" i="53"/>
  <c r="AN13" i="53" s="1"/>
  <c r="AO13" i="53" s="1"/>
  <c r="AM12" i="53"/>
  <c r="AN12" i="53" s="1"/>
  <c r="AN8" i="53"/>
  <c r="AO8" i="53" s="1"/>
  <c r="AI9" i="53"/>
  <c r="AJ9" i="53" s="1"/>
  <c r="AI10" i="53"/>
  <c r="AJ10" i="53" s="1"/>
  <c r="AM7" i="53"/>
  <c r="AN7" i="53" s="1"/>
  <c r="AM11" i="53"/>
  <c r="AN11" i="53" s="1"/>
  <c r="AI11" i="53"/>
  <c r="AH8" i="53"/>
  <c r="AH7" i="53"/>
  <c r="AC7" i="64"/>
  <c r="AD7" i="64" s="1"/>
  <c r="AE7" i="64" s="1"/>
  <c r="Y8" i="64"/>
  <c r="S10" i="64"/>
  <c r="AC6" i="53" l="1"/>
  <c r="AB15" i="53"/>
  <c r="AD6" i="53"/>
  <c r="AJ14" i="53"/>
  <c r="AK14" i="53" s="1"/>
  <c r="AL14" i="53" s="1"/>
  <c r="AO12" i="53"/>
  <c r="AK13" i="53"/>
  <c r="AL13" i="53" s="1"/>
  <c r="AO11" i="53"/>
  <c r="AK10" i="53"/>
  <c r="AL10" i="53" s="1"/>
  <c r="AK9" i="53"/>
  <c r="AL9" i="53" s="1"/>
  <c r="AO7" i="53"/>
  <c r="AJ11" i="53"/>
  <c r="AK11" i="53" s="1"/>
  <c r="AI7" i="53"/>
  <c r="AJ7" i="53" s="1"/>
  <c r="AI8" i="53"/>
  <c r="AJ8" i="53" s="1"/>
  <c r="AN7" i="64"/>
  <c r="AM7" i="64"/>
  <c r="AB8" i="64"/>
  <c r="Y10" i="64"/>
  <c r="AG7" i="64"/>
  <c r="AH7" i="64" s="1"/>
  <c r="AE6" i="53" l="1"/>
  <c r="AD15" i="53"/>
  <c r="AC15" i="53"/>
  <c r="AG6" i="53"/>
  <c r="AK8" i="53"/>
  <c r="AL8" i="53" s="1"/>
  <c r="AK7" i="53"/>
  <c r="AL7" i="53" s="1"/>
  <c r="AL11" i="53"/>
  <c r="AG15" i="53"/>
  <c r="AI7" i="64"/>
  <c r="AC8" i="64"/>
  <c r="AD8" i="64" s="1"/>
  <c r="AE8" i="64" s="1"/>
  <c r="AB10" i="64"/>
  <c r="AO7" i="64"/>
  <c r="AH6" i="53" l="1"/>
  <c r="AI6" i="53"/>
  <c r="AJ6" i="53" s="1"/>
  <c r="AK6" i="53" s="1"/>
  <c r="AL6" i="53" s="1"/>
  <c r="AE15" i="53"/>
  <c r="AM6" i="53"/>
  <c r="AN6" i="53" s="1"/>
  <c r="AO6" i="53" s="1"/>
  <c r="AM8" i="64"/>
  <c r="AM10" i="64" s="1"/>
  <c r="AE10" i="64"/>
  <c r="AJ7" i="64"/>
  <c r="AG8" i="64"/>
  <c r="AG10" i="64" s="1"/>
  <c r="AC10" i="64"/>
  <c r="AH15" i="53"/>
  <c r="AH8" i="64" l="1"/>
  <c r="AN8" i="64"/>
  <c r="AN10" i="64" s="1"/>
  <c r="AI15" i="53"/>
  <c r="AM15" i="53"/>
  <c r="AK7" i="64"/>
  <c r="AO8" i="64" l="1"/>
  <c r="AO10" i="64" s="1"/>
  <c r="AH10" i="64"/>
  <c r="AI8" i="64"/>
  <c r="AL7" i="64"/>
  <c r="AN15" i="53"/>
  <c r="AJ15" i="53"/>
  <c r="AI10" i="64" l="1"/>
  <c r="AJ8" i="64"/>
  <c r="AJ10" i="64" s="1"/>
  <c r="AO15" i="53"/>
  <c r="AK8" i="64" l="1"/>
  <c r="AK15" i="53"/>
  <c r="AL15" i="53"/>
  <c r="AL8" i="64" l="1"/>
  <c r="AL10" i="64" s="1"/>
  <c r="AK10" i="64"/>
</calcChain>
</file>

<file path=xl/sharedStrings.xml><?xml version="1.0" encoding="utf-8"?>
<sst xmlns="http://schemas.openxmlformats.org/spreadsheetml/2006/main" count="5113" uniqueCount="1367">
  <si>
    <t>L1</t>
  </si>
  <si>
    <t>L2</t>
  </si>
  <si>
    <t>L3</t>
  </si>
  <si>
    <t>L4</t>
  </si>
  <si>
    <t>L5</t>
  </si>
  <si>
    <t>L6</t>
  </si>
  <si>
    <t>L7</t>
  </si>
  <si>
    <t>L8</t>
  </si>
  <si>
    <t>L9</t>
  </si>
  <si>
    <t>L10</t>
  </si>
  <si>
    <t>CT</t>
  </si>
  <si>
    <t>QC</t>
  </si>
  <si>
    <t>PK</t>
  </si>
  <si>
    <t>IR</t>
  </si>
  <si>
    <t>TOTAL</t>
  </si>
  <si>
    <r>
      <rPr>
        <b/>
        <sz val="12"/>
        <color indexed="8"/>
        <rFont val="Khmer UI"/>
        <family val="2"/>
      </rPr>
      <t xml:space="preserve">ល.រ
</t>
    </r>
    <r>
      <rPr>
        <b/>
        <sz val="12"/>
        <color indexed="8"/>
        <rFont val="宋体"/>
        <charset val="134"/>
      </rPr>
      <t>序号</t>
    </r>
  </si>
  <si>
    <r>
      <rPr>
        <b/>
        <sz val="12"/>
        <color indexed="8"/>
        <rFont val="Khmer UI"/>
        <family val="2"/>
      </rPr>
      <t xml:space="preserve">អត្តលេខ
</t>
    </r>
    <r>
      <rPr>
        <b/>
        <sz val="12"/>
        <color indexed="8"/>
        <rFont val="宋体"/>
        <charset val="134"/>
      </rPr>
      <t>工号</t>
    </r>
  </si>
  <si>
    <r>
      <rPr>
        <b/>
        <sz val="12"/>
        <color indexed="8"/>
        <rFont val="Khmer UI"/>
        <family val="2"/>
      </rPr>
      <t xml:space="preserve">ឈ្មោះ
</t>
    </r>
    <r>
      <rPr>
        <b/>
        <sz val="12"/>
        <color indexed="8"/>
        <rFont val="宋体"/>
        <charset val="134"/>
      </rPr>
      <t>姓名</t>
    </r>
  </si>
  <si>
    <r>
      <rPr>
        <b/>
        <sz val="12"/>
        <color indexed="8"/>
        <rFont val="Khmer UI"/>
        <family val="2"/>
      </rPr>
      <t xml:space="preserve">ថ្ងៃចូល
ធ្វើការ
</t>
    </r>
    <r>
      <rPr>
        <b/>
        <sz val="12"/>
        <color indexed="8"/>
        <rFont val="宋体"/>
        <charset val="134"/>
      </rPr>
      <t>进厂日期</t>
    </r>
  </si>
  <si>
    <r>
      <rPr>
        <b/>
        <sz val="12"/>
        <color indexed="8"/>
        <rFont val="Khmer UI"/>
        <family val="2"/>
      </rPr>
      <t xml:space="preserve">តួនាទី
</t>
    </r>
    <r>
      <rPr>
        <b/>
        <sz val="12"/>
        <color indexed="8"/>
        <rFont val="宋体"/>
        <charset val="134"/>
      </rPr>
      <t>职务</t>
    </r>
  </si>
  <si>
    <t>ចំនួន
ថ្ងៃ
ធ្វើការ</t>
  </si>
  <si>
    <t>ប្រាក់
ខែ
គោល</t>
  </si>
  <si>
    <t>ចំនួន
ប្រាក់ខែ
គោល
ទទួលបាន</t>
  </si>
  <si>
    <t>ចំនួន
បន្ថែម
ម៉ោង
ធម្មតា</t>
  </si>
  <si>
    <t>ទឹក
ប្រាក់
បន្ថែម
ម៉ោង</t>
  </si>
  <si>
    <t>ច្បាប់ធុរៈ</t>
  </si>
  <si>
    <t>អត់ច្បាប់</t>
  </si>
  <si>
    <t>បំណាច់ឆ្នាំ</t>
  </si>
  <si>
    <t>ច្បាប់ឈឺ</t>
  </si>
  <si>
    <t>ចំនួន
បន្ថែម
ម៉ោង
ថ្ងៃបុណ្យ</t>
  </si>
  <si>
    <t>ចំនួន
លុយ
បន្ថែម
ម៉ោង
ថ្ងៃបុណ្យ</t>
  </si>
  <si>
    <t>ទឹក
ប្រាក់
សរុប</t>
  </si>
  <si>
    <t>លុយ
ស្នាក់
នៅនិង
ធ្វើដំណើរ</t>
  </si>
  <si>
    <t>លុយ
រង្វាន់
ការងារ
ទៀង
ទាត់</t>
  </si>
  <si>
    <t>ប្រាក់
មុខងារ</t>
  </si>
  <si>
    <t>អតីតភាពការងារ</t>
  </si>
  <si>
    <t>ប្រាក់ ៥%</t>
  </si>
  <si>
    <t>ចំនួន
លុយ
សរុប
ត្រូវ
បើក</t>
  </si>
  <si>
    <r>
      <rPr>
        <b/>
        <sz val="12"/>
        <color indexed="8"/>
        <rFont val="Khmer UI"/>
        <family val="2"/>
      </rPr>
      <t xml:space="preserve">ប្រាក់ត្រូវកាត់
</t>
    </r>
    <r>
      <rPr>
        <b/>
        <sz val="12"/>
        <rFont val="宋体"/>
        <charset val="134"/>
      </rPr>
      <t>扣工资</t>
    </r>
  </si>
  <si>
    <r>
      <rPr>
        <b/>
        <sz val="12"/>
        <color indexed="8"/>
        <rFont val="Khmer UI"/>
        <family val="2"/>
      </rPr>
      <t xml:space="preserve">ចំនួនទឹកប្រាក់ត្រូវបើកជាក់ស្តែង
</t>
    </r>
    <r>
      <rPr>
        <b/>
        <sz val="12"/>
        <color indexed="8"/>
        <rFont val="宋体"/>
        <charset val="134"/>
      </rPr>
      <t>实发薪资</t>
    </r>
  </si>
  <si>
    <r>
      <rPr>
        <b/>
        <sz val="12"/>
        <color indexed="8"/>
        <rFont val="Khmer UI"/>
        <family val="2"/>
      </rPr>
      <t xml:space="preserve">ហត្ថលេខា
និង
ស្នាមមេដៃទទួលយកប្រាក់
</t>
    </r>
    <r>
      <rPr>
        <b/>
        <sz val="12"/>
        <color indexed="8"/>
        <rFont val="宋体"/>
        <charset val="134"/>
      </rPr>
      <t>签名与按手印收款</t>
    </r>
  </si>
  <si>
    <r>
      <rPr>
        <b/>
        <sz val="12"/>
        <color indexed="8"/>
        <rFont val="Khmer UI"/>
        <family val="2"/>
      </rPr>
      <t xml:space="preserve">ភាសាខែ្មរ
</t>
    </r>
    <r>
      <rPr>
        <b/>
        <sz val="12"/>
        <color indexed="8"/>
        <rFont val="宋体"/>
        <charset val="134"/>
      </rPr>
      <t>柬中文</t>
    </r>
  </si>
  <si>
    <r>
      <rPr>
        <b/>
        <sz val="12"/>
        <color indexed="8"/>
        <rFont val="宋体"/>
        <charset val="134"/>
      </rPr>
      <t>正常上班天数</t>
    </r>
  </si>
  <si>
    <r>
      <rPr>
        <b/>
        <sz val="12"/>
        <color indexed="8"/>
        <rFont val="宋体"/>
        <charset val="134"/>
      </rPr>
      <t>底薪</t>
    </r>
  </si>
  <si>
    <r>
      <rPr>
        <b/>
        <sz val="12"/>
        <color indexed="8"/>
        <rFont val="宋体"/>
        <charset val="134"/>
      </rPr>
      <t>应得基</t>
    </r>
    <r>
      <rPr>
        <b/>
        <sz val="12"/>
        <color indexed="8"/>
        <rFont val="Khmer UI"/>
        <family val="2"/>
      </rPr>
      <t xml:space="preserve">
</t>
    </r>
    <r>
      <rPr>
        <b/>
        <sz val="12"/>
        <color indexed="8"/>
        <rFont val="宋体"/>
        <charset val="134"/>
      </rPr>
      <t>本工资</t>
    </r>
  </si>
  <si>
    <r>
      <rPr>
        <b/>
        <sz val="12"/>
        <color indexed="8"/>
        <rFont val="宋体"/>
        <charset val="134"/>
      </rPr>
      <t>平时加</t>
    </r>
    <r>
      <rPr>
        <b/>
        <sz val="12"/>
        <color indexed="8"/>
        <rFont val="Khmer UI"/>
        <family val="2"/>
      </rPr>
      <t xml:space="preserve">
</t>
    </r>
    <r>
      <rPr>
        <b/>
        <sz val="12"/>
        <color indexed="8"/>
        <rFont val="宋体"/>
        <charset val="134"/>
      </rPr>
      <t>班时数</t>
    </r>
  </si>
  <si>
    <r>
      <rPr>
        <b/>
        <sz val="12"/>
        <color indexed="8"/>
        <rFont val="宋体"/>
        <charset val="134"/>
      </rPr>
      <t>平时</t>
    </r>
    <r>
      <rPr>
        <b/>
        <sz val="12"/>
        <color indexed="8"/>
        <rFont val="Khmer UI"/>
        <family val="2"/>
      </rPr>
      <t xml:space="preserve">
</t>
    </r>
    <r>
      <rPr>
        <b/>
        <sz val="12"/>
        <color indexed="8"/>
        <rFont val="宋体"/>
        <charset val="134"/>
      </rPr>
      <t>加班费</t>
    </r>
  </si>
  <si>
    <r>
      <rPr>
        <b/>
        <sz val="12"/>
        <color indexed="8"/>
        <rFont val="宋体"/>
        <charset val="134"/>
      </rPr>
      <t>事假</t>
    </r>
    <r>
      <rPr>
        <b/>
        <sz val="12"/>
        <color indexed="8"/>
        <rFont val="Khmer OS"/>
      </rPr>
      <t>‎</t>
    </r>
  </si>
  <si>
    <r>
      <rPr>
        <b/>
        <sz val="12"/>
        <color indexed="8"/>
        <rFont val="宋体"/>
        <charset val="134"/>
      </rPr>
      <t>旷工</t>
    </r>
    <r>
      <rPr>
        <b/>
        <sz val="12"/>
        <color indexed="8"/>
        <rFont val="Khmer OS"/>
      </rPr>
      <t>‎</t>
    </r>
  </si>
  <si>
    <r>
      <rPr>
        <b/>
        <sz val="12"/>
        <color indexed="8"/>
        <rFont val="宋体"/>
        <charset val="134"/>
      </rPr>
      <t>年假</t>
    </r>
    <r>
      <rPr>
        <b/>
        <sz val="12"/>
        <color indexed="8"/>
        <rFont val="Khmer OS"/>
      </rPr>
      <t>‎</t>
    </r>
  </si>
  <si>
    <r>
      <rPr>
        <b/>
        <sz val="12"/>
        <color indexed="8"/>
        <rFont val="宋体"/>
        <charset val="134"/>
      </rPr>
      <t>病假</t>
    </r>
    <r>
      <rPr>
        <b/>
        <sz val="12"/>
        <color indexed="8"/>
        <rFont val="Khmer OS"/>
      </rPr>
      <t>‎</t>
    </r>
    <r>
      <rPr>
        <b/>
        <sz val="12"/>
        <color indexed="8"/>
        <rFont val="Khmer UI"/>
        <family val="2"/>
      </rPr>
      <t>/</t>
    </r>
    <r>
      <rPr>
        <b/>
        <sz val="12"/>
        <color indexed="8"/>
        <rFont val="Khmer OS"/>
      </rPr>
      <t>‎</t>
    </r>
    <r>
      <rPr>
        <b/>
        <sz val="12"/>
        <color indexed="8"/>
        <rFont val="宋体"/>
        <charset val="134"/>
      </rPr>
      <t>特假</t>
    </r>
  </si>
  <si>
    <r>
      <rPr>
        <b/>
        <sz val="12"/>
        <color indexed="8"/>
        <rFont val="宋体"/>
        <charset val="134"/>
      </rPr>
      <t>休日加</t>
    </r>
    <r>
      <rPr>
        <b/>
        <sz val="12"/>
        <color indexed="8"/>
        <rFont val="Khmer UI"/>
        <family val="2"/>
      </rPr>
      <t xml:space="preserve">
</t>
    </r>
    <r>
      <rPr>
        <b/>
        <sz val="12"/>
        <color indexed="8"/>
        <rFont val="宋体"/>
        <charset val="134"/>
      </rPr>
      <t>班时数</t>
    </r>
  </si>
  <si>
    <r>
      <rPr>
        <b/>
        <sz val="12"/>
        <color indexed="8"/>
        <rFont val="宋体"/>
        <charset val="134"/>
      </rPr>
      <t>休日</t>
    </r>
    <r>
      <rPr>
        <b/>
        <sz val="12"/>
        <color indexed="8"/>
        <rFont val="Khmer UI"/>
        <family val="2"/>
      </rPr>
      <t xml:space="preserve">
</t>
    </r>
    <r>
      <rPr>
        <b/>
        <sz val="12"/>
        <color indexed="8"/>
        <rFont val="宋体"/>
        <charset val="134"/>
      </rPr>
      <t>加班费</t>
    </r>
  </si>
  <si>
    <r>
      <rPr>
        <b/>
        <sz val="12"/>
        <color indexed="8"/>
        <rFont val="Khmer UI"/>
        <family val="2"/>
      </rPr>
      <t xml:space="preserve"> </t>
    </r>
    <r>
      <rPr>
        <b/>
        <sz val="12"/>
        <color indexed="8"/>
        <rFont val="宋体"/>
        <charset val="134"/>
      </rPr>
      <t>计时工</t>
    </r>
    <r>
      <rPr>
        <b/>
        <sz val="12"/>
        <color indexed="8"/>
        <rFont val="Khmer UI"/>
        <family val="2"/>
      </rPr>
      <t xml:space="preserve">
</t>
    </r>
    <r>
      <rPr>
        <b/>
        <sz val="12"/>
        <color indexed="8"/>
        <rFont val="宋体"/>
        <charset val="134"/>
      </rPr>
      <t>资小计</t>
    </r>
  </si>
  <si>
    <r>
      <rPr>
        <b/>
        <sz val="12"/>
        <color indexed="8"/>
        <rFont val="宋体"/>
        <charset val="134"/>
      </rPr>
      <t>午餐津贴</t>
    </r>
  </si>
  <si>
    <r>
      <rPr>
        <b/>
        <sz val="12"/>
        <color indexed="8"/>
        <rFont val="宋体"/>
        <charset val="134"/>
      </rPr>
      <t>车费和宿</t>
    </r>
    <r>
      <rPr>
        <b/>
        <sz val="12"/>
        <color indexed="8"/>
        <rFont val="Khmer UI"/>
        <family val="2"/>
      </rPr>
      <t xml:space="preserve">
</t>
    </r>
    <r>
      <rPr>
        <b/>
        <sz val="12"/>
        <color indexed="8"/>
        <rFont val="宋体"/>
        <charset val="134"/>
      </rPr>
      <t>舍补贴</t>
    </r>
  </si>
  <si>
    <r>
      <rPr>
        <b/>
        <sz val="12"/>
        <color indexed="8"/>
        <rFont val="宋体"/>
        <charset val="134"/>
      </rPr>
      <t>全勤奖</t>
    </r>
  </si>
  <si>
    <r>
      <rPr>
        <b/>
        <sz val="12"/>
        <color indexed="8"/>
        <rFont val="宋体"/>
        <charset val="134"/>
      </rPr>
      <t>岗位</t>
    </r>
    <r>
      <rPr>
        <b/>
        <sz val="12"/>
        <color indexed="8"/>
        <rFont val="Khmer UI"/>
        <family val="2"/>
      </rPr>
      <t xml:space="preserve">
</t>
    </r>
    <r>
      <rPr>
        <b/>
        <sz val="12"/>
        <color indexed="8"/>
        <rFont val="宋体"/>
        <charset val="134"/>
      </rPr>
      <t>补贴</t>
    </r>
  </si>
  <si>
    <r>
      <rPr>
        <b/>
        <sz val="12"/>
        <color indexed="8"/>
        <rFont val="宋体"/>
        <charset val="134"/>
      </rPr>
      <t>工龄金</t>
    </r>
  </si>
  <si>
    <r>
      <rPr>
        <b/>
        <sz val="12"/>
        <color indexed="8"/>
        <rFont val="宋体"/>
        <charset val="134"/>
      </rPr>
      <t>合同额</t>
    </r>
  </si>
  <si>
    <r>
      <rPr>
        <b/>
        <sz val="12"/>
        <color indexed="8"/>
        <rFont val="宋体"/>
        <charset val="134"/>
      </rPr>
      <t>应发</t>
    </r>
    <r>
      <rPr>
        <b/>
        <sz val="12"/>
        <color indexed="8"/>
        <rFont val="Khmer UI"/>
        <family val="2"/>
      </rPr>
      <t xml:space="preserve">
</t>
    </r>
    <r>
      <rPr>
        <b/>
        <sz val="12"/>
        <color indexed="8"/>
        <rFont val="宋体"/>
        <charset val="134"/>
      </rPr>
      <t>薪资</t>
    </r>
  </si>
  <si>
    <r>
      <rPr>
        <b/>
        <sz val="12"/>
        <color indexed="8"/>
        <rFont val="Khmer UI"/>
        <family val="2"/>
      </rPr>
      <t xml:space="preserve">ផ្សេងៗ
</t>
    </r>
    <r>
      <rPr>
        <b/>
        <sz val="12"/>
        <color indexed="8"/>
        <rFont val="宋体"/>
        <charset val="134"/>
      </rPr>
      <t>其他</t>
    </r>
  </si>
  <si>
    <r>
      <rPr>
        <b/>
        <sz val="9"/>
        <color indexed="8"/>
        <rFont val="Khmer UI"/>
        <family val="2"/>
      </rPr>
      <t xml:space="preserve">ប្រាក់ខែលើកទី១
</t>
    </r>
    <r>
      <rPr>
        <b/>
        <sz val="9"/>
        <color indexed="8"/>
        <rFont val="宋体"/>
        <charset val="134"/>
      </rPr>
      <t>第一次工资</t>
    </r>
  </si>
  <si>
    <r>
      <rPr>
        <b/>
        <sz val="12"/>
        <color indexed="8"/>
        <rFont val="Khmer UI"/>
        <family val="2"/>
      </rPr>
      <t xml:space="preserve">ប្រាក់ឈ្នួលសរុប
</t>
    </r>
    <r>
      <rPr>
        <b/>
        <sz val="12"/>
        <color indexed="8"/>
        <rFont val="宋体"/>
        <charset val="134"/>
      </rPr>
      <t>工资</t>
    </r>
    <r>
      <rPr>
        <b/>
        <sz val="12"/>
        <color indexed="8"/>
        <rFont val="Khmer UI"/>
        <family val="2"/>
      </rPr>
      <t xml:space="preserve">
</t>
    </r>
    <r>
      <rPr>
        <b/>
        <sz val="12"/>
        <color indexed="8"/>
        <rFont val="宋体"/>
        <charset val="134"/>
      </rPr>
      <t>总计</t>
    </r>
  </si>
  <si>
    <r>
      <rPr>
        <b/>
        <sz val="12"/>
        <color indexed="8"/>
        <rFont val="Khmer UI"/>
        <family val="2"/>
      </rPr>
      <t xml:space="preserve">ប្រាក់ដុល្លារ
</t>
    </r>
    <r>
      <rPr>
        <b/>
        <sz val="12"/>
        <color indexed="8"/>
        <rFont val="宋体"/>
        <charset val="134"/>
      </rPr>
      <t>美金</t>
    </r>
  </si>
  <si>
    <r>
      <rPr>
        <b/>
        <sz val="12"/>
        <color indexed="8"/>
        <rFont val="Khmer UI"/>
        <family val="2"/>
      </rPr>
      <t xml:space="preserve">ប្រាក់
រៀល
មាន
កន្ទុយ
</t>
    </r>
    <r>
      <rPr>
        <b/>
        <sz val="12"/>
        <color indexed="8"/>
        <rFont val="宋体"/>
        <charset val="134"/>
      </rPr>
      <t>有尾巴</t>
    </r>
    <r>
      <rPr>
        <b/>
        <sz val="12"/>
        <color indexed="8"/>
        <rFont val="Khmer UI"/>
        <family val="2"/>
      </rPr>
      <t xml:space="preserve">
</t>
    </r>
    <r>
      <rPr>
        <b/>
        <sz val="12"/>
        <color indexed="8"/>
        <rFont val="宋体"/>
        <charset val="134"/>
      </rPr>
      <t>柬币</t>
    </r>
  </si>
  <si>
    <r>
      <rPr>
        <b/>
        <sz val="12"/>
        <color indexed="8"/>
        <rFont val="Khmer UI"/>
        <family val="2"/>
      </rPr>
      <t xml:space="preserve">ប្រាក់
រៀល
</t>
    </r>
    <r>
      <rPr>
        <b/>
        <sz val="12"/>
        <color indexed="8"/>
        <rFont val="宋体"/>
        <charset val="134"/>
      </rPr>
      <t>柬币</t>
    </r>
  </si>
  <si>
    <t>010005</t>
  </si>
  <si>
    <r>
      <rPr>
        <sz val="16"/>
        <color theme="1"/>
        <rFont val="Khmer UI"/>
        <family val="2"/>
      </rPr>
      <t xml:space="preserve">កម្មករ
</t>
    </r>
    <r>
      <rPr>
        <sz val="16"/>
        <color theme="1"/>
        <rFont val="宋体"/>
        <charset val="134"/>
      </rPr>
      <t>员工</t>
    </r>
  </si>
  <si>
    <t>010014</t>
  </si>
  <si>
    <t>សន ចាន់ធូ</t>
  </si>
  <si>
    <t>010018</t>
  </si>
  <si>
    <t>ភិន គុយអេង</t>
  </si>
  <si>
    <t>010022</t>
  </si>
  <si>
    <t>ទួន អន</t>
  </si>
  <si>
    <t>010024</t>
  </si>
  <si>
    <t>ប៊ិន សុខលី</t>
  </si>
  <si>
    <t>010025</t>
  </si>
  <si>
    <t>សេង ចាន់ឌឿន</t>
  </si>
  <si>
    <t>010031</t>
  </si>
  <si>
    <t>អ៊ុក សារ៉េត</t>
  </si>
  <si>
    <t>010059</t>
  </si>
  <si>
    <t>ឆោម សារ៉ែន</t>
  </si>
  <si>
    <t>010087</t>
  </si>
  <si>
    <t>ប៉ោក​ វ៉ាន់ឌី</t>
  </si>
  <si>
    <t>010097</t>
  </si>
  <si>
    <t>ផង់ យីម</t>
  </si>
  <si>
    <t>010104</t>
  </si>
  <si>
    <t>កាន់ សៅលី</t>
  </si>
  <si>
    <t>010105</t>
  </si>
  <si>
    <t>កៅ រ៉ាស៊ី</t>
  </si>
  <si>
    <t>010106</t>
  </si>
  <si>
    <t>មុំ មិថុនា</t>
  </si>
  <si>
    <t>010109</t>
  </si>
  <si>
    <t>រុន គុណមន្នី</t>
  </si>
  <si>
    <t>010115</t>
  </si>
  <si>
    <t>សំ ធីតា</t>
  </si>
  <si>
    <t>010117</t>
  </si>
  <si>
    <t>នូ ស្រីទូច</t>
  </si>
  <si>
    <t>010120</t>
  </si>
  <si>
    <t>ជរ​ ពៅ</t>
  </si>
  <si>
    <t>010123</t>
  </si>
  <si>
    <t>ទាង ឃាង</t>
  </si>
  <si>
    <t>010125</t>
  </si>
  <si>
    <t>130048</t>
  </si>
  <si>
    <t>បាន ស្រីផាត</t>
  </si>
  <si>
    <t>1210030</t>
  </si>
  <si>
    <t>ដូង វណ្ណះ</t>
  </si>
  <si>
    <t>អៃ ឧត្តម</t>
  </si>
  <si>
    <r>
      <rPr>
        <b/>
        <sz val="12"/>
        <color rgb="FF000000"/>
        <rFont val="宋体"/>
        <charset val="134"/>
      </rPr>
      <t>奖励优秀组长</t>
    </r>
  </si>
  <si>
    <t>020002</t>
  </si>
  <si>
    <t>សំរិទ្ធ បូទុម</t>
  </si>
  <si>
    <t>020009</t>
  </si>
  <si>
    <t>អុល ស្រីភួង</t>
  </si>
  <si>
    <t>020032</t>
  </si>
  <si>
    <t>សួន សុខា</t>
  </si>
  <si>
    <t>020049</t>
  </si>
  <si>
    <t>ភឺន ស្រីស</t>
  </si>
  <si>
    <t>020085</t>
  </si>
  <si>
    <t>សេក វន្នី</t>
  </si>
  <si>
    <t>020104</t>
  </si>
  <si>
    <t>ខែម ចន្នី</t>
  </si>
  <si>
    <t>020144</t>
  </si>
  <si>
    <t>ម៉ន​​ ចិន្ដា</t>
  </si>
  <si>
    <t>020152</t>
  </si>
  <si>
    <t>ហួន នីសា</t>
  </si>
  <si>
    <t>020158</t>
  </si>
  <si>
    <t>រិន ស៊ីម</t>
  </si>
  <si>
    <t>020161</t>
  </si>
  <si>
    <t>សឿង ចីហួរ</t>
  </si>
  <si>
    <t>020163</t>
  </si>
  <si>
    <t>ឌីម ឌី</t>
  </si>
  <si>
    <t>020168</t>
  </si>
  <si>
    <t>អៀង សារ៉េត</t>
  </si>
  <si>
    <t>020170</t>
  </si>
  <si>
    <t>គោក វ៉ាឃីម</t>
  </si>
  <si>
    <t>020177</t>
  </si>
  <si>
    <t>020179</t>
  </si>
  <si>
    <t>020187</t>
  </si>
  <si>
    <t>ស្រី ម៉ៅ</t>
  </si>
  <si>
    <t>តុន ស្រីទូច</t>
  </si>
  <si>
    <t>លុយអាហារ ថ្ងៃត្រង់</t>
  </si>
  <si>
    <t>030013</t>
  </si>
  <si>
    <t>ជា ចាន់ដារ៉ា</t>
  </si>
  <si>
    <t>030033</t>
  </si>
  <si>
    <t>ទូច ណារី</t>
  </si>
  <si>
    <t>030044</t>
  </si>
  <si>
    <t>ស៊ីន ចាន់ធើ</t>
  </si>
  <si>
    <t>030057</t>
  </si>
  <si>
    <t>យ៉ាន ជី</t>
  </si>
  <si>
    <t>030060</t>
  </si>
  <si>
    <t>ឌី ស្រីវ៉េន</t>
  </si>
  <si>
    <t>030073</t>
  </si>
  <si>
    <t>ម៉ិញ ដើង</t>
  </si>
  <si>
    <t>030086</t>
  </si>
  <si>
    <t>សួន លក្ខិណា</t>
  </si>
  <si>
    <t>030101</t>
  </si>
  <si>
    <t>សយ ធូថេង</t>
  </si>
  <si>
    <t>030114</t>
  </si>
  <si>
    <t>សាន សុខា</t>
  </si>
  <si>
    <t>030124</t>
  </si>
  <si>
    <t>នួន ចាន់</t>
  </si>
  <si>
    <t>030126</t>
  </si>
  <si>
    <t>លាវ រាត្រី</t>
  </si>
  <si>
    <t>030127</t>
  </si>
  <si>
    <t>ចន ពុធទីម</t>
  </si>
  <si>
    <t>030132</t>
  </si>
  <si>
    <t>អេង សំអុល</t>
  </si>
  <si>
    <t>030135</t>
  </si>
  <si>
    <t>ឈុំ ចាន់នាង</t>
  </si>
  <si>
    <t>350185</t>
  </si>
  <si>
    <t>040006</t>
  </si>
  <si>
    <t>ហេង សុខគៀ</t>
  </si>
  <si>
    <t>04.05.17</t>
  </si>
  <si>
    <t>040017</t>
  </si>
  <si>
    <t>ភឺន ស្រីឡឹង</t>
  </si>
  <si>
    <t>14.08.17</t>
  </si>
  <si>
    <t>040024</t>
  </si>
  <si>
    <t>ទៀង​ ប៊ុនថន</t>
  </si>
  <si>
    <t>20.04.17</t>
  </si>
  <si>
    <t>040055</t>
  </si>
  <si>
    <t>តំាង ប៉ែន</t>
  </si>
  <si>
    <t>19.09.18</t>
  </si>
  <si>
    <t>040084</t>
  </si>
  <si>
    <t>មាស សុគន្ធី</t>
  </si>
  <si>
    <t>04.06.19</t>
  </si>
  <si>
    <t>040096</t>
  </si>
  <si>
    <t>សាន់ សុលាភ</t>
  </si>
  <si>
    <t>02.12.19</t>
  </si>
  <si>
    <t>040100</t>
  </si>
  <si>
    <t>សយ សាវី</t>
  </si>
  <si>
    <t>19.03.20</t>
  </si>
  <si>
    <t>040103</t>
  </si>
  <si>
    <t>ឌឹម​ យួន</t>
  </si>
  <si>
    <t>20.04.20</t>
  </si>
  <si>
    <t>040122</t>
  </si>
  <si>
    <t>ខែក នី</t>
  </si>
  <si>
    <t>01.10.20</t>
  </si>
  <si>
    <t>040132</t>
  </si>
  <si>
    <t>ម៉ែន សុភា</t>
  </si>
  <si>
    <t>04.01.21</t>
  </si>
  <si>
    <t>040147</t>
  </si>
  <si>
    <t>ប្រាក់ ស្រីខួច</t>
  </si>
  <si>
    <t>20.09.21</t>
  </si>
  <si>
    <t>040158</t>
  </si>
  <si>
    <t>ស៊ាន សំណាង</t>
  </si>
  <si>
    <t>01.12.21</t>
  </si>
  <si>
    <t>040161</t>
  </si>
  <si>
    <t>ហន សុធា</t>
  </si>
  <si>
    <t>01.02.22</t>
  </si>
  <si>
    <t>040163</t>
  </si>
  <si>
    <t>គិន ដាន្នី</t>
  </si>
  <si>
    <t>17.02.22</t>
  </si>
  <si>
    <t>040167</t>
  </si>
  <si>
    <t>ឆាវ ចាន់ត្រេន</t>
  </si>
  <si>
    <t>21.02.22</t>
  </si>
  <si>
    <t>040168</t>
  </si>
  <si>
    <t>កាន់ ចាន់ណេត</t>
  </si>
  <si>
    <t>23.02.22</t>
  </si>
  <si>
    <t>040172</t>
  </si>
  <si>
    <t>ឈួន សំណាង</t>
  </si>
  <si>
    <t>04.03.22</t>
  </si>
  <si>
    <t>040173</t>
  </si>
  <si>
    <t>កង ភាព</t>
  </si>
  <si>
    <t>040179</t>
  </si>
  <si>
    <t>ទៀង ស្រីរ៉ា</t>
  </si>
  <si>
    <t>21.06.22</t>
  </si>
  <si>
    <t>050003</t>
  </si>
  <si>
    <t>សុន ពិសេត</t>
  </si>
  <si>
    <t>21.04.17</t>
  </si>
  <si>
    <t>050105</t>
  </si>
  <si>
    <t>អំ ស្រីលីន</t>
  </si>
  <si>
    <t>23.01.19</t>
  </si>
  <si>
    <t>050111</t>
  </si>
  <si>
    <t>អួ សុខជា</t>
  </si>
  <si>
    <t>22.04.19</t>
  </si>
  <si>
    <t>050138</t>
  </si>
  <si>
    <t>ម៉ាន់ ដាវិច</t>
  </si>
  <si>
    <t>02.10.19</t>
  </si>
  <si>
    <t>050151</t>
  </si>
  <si>
    <t>អុល ពិសិត</t>
  </si>
  <si>
    <t>17.02.20</t>
  </si>
  <si>
    <t>050171</t>
  </si>
  <si>
    <t>ខៀវ សុវណ្ណ</t>
  </si>
  <si>
    <t>02.06.20</t>
  </si>
  <si>
    <t>050178</t>
  </si>
  <si>
    <t>អ៊ឺម ទូច</t>
  </si>
  <si>
    <t>07.09.20</t>
  </si>
  <si>
    <t>050186</t>
  </si>
  <si>
    <t>ស៊ីម ភក្ដី</t>
  </si>
  <si>
    <t>18.11.20</t>
  </si>
  <si>
    <t>050189</t>
  </si>
  <si>
    <t>សឿង ណាវី</t>
  </si>
  <si>
    <t>15.02.21</t>
  </si>
  <si>
    <t>050196</t>
  </si>
  <si>
    <t>គង់ រម្យន្នី</t>
  </si>
  <si>
    <t>02.08.21</t>
  </si>
  <si>
    <t>050204</t>
  </si>
  <si>
    <t>ឈួន ចាន់ថន</t>
  </si>
  <si>
    <t>050205</t>
  </si>
  <si>
    <t>សុន ធារាជ</t>
  </si>
  <si>
    <t>01.01.22</t>
  </si>
  <si>
    <t>050209</t>
  </si>
  <si>
    <t>មួង​យ៉ុម</t>
  </si>
  <si>
    <t>18.02.22</t>
  </si>
  <si>
    <t>050213</t>
  </si>
  <si>
    <t>ម៉ៅ គឹមសាន្ដ</t>
  </si>
  <si>
    <t>01.06.22</t>
  </si>
  <si>
    <t>050217</t>
  </si>
  <si>
    <t>ដា ចេននី</t>
  </si>
  <si>
    <t>530014</t>
  </si>
  <si>
    <t>ពុធ សារ៉ុម</t>
  </si>
  <si>
    <t>12.07.17</t>
  </si>
  <si>
    <t>590038</t>
  </si>
  <si>
    <t>កើត រី</t>
  </si>
  <si>
    <t>25.12.17</t>
  </si>
  <si>
    <t>នឿន នាត</t>
  </si>
  <si>
    <t>ម៉ុន បញ្ញា</t>
  </si>
  <si>
    <t>060003</t>
  </si>
  <si>
    <t>ស៊ឹម វណ្ណី</t>
  </si>
  <si>
    <t>13.06.17</t>
  </si>
  <si>
    <t>060014</t>
  </si>
  <si>
    <t>ភួង សុភី</t>
  </si>
  <si>
    <t>03.07.17</t>
  </si>
  <si>
    <t>060062</t>
  </si>
  <si>
    <t>ប៉ឹល ឆឹង</t>
  </si>
  <si>
    <t>02.01.19</t>
  </si>
  <si>
    <t>060067</t>
  </si>
  <si>
    <t>អៀម សី</t>
  </si>
  <si>
    <t>01.07.19</t>
  </si>
  <si>
    <t>060073</t>
  </si>
  <si>
    <t>សួង​ ហឺន</t>
  </si>
  <si>
    <t>01.08.19</t>
  </si>
  <si>
    <t>060089</t>
  </si>
  <si>
    <t>ផាន រ៉ូ</t>
  </si>
  <si>
    <t>14.04.20</t>
  </si>
  <si>
    <t>060105</t>
  </si>
  <si>
    <t>សេង ស្រីលីស</t>
  </si>
  <si>
    <t>03.08.20</t>
  </si>
  <si>
    <t>060136</t>
  </si>
  <si>
    <t>វ៉ាង ឆវី</t>
  </si>
  <si>
    <t>18.03.22</t>
  </si>
  <si>
    <t>060137</t>
  </si>
  <si>
    <t>ពេជ្រ សំនៀង</t>
  </si>
  <si>
    <t>060142</t>
  </si>
  <si>
    <t>សយ ចន្ធូ</t>
  </si>
  <si>
    <t>11.05.22</t>
  </si>
  <si>
    <t>060143</t>
  </si>
  <si>
    <t>តូ លីតូច</t>
  </si>
  <si>
    <t>26.05.22</t>
  </si>
  <si>
    <t>060144</t>
  </si>
  <si>
    <t>ហ៊ឺន សុជាតិ</t>
  </si>
  <si>
    <t>27.05.22</t>
  </si>
  <si>
    <t>060146</t>
  </si>
  <si>
    <t>ប៊ុននី សុខនាង</t>
  </si>
  <si>
    <t>13.07.22</t>
  </si>
  <si>
    <t>060150</t>
  </si>
  <si>
    <t>25.07.22</t>
  </si>
  <si>
    <t>670015</t>
  </si>
  <si>
    <t>ឈួន​​ រ៉ាវីន</t>
  </si>
  <si>
    <t>686107007</t>
  </si>
  <si>
    <t>ខាត់ ណារីន</t>
  </si>
  <si>
    <t>06.06.17</t>
  </si>
  <si>
    <t>61070076</t>
  </si>
  <si>
    <t>រិន រ៉ន</t>
  </si>
  <si>
    <t>03.05.21</t>
  </si>
  <si>
    <t>ម៉េត ស្រីមុំ</t>
  </si>
  <si>
    <t>070012</t>
  </si>
  <si>
    <t xml:space="preserve">  រិទ្ធ កញ្ញា</t>
  </si>
  <si>
    <t>22.04.20</t>
  </si>
  <si>
    <t>070024</t>
  </si>
  <si>
    <t>អឿន​ រដ្ធនា</t>
  </si>
  <si>
    <t>23.04.20</t>
  </si>
  <si>
    <t>070038</t>
  </si>
  <si>
    <t>វ៉ាន់ ណារិន</t>
  </si>
  <si>
    <t>29.04.20</t>
  </si>
  <si>
    <t>070039</t>
  </si>
  <si>
    <t>រស់ ធានី</t>
  </si>
  <si>
    <t>070064</t>
  </si>
  <si>
    <t>អៃ និ</t>
  </si>
  <si>
    <t>12.11.20</t>
  </si>
  <si>
    <t>070074</t>
  </si>
  <si>
    <t>សូរ ផល័ទ្ធ</t>
  </si>
  <si>
    <t>070086</t>
  </si>
  <si>
    <t>រស់​ វាសនា</t>
  </si>
  <si>
    <t>15.06.21</t>
  </si>
  <si>
    <t>070092</t>
  </si>
  <si>
    <t>ឡោក លីន</t>
  </si>
  <si>
    <t>13.09.21</t>
  </si>
  <si>
    <t>070097</t>
  </si>
  <si>
    <t>គួយ ហួយ</t>
  </si>
  <si>
    <t>01.11.21</t>
  </si>
  <si>
    <t>070098</t>
  </si>
  <si>
    <t>សាក់ សំអុល</t>
  </si>
  <si>
    <t>070099</t>
  </si>
  <si>
    <t>វ៉ាន សៅលី</t>
  </si>
  <si>
    <t>070105</t>
  </si>
  <si>
    <t>សាន គីមឡុង</t>
  </si>
  <si>
    <t>070109</t>
  </si>
  <si>
    <t>គីម ឡា</t>
  </si>
  <si>
    <t>21.12.21</t>
  </si>
  <si>
    <t>070125</t>
  </si>
  <si>
    <t>ប្រាក់ សុវណ្ណរ៉ា</t>
  </si>
  <si>
    <t>04.07.22</t>
  </si>
  <si>
    <t>សាត សំបាន</t>
  </si>
  <si>
    <t>080003</t>
  </si>
  <si>
    <t>សំ សម្បត្តិ</t>
  </si>
  <si>
    <t>080024</t>
  </si>
  <si>
    <t>អឿន រដ្ធនះ</t>
  </si>
  <si>
    <t>07.08.17</t>
  </si>
  <si>
    <t>080052</t>
  </si>
  <si>
    <t>ង៉ែត ស៊ីណា</t>
  </si>
  <si>
    <t>30.01.18</t>
  </si>
  <si>
    <t>080055</t>
  </si>
  <si>
    <t>តឿ​ សាវិន</t>
  </si>
  <si>
    <t>12.02.18</t>
  </si>
  <si>
    <t>080094</t>
  </si>
  <si>
    <t>សន វិចិត្រ</t>
  </si>
  <si>
    <t>11.07.19</t>
  </si>
  <si>
    <t>080105</t>
  </si>
  <si>
    <t>យី ស្រីស្រស់</t>
  </si>
  <si>
    <t>080113</t>
  </si>
  <si>
    <t>ជឿង ខេមរះ</t>
  </si>
  <si>
    <t>080116</t>
  </si>
  <si>
    <t>ញឹម វ៉ាន់ឌិត</t>
  </si>
  <si>
    <t>21.04.20</t>
  </si>
  <si>
    <t>080119</t>
  </si>
  <si>
    <t>ប៉ែវ រ៉ា</t>
  </si>
  <si>
    <t>24.04.20</t>
  </si>
  <si>
    <t>080142</t>
  </si>
  <si>
    <t>ហួន ស្រីល័ក្ខ</t>
  </si>
  <si>
    <t>080155</t>
  </si>
  <si>
    <t>ង៉ែត គៀង</t>
  </si>
  <si>
    <t>22.10.21</t>
  </si>
  <si>
    <t>080159</t>
  </si>
  <si>
    <t>ទៀង សុវណ្ណ</t>
  </si>
  <si>
    <t>080160</t>
  </si>
  <si>
    <t>គីម ពៅ</t>
  </si>
  <si>
    <t>080162</t>
  </si>
  <si>
    <t>លឹម ធារី</t>
  </si>
  <si>
    <t>01.04.22</t>
  </si>
  <si>
    <t>080163</t>
  </si>
  <si>
    <t>កែវ ភារុណ</t>
  </si>
  <si>
    <t>080169</t>
  </si>
  <si>
    <t>ម៉ាក់ សគុណ</t>
  </si>
  <si>
    <t>870008</t>
  </si>
  <si>
    <t>ព្រំ សោភា</t>
  </si>
  <si>
    <t>890041</t>
  </si>
  <si>
    <t>អ៊ុម ចន្ធី</t>
  </si>
  <si>
    <t>ញ៉ ស៊ីដែត</t>
  </si>
  <si>
    <t>ភៀង សុភ័ស្ស</t>
  </si>
  <si>
    <t>090069</t>
  </si>
  <si>
    <t>សំ សូលីន</t>
  </si>
  <si>
    <t>01.09.18</t>
  </si>
  <si>
    <t>090102</t>
  </si>
  <si>
    <t>ម៉ៅ សុខឃីម</t>
  </si>
  <si>
    <t>24.12.18</t>
  </si>
  <si>
    <t>090155</t>
  </si>
  <si>
    <t>ម៉ាក់ ពុទ្ធី</t>
  </si>
  <si>
    <t>090164</t>
  </si>
  <si>
    <t>ថន សំអឿន</t>
  </si>
  <si>
    <t>04.09.19</t>
  </si>
  <si>
    <t>090172</t>
  </si>
  <si>
    <t>ឈៀង ដាណេ</t>
  </si>
  <si>
    <t>090195</t>
  </si>
  <si>
    <t>សេង សុខនី</t>
  </si>
  <si>
    <t>090196</t>
  </si>
  <si>
    <t>ឡោក ចាន់ទ្រា</t>
  </si>
  <si>
    <t>090207</t>
  </si>
  <si>
    <t>ភឹម វណ្ណដេត</t>
  </si>
  <si>
    <t>01.09.20</t>
  </si>
  <si>
    <t>090235</t>
  </si>
  <si>
    <t>សេង លីហ៊ៅ</t>
  </si>
  <si>
    <t>24.06.21</t>
  </si>
  <si>
    <t>090237</t>
  </si>
  <si>
    <t>ផុន ណារីន</t>
  </si>
  <si>
    <t>01.07.21</t>
  </si>
  <si>
    <t>090248</t>
  </si>
  <si>
    <t>ខុន រីយ៉ា</t>
  </si>
  <si>
    <t>01.03.22</t>
  </si>
  <si>
    <t>090250</t>
  </si>
  <si>
    <t>ជួន សុវណ្ណារី</t>
  </si>
  <si>
    <t>090253</t>
  </si>
  <si>
    <t>អុល នី</t>
  </si>
  <si>
    <t>02.05.22</t>
  </si>
  <si>
    <t>090255</t>
  </si>
  <si>
    <t>ដុះ វណ្ណឌី</t>
  </si>
  <si>
    <t>01.07.22</t>
  </si>
  <si>
    <t>090257</t>
  </si>
  <si>
    <t>រឿន ស្រីថង</t>
  </si>
  <si>
    <t>28.07.22</t>
  </si>
  <si>
    <t>970001</t>
  </si>
  <si>
    <t>ភឹម ម៉ាឡែន</t>
  </si>
  <si>
    <t>14.06.17</t>
  </si>
  <si>
    <t>970061</t>
  </si>
  <si>
    <t>មុយ ម៉ៅ</t>
  </si>
  <si>
    <t>16.10.20</t>
  </si>
  <si>
    <t>9PK0001</t>
  </si>
  <si>
    <t>ម៉ាក់ អែម</t>
  </si>
  <si>
    <t>05.05.17</t>
  </si>
  <si>
    <t>នៅ លីណាន់</t>
  </si>
  <si>
    <t>100006</t>
  </si>
  <si>
    <t>ង៉ែត សៀកឡេង</t>
  </si>
  <si>
    <t>07.10.17</t>
  </si>
  <si>
    <t>សុខ ជា</t>
  </si>
  <si>
    <t>100092</t>
  </si>
  <si>
    <t>សួន ស្រីប៉ុច</t>
  </si>
  <si>
    <t>12.02.20</t>
  </si>
  <si>
    <t>100095</t>
  </si>
  <si>
    <t>ប្រាក់ ​សាមឿន</t>
  </si>
  <si>
    <t>16.04.20</t>
  </si>
  <si>
    <t>100107</t>
  </si>
  <si>
    <t>រឿន សុខរី</t>
  </si>
  <si>
    <t>30.09.20</t>
  </si>
  <si>
    <t>100108</t>
  </si>
  <si>
    <t>ហុង អូននី</t>
  </si>
  <si>
    <t>100116</t>
  </si>
  <si>
    <t>ខុន ណេត</t>
  </si>
  <si>
    <t>18,02,21</t>
  </si>
  <si>
    <t>100119</t>
  </si>
  <si>
    <t>សុខ រតនា</t>
  </si>
  <si>
    <t>100120</t>
  </si>
  <si>
    <t>សំ ឌី</t>
  </si>
  <si>
    <t>18.05.21</t>
  </si>
  <si>
    <t>100124</t>
  </si>
  <si>
    <t>សួន សុខឃី</t>
  </si>
  <si>
    <t>13.07.21</t>
  </si>
  <si>
    <t>100128</t>
  </si>
  <si>
    <t>ផន សួស</t>
  </si>
  <si>
    <t>02.12.21</t>
  </si>
  <si>
    <t>100129</t>
  </si>
  <si>
    <t>ពីន សារី</t>
  </si>
  <si>
    <t>100130</t>
  </si>
  <si>
    <t>ភៀង សុភា</t>
  </si>
  <si>
    <t>100132</t>
  </si>
  <si>
    <t>ផាត ណេត</t>
  </si>
  <si>
    <t>11.01.22</t>
  </si>
  <si>
    <t>100135</t>
  </si>
  <si>
    <t>ថន វឌ្ឃនះ</t>
  </si>
  <si>
    <t>100136</t>
  </si>
  <si>
    <t>ជឹម ស្រីល័ក្ខ</t>
  </si>
  <si>
    <t>1070017</t>
  </si>
  <si>
    <t>ស៊ីម វាសនា</t>
  </si>
  <si>
    <t>1070021</t>
  </si>
  <si>
    <t>ឡុង សុចាន់</t>
  </si>
  <si>
    <t>01.08.17</t>
  </si>
  <si>
    <t>វឿន ឡា</t>
  </si>
  <si>
    <t>លីម ប៊ុនឡា</t>
  </si>
  <si>
    <t>CT0001</t>
  </si>
  <si>
    <t>ទៀង ប៊ុនធឿន</t>
  </si>
  <si>
    <t>CT0002</t>
  </si>
  <si>
    <t>សុន ផានិត</t>
  </si>
  <si>
    <t>CT0005</t>
  </si>
  <si>
    <t>ប៉ុម ម៉ានី</t>
  </si>
  <si>
    <t>25.04.17</t>
  </si>
  <si>
    <t>CT0009</t>
  </si>
  <si>
    <t>ធីម សុខហ៊ីម</t>
  </si>
  <si>
    <t>CT0011</t>
  </si>
  <si>
    <t>នៅ សោភា</t>
  </si>
  <si>
    <t>CT0020</t>
  </si>
  <si>
    <t>នៅ សៅសៀង</t>
  </si>
  <si>
    <t>02.10.17</t>
  </si>
  <si>
    <t>CT0033</t>
  </si>
  <si>
    <t>សៃ សាវ៉ាន់</t>
  </si>
  <si>
    <t>17.09.18</t>
  </si>
  <si>
    <t>CT0040</t>
  </si>
  <si>
    <t>ឃន សុភា</t>
  </si>
  <si>
    <t>18.02.19</t>
  </si>
  <si>
    <t>CT0041</t>
  </si>
  <si>
    <t>មាស ជន</t>
  </si>
  <si>
    <t>19.03.19</t>
  </si>
  <si>
    <t>CT0066</t>
  </si>
  <si>
    <t>សុខ ចាន់ណា</t>
  </si>
  <si>
    <t>01.08.20</t>
  </si>
  <si>
    <t>CT0072</t>
  </si>
  <si>
    <t>សាក់ សំនៀង</t>
  </si>
  <si>
    <t>12.02.21</t>
  </si>
  <si>
    <t>CT0076</t>
  </si>
  <si>
    <t>មីន​ ​នូ</t>
  </si>
  <si>
    <t>01.06.21</t>
  </si>
  <si>
    <t>CT0082</t>
  </si>
  <si>
    <t>ម៉ាន់ សារី</t>
  </si>
  <si>
    <t>18.10.21</t>
  </si>
  <si>
    <t>CT0083</t>
  </si>
  <si>
    <t>ទៀង​ សុធា</t>
  </si>
  <si>
    <t>CT0084</t>
  </si>
  <si>
    <t>ណាក់ ឃ្នីក</t>
  </si>
  <si>
    <t>CT0085</t>
  </si>
  <si>
    <t>ទូច វីន</t>
  </si>
  <si>
    <t>12.05.22</t>
  </si>
  <si>
    <t>CT0087</t>
  </si>
  <si>
    <t>នួន សុខនី</t>
  </si>
  <si>
    <t>23.05.22</t>
  </si>
  <si>
    <t>CT0088</t>
  </si>
  <si>
    <t>សឿន​ ធី</t>
  </si>
  <si>
    <t>25.05.22</t>
  </si>
  <si>
    <t>CT0089</t>
  </si>
  <si>
    <t>សៀរ សុផែន</t>
  </si>
  <si>
    <t>CT0091</t>
  </si>
  <si>
    <t>នួក ឡុង</t>
  </si>
  <si>
    <t>CT0092</t>
  </si>
  <si>
    <t>នៅ ស្រីលីន</t>
  </si>
  <si>
    <t>CT60090</t>
  </si>
  <si>
    <t>ម៉ុន ឆៃយ៉ា</t>
  </si>
  <si>
    <t>ញ៉ែម ចាន់មករា</t>
  </si>
  <si>
    <t>ម៉ាន់ ដារិទ្ធ</t>
  </si>
  <si>
    <t>QC0021</t>
  </si>
  <si>
    <t>អៀត លក្ខិណា</t>
  </si>
  <si>
    <t>24.07.17</t>
  </si>
  <si>
    <t>QC0069</t>
  </si>
  <si>
    <t>ឡុង រ៉េម</t>
  </si>
  <si>
    <t>25.05.18</t>
  </si>
  <si>
    <t>QC0148</t>
  </si>
  <si>
    <t>ឡុន ស្រីរ័ត្ន</t>
  </si>
  <si>
    <t>11.10.19</t>
  </si>
  <si>
    <t>QC0163</t>
  </si>
  <si>
    <t>ទិត្យ សុខ</t>
  </si>
  <si>
    <t>02.01.20</t>
  </si>
  <si>
    <t>QC0177</t>
  </si>
  <si>
    <t>ប៉ែវ រី</t>
  </si>
  <si>
    <t>QC0206</t>
  </si>
  <si>
    <t>ហ៊ុយ ចន្នី</t>
  </si>
  <si>
    <t>QC0214</t>
  </si>
  <si>
    <t>ផាត់ ជ្រឹម</t>
  </si>
  <si>
    <t>06.11.20</t>
  </si>
  <si>
    <t>QC0222</t>
  </si>
  <si>
    <t>លី​ សុភី</t>
  </si>
  <si>
    <t>16.02.21</t>
  </si>
  <si>
    <t>QC0227</t>
  </si>
  <si>
    <t>ឡេង ចាន់ធីម</t>
  </si>
  <si>
    <t>QC0236</t>
  </si>
  <si>
    <t>ទី ស្រីឌីម</t>
  </si>
  <si>
    <t>QC0239</t>
  </si>
  <si>
    <t>រុំ កញ្ញា</t>
  </si>
  <si>
    <t>QC0243</t>
  </si>
  <si>
    <t>QC0245</t>
  </si>
  <si>
    <t>ហន យ័ន</t>
  </si>
  <si>
    <t>24.01.22</t>
  </si>
  <si>
    <t>QC0246</t>
  </si>
  <si>
    <t>សុក​ សុខហេង</t>
  </si>
  <si>
    <t>QC0247</t>
  </si>
  <si>
    <t>ពុទ្ធសល់​ សុខណា</t>
  </si>
  <si>
    <t>QC0248</t>
  </si>
  <si>
    <t>ឈឺន សុខខែម</t>
  </si>
  <si>
    <t>QC0251</t>
  </si>
  <si>
    <t>ស៊ន  គង្គា</t>
  </si>
  <si>
    <t>QC040079</t>
  </si>
  <si>
    <t>ម៉ាក់ គន្ធា</t>
  </si>
  <si>
    <t>29.04.19</t>
  </si>
  <si>
    <t>កង ចាន់នួន</t>
  </si>
  <si>
    <t>PK0005</t>
  </si>
  <si>
    <t>អ៊ុក វណ្ណា</t>
  </si>
  <si>
    <t>18.05.17</t>
  </si>
  <si>
    <t>PK0007</t>
  </si>
  <si>
    <t>ហង់ ស្រីនីន</t>
  </si>
  <si>
    <t>27.05.17</t>
  </si>
  <si>
    <t>PK0011</t>
  </si>
  <si>
    <t>មៀច មិថុនា</t>
  </si>
  <si>
    <t>23.05.17</t>
  </si>
  <si>
    <t>PK0020</t>
  </si>
  <si>
    <t>មាច សោភា</t>
  </si>
  <si>
    <t>PK0040</t>
  </si>
  <si>
    <t>ទូច សាវី</t>
  </si>
  <si>
    <t>14.12.17</t>
  </si>
  <si>
    <t>PK0058</t>
  </si>
  <si>
    <t>វង់ កៅ</t>
  </si>
  <si>
    <t>24.05.18</t>
  </si>
  <si>
    <t>PK0060</t>
  </si>
  <si>
    <t>មឿន សុខឃីន</t>
  </si>
  <si>
    <t>PK0063</t>
  </si>
  <si>
    <t>អឿង ធូ</t>
  </si>
  <si>
    <t>PK0066</t>
  </si>
  <si>
    <t>ព្រែក អៀង</t>
  </si>
  <si>
    <t>PK0110</t>
  </si>
  <si>
    <t>ទេព ស្រីពៅ</t>
  </si>
  <si>
    <t>27.05.19</t>
  </si>
  <si>
    <t>PK0114</t>
  </si>
  <si>
    <t>វង់​ ចាន់</t>
  </si>
  <si>
    <t>PK0127</t>
  </si>
  <si>
    <t>ឌឿន ស្រីទូច</t>
  </si>
  <si>
    <t>01.03.20</t>
  </si>
  <si>
    <t>PK0134</t>
  </si>
  <si>
    <t>លីវ​​ សុខគង់</t>
  </si>
  <si>
    <t>01.06.20</t>
  </si>
  <si>
    <t>PK0137</t>
  </si>
  <si>
    <t>ជួប ធឿន</t>
  </si>
  <si>
    <t>01.07.20</t>
  </si>
  <si>
    <t>PK0143</t>
  </si>
  <si>
    <t>ចំរើន ខុំ</t>
  </si>
  <si>
    <t>14.10.20</t>
  </si>
  <si>
    <t>PK0149</t>
  </si>
  <si>
    <t>កង ​ចន្ថា</t>
  </si>
  <si>
    <t>PK0150</t>
  </si>
  <si>
    <t>ញ៉រ ស្រីយីន</t>
  </si>
  <si>
    <t>PK0152</t>
  </si>
  <si>
    <t>ភន ណយ</t>
  </si>
  <si>
    <t>PK0156</t>
  </si>
  <si>
    <t>សៀន​ លីណា</t>
  </si>
  <si>
    <t>12.07.21</t>
  </si>
  <si>
    <t>PK0158</t>
  </si>
  <si>
    <t>ភឹន ស្រីតូច</t>
  </si>
  <si>
    <t>19.07.21</t>
  </si>
  <si>
    <t>PK0162</t>
  </si>
  <si>
    <t>កែវ ស្រីល័ក្ខ</t>
  </si>
  <si>
    <t>PK0163</t>
  </si>
  <si>
    <t>ថុល រស្មី</t>
  </si>
  <si>
    <t>PK0164</t>
  </si>
  <si>
    <t>ស៊ន ថាវរី</t>
  </si>
  <si>
    <t>PK0165</t>
  </si>
  <si>
    <t>សួស សុខុម</t>
  </si>
  <si>
    <t>PK0166</t>
  </si>
  <si>
    <t>ព្រាប សេត</t>
  </si>
  <si>
    <t>15.12.21</t>
  </si>
  <si>
    <t>PK0169</t>
  </si>
  <si>
    <t>ស៊ន វ៉ាសៃ</t>
  </si>
  <si>
    <t>PK0170</t>
  </si>
  <si>
    <t>ឆុន គឿង</t>
  </si>
  <si>
    <t>PK0174</t>
  </si>
  <si>
    <t>ញ៉ែម ហ៊ីម</t>
  </si>
  <si>
    <t>16.03.22</t>
  </si>
  <si>
    <t>PK0176</t>
  </si>
  <si>
    <t>ខន សុវណ្ណមិនា</t>
  </si>
  <si>
    <t>27.04.22</t>
  </si>
  <si>
    <t>PK0178</t>
  </si>
  <si>
    <t>ឈួត សុខគា</t>
  </si>
  <si>
    <t>PK0179</t>
  </si>
  <si>
    <t>ហ៊ុន ចន្ថា</t>
  </si>
  <si>
    <t>03.05.22</t>
  </si>
  <si>
    <t>PK0180</t>
  </si>
  <si>
    <t>ហ៊ិន សុខគា</t>
  </si>
  <si>
    <t>13.05.22</t>
  </si>
  <si>
    <t>PK0181</t>
  </si>
  <si>
    <t>អុង អេង</t>
  </si>
  <si>
    <t>PK0187</t>
  </si>
  <si>
    <t>ថា ណេត</t>
  </si>
  <si>
    <t>16.06.22</t>
  </si>
  <si>
    <t>PK0188</t>
  </si>
  <si>
    <t>ផាន សុផា</t>
  </si>
  <si>
    <t>13.06.22</t>
  </si>
  <si>
    <t>IR0003</t>
  </si>
  <si>
    <t>ឃៀង សៀកឡាង</t>
  </si>
  <si>
    <t>28.06.17</t>
  </si>
  <si>
    <t>IR0014</t>
  </si>
  <si>
    <t>យឺន ស៊ីនួន</t>
  </si>
  <si>
    <t>09.09.17</t>
  </si>
  <si>
    <t>IR0080</t>
  </si>
  <si>
    <t>មួង អ៊ឺន</t>
  </si>
  <si>
    <t>10.08.20</t>
  </si>
  <si>
    <t>IR0099</t>
  </si>
  <si>
    <t>សុខ រតនះ</t>
  </si>
  <si>
    <t>23.07.21</t>
  </si>
  <si>
    <t>IR0110</t>
  </si>
  <si>
    <t>ហែម យ៉េន</t>
  </si>
  <si>
    <t>IR0119</t>
  </si>
  <si>
    <t>IR0126</t>
  </si>
  <si>
    <t>សុខា​​ សំណាង</t>
  </si>
  <si>
    <t>IR0127</t>
  </si>
  <si>
    <t>ផាន់ វាសនា</t>
  </si>
  <si>
    <t>11.07.22</t>
  </si>
  <si>
    <t>IRPK0123</t>
  </si>
  <si>
    <t>អាង ប៊ុនឆៃ</t>
  </si>
  <si>
    <t>09.10.19</t>
  </si>
  <si>
    <t>អូន សំណាង</t>
  </si>
  <si>
    <t>លីម សំណាង</t>
  </si>
  <si>
    <t>សឿង មករា</t>
  </si>
  <si>
    <t>ហ៊ាន អ៊ីហាវ</t>
  </si>
  <si>
    <t>MC0008</t>
  </si>
  <si>
    <t>វុទ្ធ​ សុខជា</t>
  </si>
  <si>
    <t>01.11.17</t>
  </si>
  <si>
    <t>MC0021</t>
  </si>
  <si>
    <t>អ៊ុំ សំអាត</t>
  </si>
  <si>
    <t>13.08.21</t>
  </si>
  <si>
    <t>MC0024</t>
  </si>
  <si>
    <t>ប៊យ វណ្ណរា</t>
  </si>
  <si>
    <t>15.07.22</t>
  </si>
  <si>
    <t>WH0007</t>
  </si>
  <si>
    <t>សន សៅលី</t>
  </si>
  <si>
    <t>26.10.17</t>
  </si>
  <si>
    <t>WH0025</t>
  </si>
  <si>
    <t>សៅ រស្មី</t>
  </si>
  <si>
    <t>30.05.22</t>
  </si>
  <si>
    <t>WH0026</t>
  </si>
  <si>
    <t>សាម មួយគា</t>
  </si>
  <si>
    <t>WHOFF018</t>
  </si>
  <si>
    <t>គួយ ស្រីពេជ្យ</t>
  </si>
  <si>
    <t>03.10.19</t>
  </si>
  <si>
    <t>WH0017</t>
  </si>
  <si>
    <t>ឡុង លី</t>
  </si>
  <si>
    <t>24.04.18</t>
  </si>
  <si>
    <t>WH0035</t>
  </si>
  <si>
    <t>ឃុត បឿ</t>
  </si>
  <si>
    <t>07.05.20</t>
  </si>
  <si>
    <t>WH0041</t>
  </si>
  <si>
    <t>មឿន​ វាស្នា</t>
  </si>
  <si>
    <t>01.12.20</t>
  </si>
  <si>
    <t>WH0046</t>
  </si>
  <si>
    <t>ជុំ គង់</t>
  </si>
  <si>
    <t>07.02.22</t>
  </si>
  <si>
    <t>WH0049</t>
  </si>
  <si>
    <t>អ៊ុក បញ្ញា</t>
  </si>
  <si>
    <t>13D0259</t>
  </si>
  <si>
    <t>វ៉ង់ ថុល</t>
  </si>
  <si>
    <t>13.01.22</t>
  </si>
  <si>
    <t>OFF001</t>
  </si>
  <si>
    <t>ហង់ ស្រីណា</t>
  </si>
  <si>
    <t>18.04.17</t>
  </si>
  <si>
    <t>OFF017</t>
  </si>
  <si>
    <t>រិទ្ធ សូនី</t>
  </si>
  <si>
    <t>03.06.19</t>
  </si>
  <si>
    <t>OFF032</t>
  </si>
  <si>
    <t>ឃឿម ឃីម</t>
  </si>
  <si>
    <t>11.11.21</t>
  </si>
  <si>
    <t xml:space="preserve">ចំនួនធ្វើការក្នុង១ថ្ងៃ
</t>
  </si>
  <si>
    <t xml:space="preserve">ប្រាក់ខែក្នុង១ថ្ងៃ
</t>
  </si>
  <si>
    <t>14.06.22</t>
  </si>
  <si>
    <t>8$/10H</t>
  </si>
  <si>
    <t>8</t>
  </si>
  <si>
    <t>21.01.22</t>
  </si>
  <si>
    <t>2022年06份临时工的工资表</t>
  </si>
  <si>
    <t>ផ្នែក部门：ស៊ីង៉ៃ</t>
  </si>
  <si>
    <t>ក្រុម组别: 临时工(外面）</t>
  </si>
  <si>
    <t>ល.រ
序号</t>
  </si>
  <si>
    <r>
      <rPr>
        <b/>
        <sz val="12"/>
        <color indexed="8"/>
        <rFont val="Khmer OS"/>
      </rPr>
      <t xml:space="preserve">អត្តលេខ
</t>
    </r>
    <r>
      <rPr>
        <b/>
        <sz val="12"/>
        <color indexed="8"/>
        <rFont val="宋体"/>
        <charset val="134"/>
      </rPr>
      <t>工号</t>
    </r>
  </si>
  <si>
    <r>
      <rPr>
        <b/>
        <sz val="12"/>
        <color indexed="8"/>
        <rFont val="Khmer OS"/>
      </rPr>
      <t xml:space="preserve">ឈ្មោះ
</t>
    </r>
    <r>
      <rPr>
        <b/>
        <sz val="12"/>
        <color indexed="8"/>
        <rFont val="宋体"/>
        <charset val="134"/>
      </rPr>
      <t>姓名</t>
    </r>
  </si>
  <si>
    <r>
      <rPr>
        <b/>
        <sz val="12"/>
        <color indexed="8"/>
        <rFont val="Khmer OS"/>
      </rPr>
      <t xml:space="preserve">ថ្ងៃចូល
ធ្វើការ
</t>
    </r>
    <r>
      <rPr>
        <b/>
        <sz val="12"/>
        <color indexed="8"/>
        <rFont val="宋体"/>
        <charset val="134"/>
      </rPr>
      <t>进厂日期</t>
    </r>
  </si>
  <si>
    <r>
      <rPr>
        <b/>
        <sz val="12"/>
        <color indexed="8"/>
        <rFont val="Khmer OS"/>
      </rPr>
      <t xml:space="preserve">តួនាទី
</t>
    </r>
    <r>
      <rPr>
        <b/>
        <sz val="12"/>
        <color indexed="8"/>
        <rFont val="宋体"/>
        <charset val="134"/>
      </rPr>
      <t>职务</t>
    </r>
  </si>
  <si>
    <r>
      <rPr>
        <b/>
        <sz val="12"/>
        <color indexed="8"/>
        <rFont val="Khmer OS"/>
      </rPr>
      <t xml:space="preserve">ប្រាក់ត្រូវកាត់
</t>
    </r>
    <r>
      <rPr>
        <b/>
        <sz val="12"/>
        <rFont val="宋体"/>
        <charset val="134"/>
      </rPr>
      <t>扣工资</t>
    </r>
  </si>
  <si>
    <r>
      <rPr>
        <b/>
        <sz val="12"/>
        <color indexed="8"/>
        <rFont val="Khmer OS"/>
      </rPr>
      <t xml:space="preserve">ចំនួនទឹកប្រាក់ត្រូវបើកជាក់ស្តែង
</t>
    </r>
    <r>
      <rPr>
        <b/>
        <sz val="12"/>
        <color indexed="8"/>
        <rFont val="宋体"/>
        <charset val="134"/>
      </rPr>
      <t>实发薪资</t>
    </r>
  </si>
  <si>
    <r>
      <rPr>
        <b/>
        <sz val="12"/>
        <color indexed="8"/>
        <rFont val="Khmer OS"/>
      </rPr>
      <t xml:space="preserve">ហត្ថលេខា
និង
ស្នាមមេដៃទទួលយកប្រាក់
</t>
    </r>
    <r>
      <rPr>
        <b/>
        <sz val="12"/>
        <color indexed="8"/>
        <rFont val="宋体"/>
        <charset val="134"/>
      </rPr>
      <t>签名与按手印收款</t>
    </r>
  </si>
  <si>
    <r>
      <rPr>
        <b/>
        <sz val="12"/>
        <color indexed="8"/>
        <rFont val="Khmer OS"/>
      </rPr>
      <t xml:space="preserve">ភាសាខែ្មរ
</t>
    </r>
    <r>
      <rPr>
        <b/>
        <sz val="12"/>
        <color indexed="8"/>
        <rFont val="宋体"/>
        <charset val="134"/>
      </rPr>
      <t>柬中文</t>
    </r>
  </si>
  <si>
    <t>一天上班时数</t>
  </si>
  <si>
    <t>一天工资</t>
  </si>
  <si>
    <t>正常上班天数</t>
  </si>
  <si>
    <t>应得基
本工资</t>
  </si>
  <si>
    <t>平时加
班时数</t>
  </si>
  <si>
    <r>
      <rPr>
        <b/>
        <sz val="12"/>
        <color indexed="8"/>
        <rFont val="Arial"/>
        <family val="2"/>
      </rPr>
      <t>平时
加班费</t>
    </r>
  </si>
  <si>
    <t>事假‎</t>
  </si>
  <si>
    <t>旷工‎</t>
  </si>
  <si>
    <t>年假‎</t>
  </si>
  <si>
    <t>病假‎/‎特假</t>
  </si>
  <si>
    <t>休日加
班时数</t>
  </si>
  <si>
    <t>休日
加班费</t>
  </si>
  <si>
    <r>
      <rPr>
        <b/>
        <sz val="12"/>
        <color indexed="8"/>
        <rFont val="Khmer OS"/>
      </rPr>
      <t xml:space="preserve"> </t>
    </r>
    <r>
      <rPr>
        <b/>
        <sz val="12"/>
        <color indexed="8"/>
        <rFont val="宋体"/>
        <charset val="134"/>
      </rPr>
      <t>计时工
资小计</t>
    </r>
  </si>
  <si>
    <t>车费和宿
舍补贴</t>
  </si>
  <si>
    <r>
      <rPr>
        <b/>
        <sz val="12"/>
        <color indexed="8"/>
        <rFont val="Arial"/>
        <family val="2"/>
      </rPr>
      <t>全勤奖</t>
    </r>
  </si>
  <si>
    <r>
      <rPr>
        <b/>
        <sz val="12"/>
        <color indexed="8"/>
        <rFont val="Arial"/>
        <family val="2"/>
      </rPr>
      <t>岗位
补贴</t>
    </r>
  </si>
  <si>
    <t>工龄金</t>
  </si>
  <si>
    <t>合同额</t>
  </si>
  <si>
    <r>
      <rPr>
        <b/>
        <sz val="12"/>
        <color indexed="8"/>
        <rFont val="Arial"/>
        <family val="2"/>
      </rPr>
      <t>应发
薪资</t>
    </r>
  </si>
  <si>
    <r>
      <rPr>
        <b/>
        <sz val="12"/>
        <rFont val="Khmer OS"/>
      </rPr>
      <t>ពន្ឋ
លើ
ប្រាក់
ឈ្នួល</t>
    </r>
    <r>
      <rPr>
        <b/>
        <sz val="12"/>
        <rFont val="宋体"/>
        <charset val="134"/>
      </rPr>
      <t>税金</t>
    </r>
  </si>
  <si>
    <r>
      <rPr>
        <b/>
        <sz val="12"/>
        <color indexed="8"/>
        <rFont val="Khmer OS"/>
      </rPr>
      <t xml:space="preserve">ផ្សេងៗ
</t>
    </r>
    <r>
      <rPr>
        <b/>
        <sz val="12"/>
        <color indexed="8"/>
        <rFont val="宋体"/>
        <charset val="134"/>
      </rPr>
      <t>其他</t>
    </r>
  </si>
  <si>
    <r>
      <rPr>
        <b/>
        <sz val="12"/>
        <color indexed="8"/>
        <rFont val="Khmer OS"/>
      </rPr>
      <t xml:space="preserve">ប្រាក់ឈ្នួលសរុប
</t>
    </r>
    <r>
      <rPr>
        <b/>
        <sz val="12"/>
        <color indexed="8"/>
        <rFont val="宋体"/>
        <charset val="134"/>
      </rPr>
      <t>工资
总计</t>
    </r>
  </si>
  <si>
    <r>
      <rPr>
        <b/>
        <sz val="12"/>
        <color indexed="8"/>
        <rFont val="Khmer OS"/>
      </rPr>
      <t xml:space="preserve">ប្រាក់ដុល្លារ
</t>
    </r>
    <r>
      <rPr>
        <b/>
        <sz val="12"/>
        <color indexed="8"/>
        <rFont val="宋体"/>
        <charset val="134"/>
      </rPr>
      <t>美金</t>
    </r>
  </si>
  <si>
    <r>
      <rPr>
        <b/>
        <sz val="12"/>
        <color indexed="8"/>
        <rFont val="Khmer OS"/>
      </rPr>
      <t xml:space="preserve">ប្រាក់
រៀល
មាន
កន្ទុយ
</t>
    </r>
    <r>
      <rPr>
        <b/>
        <sz val="12"/>
        <color indexed="8"/>
        <rFont val="宋体"/>
        <charset val="134"/>
      </rPr>
      <t>有尾巴
柬币</t>
    </r>
  </si>
  <si>
    <r>
      <rPr>
        <b/>
        <sz val="12"/>
        <color indexed="8"/>
        <rFont val="Khmer OS"/>
      </rPr>
      <t xml:space="preserve">ប្រាក់
រៀល
</t>
    </r>
    <r>
      <rPr>
        <b/>
        <sz val="12"/>
        <color indexed="8"/>
        <rFont val="宋体"/>
        <charset val="134"/>
      </rPr>
      <t>柬币</t>
    </r>
  </si>
  <si>
    <t>D1128</t>
  </si>
  <si>
    <t>ជិន ចាន់សិលា</t>
  </si>
  <si>
    <t>离职</t>
  </si>
  <si>
    <t>D1131</t>
  </si>
  <si>
    <t>ភី រីហ្សា</t>
  </si>
  <si>
    <t>090184</t>
  </si>
  <si>
    <t>090245</t>
  </si>
  <si>
    <t>សុត ថា</t>
  </si>
  <si>
    <t>17.01.22</t>
  </si>
  <si>
    <t>CT0093</t>
  </si>
  <si>
    <t>ហ៊ន ស្រីពៅ</t>
  </si>
  <si>
    <t>PK0115</t>
  </si>
  <si>
    <t>សាន្ដ ស្រីលាប</t>
  </si>
  <si>
    <t>IR0125</t>
  </si>
  <si>
    <t>ឃើយ ចាន់រិទ្ធ</t>
  </si>
  <si>
    <t>07.06.22</t>
  </si>
  <si>
    <t>No</t>
  </si>
  <si>
    <t>ID</t>
  </si>
  <si>
    <t>name</t>
  </si>
  <si>
    <t>date</t>
  </si>
  <si>
    <t>កម្មករ
员工</t>
  </si>
  <si>
    <t>7</t>
  </si>
  <si>
    <t>02.05.17</t>
  </si>
  <si>
    <t>រឿន នោ</t>
  </si>
  <si>
    <t>21.06.17</t>
  </si>
  <si>
    <t>កម្មករ
杂工</t>
  </si>
  <si>
    <t>15.08.17</t>
  </si>
  <si>
    <t>13.11.17</t>
  </si>
  <si>
    <t>010077</t>
  </si>
  <si>
    <t>ស៊ន វ៉ាន់ថា</t>
  </si>
  <si>
    <t>13.01.20</t>
  </si>
  <si>
    <t>28.04.20</t>
  </si>
  <si>
    <t>02.10.20</t>
  </si>
  <si>
    <t>010098</t>
  </si>
  <si>
    <t>បូ រក្សា</t>
  </si>
  <si>
    <t>05.10.20</t>
  </si>
  <si>
    <t>010107</t>
  </si>
  <si>
    <t>ម៉ម សុខរ៉ុត</t>
  </si>
  <si>
    <t>21.05.21</t>
  </si>
  <si>
    <t>26.11.21</t>
  </si>
  <si>
    <t>010119</t>
  </si>
  <si>
    <t>មឿន សុខមន្នី</t>
  </si>
  <si>
    <t>010121</t>
  </si>
  <si>
    <t>ជា វ៉ី</t>
  </si>
  <si>
    <t>14.03.22</t>
  </si>
  <si>
    <t>010122</t>
  </si>
  <si>
    <t>អាន ដេវិត</t>
  </si>
  <si>
    <t>11.11.17</t>
  </si>
  <si>
    <t>19.04.17</t>
  </si>
  <si>
    <t>ប្រធានក្រុម
组长</t>
  </si>
  <si>
    <t>07.11.17</t>
  </si>
  <si>
    <t>04.05.18</t>
  </si>
  <si>
    <t>17.01.19</t>
  </si>
  <si>
    <t>16.10.19</t>
  </si>
  <si>
    <t>产假</t>
  </si>
  <si>
    <t>020113</t>
  </si>
  <si>
    <t>020124</t>
  </si>
  <si>
    <t>ពុំ ស្រីម៉ុម</t>
  </si>
  <si>
    <t>25.05.20</t>
  </si>
  <si>
    <t>31.12.20</t>
  </si>
  <si>
    <t>020155</t>
  </si>
  <si>
    <t>ព្រំ ឌីចិន្ដា</t>
  </si>
  <si>
    <t>06.12,21</t>
  </si>
  <si>
    <t>020162</t>
  </si>
  <si>
    <t>រើន ស្រីថង</t>
  </si>
  <si>
    <t>22.02.22</t>
  </si>
  <si>
    <t>020172</t>
  </si>
  <si>
    <t>ញ៉ុន​ បូរ៉ូត</t>
  </si>
  <si>
    <t>24.05.22</t>
  </si>
  <si>
    <t>020173</t>
  </si>
  <si>
    <t>ហួត រត្តនា</t>
  </si>
  <si>
    <t>19.06.19</t>
  </si>
  <si>
    <t>030022</t>
  </si>
  <si>
    <t>សន សារ៉ុម</t>
  </si>
  <si>
    <t>15.07.19</t>
  </si>
  <si>
    <t>02.09.19</t>
  </si>
  <si>
    <t>030052</t>
  </si>
  <si>
    <t>ង៉ែត សុជឿន</t>
  </si>
  <si>
    <t>24.10.19</t>
  </si>
  <si>
    <t>14.11.19</t>
  </si>
  <si>
    <t>18.11.19</t>
  </si>
  <si>
    <t>20.07.20</t>
  </si>
  <si>
    <t>030107</t>
  </si>
  <si>
    <t>ជឿន ស្រីល័ក្ខ</t>
  </si>
  <si>
    <t>04.08.21</t>
  </si>
  <si>
    <t>030113</t>
  </si>
  <si>
    <t>សុន ពិសិទ្ធ</t>
  </si>
  <si>
    <t>17.12.21</t>
  </si>
  <si>
    <t>030115</t>
  </si>
  <si>
    <t>ណម នាត</t>
  </si>
  <si>
    <t>030117</t>
  </si>
  <si>
    <t>ឆុន ឈិនឡុង</t>
  </si>
  <si>
    <t>16.12.21</t>
  </si>
  <si>
    <t>030120</t>
  </si>
  <si>
    <t>សំរិទ្ធ ស្រីល័ក្ខ</t>
  </si>
  <si>
    <t>14.02.22</t>
  </si>
  <si>
    <t>02.03.22</t>
  </si>
  <si>
    <t>030129</t>
  </si>
  <si>
    <t>សួន តួ</t>
  </si>
  <si>
    <t>030131</t>
  </si>
  <si>
    <t>ឃឹម គន្ធា</t>
  </si>
  <si>
    <t>19.04.22</t>
  </si>
  <si>
    <t>030133</t>
  </si>
  <si>
    <t>រី ចាន់ដេត</t>
  </si>
  <si>
    <t>21.04.22</t>
  </si>
  <si>
    <t>030134</t>
  </si>
  <si>
    <t>សេម ​ចាន់សុធារី</t>
  </si>
  <si>
    <t>26.04.22</t>
  </si>
  <si>
    <t>030136</t>
  </si>
  <si>
    <t>សឿន ស្រីល័ក្ខ</t>
  </si>
  <si>
    <t>030137</t>
  </si>
  <si>
    <t>ផន គន្ធា</t>
  </si>
  <si>
    <t>ហល់ ស៊ីណា</t>
  </si>
  <si>
    <t>07.10.20</t>
  </si>
  <si>
    <t>មាស សុគុន្ធី</t>
  </si>
  <si>
    <t>040153</t>
  </si>
  <si>
    <t>01.10.21</t>
  </si>
  <si>
    <t>040160</t>
  </si>
  <si>
    <t>ផាត ដានីន</t>
  </si>
  <si>
    <t>040162</t>
  </si>
  <si>
    <t>កែវ ចំរើន</t>
  </si>
  <si>
    <t>040164</t>
  </si>
  <si>
    <t>ធិន ចាន់ណា</t>
  </si>
  <si>
    <t>040165</t>
  </si>
  <si>
    <t>សួង ចន្ថា</t>
  </si>
  <si>
    <t>040166</t>
  </si>
  <si>
    <t>ម៉ម ស្រីណុច</t>
  </si>
  <si>
    <t>040169</t>
  </si>
  <si>
    <t>ឆុន រួន</t>
  </si>
  <si>
    <t>040170</t>
  </si>
  <si>
    <t>យួន ថា</t>
  </si>
  <si>
    <t>040174</t>
  </si>
  <si>
    <t>ភើយ ស្រីម៉ុច</t>
  </si>
  <si>
    <t>09.03.22</t>
  </si>
  <si>
    <t>040175</t>
  </si>
  <si>
    <t>ម៉ៅ ធារី</t>
  </si>
  <si>
    <t>040176</t>
  </si>
  <si>
    <t>រ៉ាត់ បាន</t>
  </si>
  <si>
    <t>040177</t>
  </si>
  <si>
    <t>យ៉ែម ស្រីមុំ</t>
  </si>
  <si>
    <t>040178</t>
  </si>
  <si>
    <t>ញ៉ ប្រុសពៅ</t>
  </si>
  <si>
    <t>10</t>
  </si>
  <si>
    <t>050006</t>
  </si>
  <si>
    <t>ឈុន ស្រីល័ក្ខ</t>
  </si>
  <si>
    <t>24.04.17</t>
  </si>
  <si>
    <t>050090</t>
  </si>
  <si>
    <t>ហួត ចន្ធី</t>
  </si>
  <si>
    <t>06.11.18</t>
  </si>
  <si>
    <t>050101</t>
  </si>
  <si>
    <t>អ៊ីម ថុន</t>
  </si>
  <si>
    <t>10.01.19</t>
  </si>
  <si>
    <t>0</t>
  </si>
  <si>
    <t>050137</t>
  </si>
  <si>
    <t>រ៉ើន​ វណ្ណា</t>
  </si>
  <si>
    <t>01.10.19</t>
  </si>
  <si>
    <t>050200</t>
  </si>
  <si>
    <t>សួ ឡា</t>
  </si>
  <si>
    <t>10.11.21</t>
  </si>
  <si>
    <t>050206</t>
  </si>
  <si>
    <t>050207</t>
  </si>
  <si>
    <t>ណុន វូច</t>
  </si>
  <si>
    <t>04.02.22</t>
  </si>
  <si>
    <t>050208</t>
  </si>
  <si>
    <t>នឹម ស្រីមុំ</t>
  </si>
  <si>
    <t>15.02.22</t>
  </si>
  <si>
    <t>050211</t>
  </si>
  <si>
    <t>យន់ វាសនា</t>
  </si>
  <si>
    <t>11.03.22</t>
  </si>
  <si>
    <t>050212</t>
  </si>
  <si>
    <t>ម៉ាន់ សុគឹម</t>
  </si>
  <si>
    <t>520084</t>
  </si>
  <si>
    <t>ទេព វាសនា</t>
  </si>
  <si>
    <t>16.01.19</t>
  </si>
  <si>
    <t>060008</t>
  </si>
  <si>
    <t>ឆន ផៃយ៉ា</t>
  </si>
  <si>
    <t>16.06.17</t>
  </si>
  <si>
    <t>060050</t>
  </si>
  <si>
    <t>ញឹម សុភាព</t>
  </si>
  <si>
    <t>21.06.18</t>
  </si>
  <si>
    <t>060130</t>
  </si>
  <si>
    <t>ស៊ីម ស្រីនីន</t>
  </si>
  <si>
    <t>060135</t>
  </si>
  <si>
    <t>នឿន ប៊ុនសួន</t>
  </si>
  <si>
    <t>060139</t>
  </si>
  <si>
    <t>ផន ចាន់</t>
  </si>
  <si>
    <t>22.04.22</t>
  </si>
  <si>
    <t>060140</t>
  </si>
  <si>
    <t>ភុំ ចៅផែន</t>
  </si>
  <si>
    <t>10.05.22</t>
  </si>
  <si>
    <t>060141</t>
  </si>
  <si>
    <t>060145</t>
  </si>
  <si>
    <t>ឃ្លោក ទូច</t>
  </si>
  <si>
    <t>31.05.22</t>
  </si>
  <si>
    <t>670025</t>
  </si>
  <si>
    <t>ខាំ សុខា</t>
  </si>
  <si>
    <t>27.09.17</t>
  </si>
  <si>
    <t>690064</t>
  </si>
  <si>
    <t>ប៉ោក ស្រីឡា</t>
  </si>
  <si>
    <t>20.08.18</t>
  </si>
  <si>
    <t>សុខ ឈន</t>
  </si>
  <si>
    <t>070002</t>
  </si>
  <si>
    <t>ចេង ធិ</t>
  </si>
  <si>
    <t>070062</t>
  </si>
  <si>
    <t>ហឿន​ សុខនាង</t>
  </si>
  <si>
    <t>19.10.20</t>
  </si>
  <si>
    <t>08.01.21</t>
  </si>
  <si>
    <t>070093</t>
  </si>
  <si>
    <t>ឃីម រ៉ុន</t>
  </si>
  <si>
    <t>070100</t>
  </si>
  <si>
    <t>សុះ ភ័ក្រ្តា</t>
  </si>
  <si>
    <t>070102</t>
  </si>
  <si>
    <t>លន់ សុធារី</t>
  </si>
  <si>
    <t>07.12.21</t>
  </si>
  <si>
    <t>070103</t>
  </si>
  <si>
    <t>ម៉ន សុខេង</t>
  </si>
  <si>
    <t>070106</t>
  </si>
  <si>
    <t>ជា សំបូរ</t>
  </si>
  <si>
    <t>20.12.21</t>
  </si>
  <si>
    <t>070108</t>
  </si>
  <si>
    <t>អូន ម៉ៅ</t>
  </si>
  <si>
    <t>070111</t>
  </si>
  <si>
    <t>ភឿន រឿន</t>
  </si>
  <si>
    <t>070112</t>
  </si>
  <si>
    <t>ឡោ ធឿន</t>
  </si>
  <si>
    <t>070113</t>
  </si>
  <si>
    <t>ដួង ឌី</t>
  </si>
  <si>
    <t>070116</t>
  </si>
  <si>
    <t>អៃ ម៉ុម</t>
  </si>
  <si>
    <t>05.03.22</t>
  </si>
  <si>
    <t>070118</t>
  </si>
  <si>
    <t>070119</t>
  </si>
  <si>
    <t>ឆាំ ពៅ</t>
  </si>
  <si>
    <t>070120</t>
  </si>
  <si>
    <t>នី តុលា</t>
  </si>
  <si>
    <t>070121</t>
  </si>
  <si>
    <t>ប្រស់ គង់</t>
  </si>
  <si>
    <t>070122</t>
  </si>
  <si>
    <t>ខន ណាខីម</t>
  </si>
  <si>
    <t>070123</t>
  </si>
  <si>
    <t>សរ សុក្ខះ</t>
  </si>
  <si>
    <t>080059</t>
  </si>
  <si>
    <t>អ៊ុង សុខលីន</t>
  </si>
  <si>
    <t>01.03.18</t>
  </si>
  <si>
    <t>080123</t>
  </si>
  <si>
    <t>ញ៉រ វិឆៃ</t>
  </si>
  <si>
    <t>02.05.20</t>
  </si>
  <si>
    <t>080124</t>
  </si>
  <si>
    <t>ណែម សុខជា</t>
  </si>
  <si>
    <t>05.05.20</t>
  </si>
  <si>
    <t>080130</t>
  </si>
  <si>
    <t>សាន់ គឿង</t>
  </si>
  <si>
    <t>080135</t>
  </si>
  <si>
    <t>ចាន់ បូភា</t>
  </si>
  <si>
    <t>09.10.20</t>
  </si>
  <si>
    <t>080141</t>
  </si>
  <si>
    <t>សុខ ចាន់ឡែន</t>
  </si>
  <si>
    <t>29.12.20</t>
  </si>
  <si>
    <t>080148</t>
  </si>
  <si>
    <t>ឡាយ ឃួច</t>
  </si>
  <si>
    <t>12.03.21</t>
  </si>
  <si>
    <t>080150</t>
  </si>
  <si>
    <t>សួន ចាន់នី</t>
  </si>
  <si>
    <t>080157</t>
  </si>
  <si>
    <t>ហ៊ន ចន្ធី</t>
  </si>
  <si>
    <t>080161</t>
  </si>
  <si>
    <t>វ៉ាន ស៊ីមាន</t>
  </si>
  <si>
    <t>080164</t>
  </si>
  <si>
    <t>វុធ ហួ</t>
  </si>
  <si>
    <t>080165</t>
  </si>
  <si>
    <t>សែម ចាន់</t>
  </si>
  <si>
    <t>24.06.17</t>
  </si>
  <si>
    <t>27.02.18</t>
  </si>
  <si>
    <t>02.05.18</t>
  </si>
  <si>
    <t>20.11.19</t>
  </si>
  <si>
    <t>យ៉ុន ពុទ្ធា</t>
  </si>
  <si>
    <t>090193</t>
  </si>
  <si>
    <t>អុល ស្រីល័ក្ខ</t>
  </si>
  <si>
    <t>090199</t>
  </si>
  <si>
    <t>ជឺន សូរិយ៉ា</t>
  </si>
  <si>
    <t>090227</t>
  </si>
  <si>
    <t>យ៉ុន​ រឿត</t>
  </si>
  <si>
    <t>25.02.21</t>
  </si>
  <si>
    <t>090228</t>
  </si>
  <si>
    <t>01.03.21</t>
  </si>
  <si>
    <t>090229</t>
  </si>
  <si>
    <t>ខៃ ស្រីនិច្ច</t>
  </si>
  <si>
    <t>090241</t>
  </si>
  <si>
    <t>ម៉ៅ សុភាព</t>
  </si>
  <si>
    <t>20.10.21</t>
  </si>
  <si>
    <t>090242</t>
  </si>
  <si>
    <t>ស៊ិន សុខលី</t>
  </si>
  <si>
    <t>25.11.21</t>
  </si>
  <si>
    <t>090243</t>
  </si>
  <si>
    <t>ពេញ វាសនា</t>
  </si>
  <si>
    <t>090249</t>
  </si>
  <si>
    <t>តាន់ គីមលី</t>
  </si>
  <si>
    <t>090251</t>
  </si>
  <si>
    <t>ប៉ូច សុខុម</t>
  </si>
  <si>
    <t>090252</t>
  </si>
  <si>
    <t>100067</t>
  </si>
  <si>
    <t>14.01.19</t>
  </si>
  <si>
    <t>100068</t>
  </si>
  <si>
    <t>100080</t>
  </si>
  <si>
    <t>12.09.19</t>
  </si>
  <si>
    <t>100098</t>
  </si>
  <si>
    <t>ខុន នួន</t>
  </si>
  <si>
    <t>100117</t>
  </si>
  <si>
    <t>ជិន ឌឿន</t>
  </si>
  <si>
    <t>19.02.21</t>
  </si>
  <si>
    <t>100125</t>
  </si>
  <si>
    <t>ឆាយ សូណា</t>
  </si>
  <si>
    <t>27.09.21</t>
  </si>
  <si>
    <t>100137</t>
  </si>
  <si>
    <t>រុណ ណារ៉ាក់</t>
  </si>
  <si>
    <t>06.05.22</t>
  </si>
  <si>
    <t>100138</t>
  </si>
  <si>
    <t>ញេម ស្រីនាង</t>
  </si>
  <si>
    <t>1030053</t>
  </si>
  <si>
    <t>ជិន ធឿន</t>
  </si>
  <si>
    <t>17.05.18</t>
  </si>
  <si>
    <t>1090032</t>
  </si>
  <si>
    <t>ហង់ សុភាព</t>
  </si>
  <si>
    <t>06.11.17</t>
  </si>
  <si>
    <t>10760100</t>
  </si>
  <si>
    <t>សួន រដ្ធា</t>
  </si>
  <si>
    <t>12.05.20</t>
  </si>
  <si>
    <t>10871040059</t>
  </si>
  <si>
    <t>ហង់ សៅវិចិត្រ</t>
  </si>
  <si>
    <t>12.11.18</t>
  </si>
  <si>
    <t>CT0003</t>
  </si>
  <si>
    <t>កម្មករ
新刀手</t>
  </si>
  <si>
    <t>CT0012</t>
  </si>
  <si>
    <t>យឿន ផុន</t>
  </si>
  <si>
    <t>09.06.17</t>
  </si>
  <si>
    <t>CT0071</t>
  </si>
  <si>
    <t>ម៉ី ណារី</t>
  </si>
  <si>
    <t>01.02.21</t>
  </si>
  <si>
    <t>CT0075</t>
  </si>
  <si>
    <t>ជួន​ ចឺត</t>
  </si>
  <si>
    <t>01.04.21</t>
  </si>
  <si>
    <t>មិន​នូ</t>
  </si>
  <si>
    <t>CT0078</t>
  </si>
  <si>
    <t>ឡោក ឡៃ</t>
  </si>
  <si>
    <t>CT0079</t>
  </si>
  <si>
    <t>សេះ​ ចន្ដា</t>
  </si>
  <si>
    <t>CT0080</t>
  </si>
  <si>
    <t>តុញ តុង</t>
  </si>
  <si>
    <t>CT0081</t>
  </si>
  <si>
    <t>CT0086</t>
  </si>
  <si>
    <t>17.04.20</t>
  </si>
  <si>
    <t>QC0231</t>
  </si>
  <si>
    <t>មឿន ផល្លា</t>
  </si>
  <si>
    <t>01.09.21</t>
  </si>
  <si>
    <t>QC0237</t>
  </si>
  <si>
    <t>អ៊ុន គីម</t>
  </si>
  <si>
    <t>03.11.21</t>
  </si>
  <si>
    <t>QC0241</t>
  </si>
  <si>
    <t>សាន ពិសិទ្ធ</t>
  </si>
  <si>
    <t>QC0242</t>
  </si>
  <si>
    <t>សាន រក្សា</t>
  </si>
  <si>
    <t>សុង ស្រីនុត</t>
  </si>
  <si>
    <t>QC0249</t>
  </si>
  <si>
    <t>តាំង ចន្ធូ</t>
  </si>
  <si>
    <t>QC0250</t>
  </si>
  <si>
    <t>ជឿន តុង</t>
  </si>
  <si>
    <t>PK0044</t>
  </si>
  <si>
    <t>ជា​ ស្រីពៅ</t>
  </si>
  <si>
    <t>02.01.18</t>
  </si>
  <si>
    <t>PK0089</t>
  </si>
  <si>
    <t>ហ៊ុន គន្ធា</t>
  </si>
  <si>
    <t>27.08.18</t>
  </si>
  <si>
    <t>ជួប ឃឿន</t>
  </si>
  <si>
    <t>PK0144</t>
  </si>
  <si>
    <t>កេង​ សាវឌី</t>
  </si>
  <si>
    <t>16.12.20</t>
  </si>
  <si>
    <t>PK0146</t>
  </si>
  <si>
    <t>សៀន ដានី</t>
  </si>
  <si>
    <t>PK0151</t>
  </si>
  <si>
    <t>សៀក​ នូរ</t>
  </si>
  <si>
    <t>08.06.21</t>
  </si>
  <si>
    <t>PK0159</t>
  </si>
  <si>
    <t>ធន ឡៃផេង</t>
  </si>
  <si>
    <t>PK0168</t>
  </si>
  <si>
    <t>អាង សុខា</t>
  </si>
  <si>
    <t>PK0172</t>
  </si>
  <si>
    <t>ហម ស្រីនាង</t>
  </si>
  <si>
    <t>PK0177</t>
  </si>
  <si>
    <t>ឡាវ វណ្ណា</t>
  </si>
  <si>
    <t>25.04.22</t>
  </si>
  <si>
    <t>IR0015</t>
  </si>
  <si>
    <t>08.09.17</t>
  </si>
  <si>
    <t>IR0071</t>
  </si>
  <si>
    <t>02.03.20</t>
  </si>
  <si>
    <t>IR0072</t>
  </si>
  <si>
    <t>ធី ប៊ុនសារ៉ាក់</t>
  </si>
  <si>
    <t>13.04.20</t>
  </si>
  <si>
    <t>IR0089</t>
  </si>
  <si>
    <t>ប៉ុម បូរ៉ុន</t>
  </si>
  <si>
    <t>IR0096</t>
  </si>
  <si>
    <t>ហេង មករា</t>
  </si>
  <si>
    <t>IR0097</t>
  </si>
  <si>
    <t>ឈុំ​ ឈិត</t>
  </si>
  <si>
    <t>IR0100</t>
  </si>
  <si>
    <t>ហែម យ៉េម</t>
  </si>
  <si>
    <t>IR0116</t>
  </si>
  <si>
    <t>លី លិ</t>
  </si>
  <si>
    <t>ឈឿន ភ័ស្ស</t>
  </si>
  <si>
    <t>IR0124</t>
  </si>
  <si>
    <t>ឡូត សាម៉េត</t>
  </si>
  <si>
    <t>09.05.22</t>
  </si>
  <si>
    <t>MC0001</t>
  </si>
  <si>
    <t>ស្រី ម៉ាញ</t>
  </si>
  <si>
    <t>29.04.17</t>
  </si>
  <si>
    <t>ជាងភ្លើង
电工</t>
  </si>
  <si>
    <t>ជាងម៉ាស៊ីន
机修</t>
  </si>
  <si>
    <t>កម្មករ
员工辅</t>
  </si>
  <si>
    <t>WH0018</t>
  </si>
  <si>
    <t>ឡេង សារិទ្ធ</t>
  </si>
  <si>
    <t>27.04.18</t>
  </si>
  <si>
    <t>10D0254</t>
  </si>
  <si>
    <t>ឃឹម យន</t>
  </si>
  <si>
    <t>27.07.20</t>
  </si>
  <si>
    <t>扫地</t>
  </si>
  <si>
    <t>13D0257</t>
  </si>
  <si>
    <t>ខឹម មុំ</t>
  </si>
  <si>
    <t>13D0258</t>
  </si>
  <si>
    <t>នួន ឆាន</t>
  </si>
  <si>
    <t>26.07.21</t>
  </si>
  <si>
    <t>បកប្រែរ
翻译</t>
  </si>
  <si>
    <t>OFF002</t>
  </si>
  <si>
    <t>វ៉ាង ម៉ាច</t>
  </si>
  <si>
    <t>28.04.17</t>
  </si>
  <si>
    <t>ដុតឡ   锅炉</t>
  </si>
  <si>
    <t>OFF004</t>
  </si>
  <si>
    <t>ស្រី ម៉េន</t>
  </si>
  <si>
    <t>តៃកុងឡាន
司机</t>
  </si>
  <si>
    <t>ជំនួយការរដ្ឋបាល人事助理</t>
  </si>
  <si>
    <t>OFF018</t>
  </si>
  <si>
    <t>គិតបុង</t>
  </si>
  <si>
    <t>តៃកុងឡានធំ
大司机</t>
  </si>
  <si>
    <t>Name</t>
  </si>
  <si>
    <t>Startdate</t>
  </si>
  <si>
    <t>Dpt</t>
  </si>
  <si>
    <t>d</t>
  </si>
  <si>
    <t>底薪</t>
  </si>
  <si>
    <t>OT</t>
  </si>
  <si>
    <t>合计工资</t>
  </si>
  <si>
    <t>第一次工资</t>
  </si>
  <si>
    <t>កាន សុគា</t>
  </si>
  <si>
    <t>24.06.22</t>
  </si>
  <si>
    <t>010126</t>
  </si>
  <si>
    <t>អឿន ស្រីទូច</t>
  </si>
  <si>
    <t>28.06.22</t>
  </si>
  <si>
    <t>130136</t>
  </si>
  <si>
    <t>组长</t>
  </si>
  <si>
    <t>020176</t>
  </si>
  <si>
    <t>សេង​ ស្រីរ៉ែន</t>
  </si>
  <si>
    <t>ហ៊ូន វិច្ខិកា</t>
  </si>
  <si>
    <t>ផាន់​ ណា</t>
  </si>
  <si>
    <t>020180</t>
  </si>
  <si>
    <t>ភឺន ភារុន</t>
  </si>
  <si>
    <t>020181</t>
  </si>
  <si>
    <t>យឿន ចាន់រី</t>
  </si>
  <si>
    <t>020184</t>
  </si>
  <si>
    <t>ប៉ែន ស៊ីនួន</t>
  </si>
  <si>
    <t>12.07.22</t>
  </si>
  <si>
    <t>020188</t>
  </si>
  <si>
    <t>ពេញ សុទ្ធា</t>
  </si>
  <si>
    <t>29.07.22</t>
  </si>
  <si>
    <t>040180</t>
  </si>
  <si>
    <t>26.07.22</t>
  </si>
  <si>
    <t>040181</t>
  </si>
  <si>
    <t>ទូច វណ្ណទិត្យ</t>
  </si>
  <si>
    <t>040182</t>
  </si>
  <si>
    <t>នួន សំណាង</t>
  </si>
  <si>
    <t>050214</t>
  </si>
  <si>
    <t>ញ៉ឺង​ ចន្ថុន</t>
  </si>
  <si>
    <t>050215</t>
  </si>
  <si>
    <t>ហួត​ ស្រីស្រស់</t>
  </si>
  <si>
    <t>11.06.22</t>
  </si>
  <si>
    <t>050219</t>
  </si>
  <si>
    <t>យួន ធឿន</t>
  </si>
  <si>
    <t>060147</t>
  </si>
  <si>
    <t>សែម សារ៉ាន់</t>
  </si>
  <si>
    <t>060148</t>
  </si>
  <si>
    <t>ណែម សុភ័ន</t>
  </si>
  <si>
    <t>20.07.22</t>
  </si>
  <si>
    <t>060149</t>
  </si>
  <si>
    <t>ភិន បូណារ៉េត</t>
  </si>
  <si>
    <t>070124</t>
  </si>
  <si>
    <t>ម៉ឺន​ ម៉ៃ</t>
  </si>
  <si>
    <t>17.06.22</t>
  </si>
  <si>
    <t>070126</t>
  </si>
  <si>
    <t>ហ៊ល មុល</t>
  </si>
  <si>
    <t>070127</t>
  </si>
  <si>
    <t>ថេង ថេត</t>
  </si>
  <si>
    <t>080167</t>
  </si>
  <si>
    <t>30.06.22</t>
  </si>
  <si>
    <t>080170</t>
  </si>
  <si>
    <t>នៅ ច័ន្តបុប្ផា</t>
  </si>
  <si>
    <t>14.07.22</t>
  </si>
  <si>
    <t>090256</t>
  </si>
  <si>
    <t>ហុង អូន</t>
  </si>
  <si>
    <t>100139</t>
  </si>
  <si>
    <t>ណុំ ថានិត</t>
  </si>
  <si>
    <t>100140</t>
  </si>
  <si>
    <t>QC0253</t>
  </si>
  <si>
    <t>យី ស្រីអូន</t>
  </si>
  <si>
    <t>PK0182</t>
  </si>
  <si>
    <t>មុំ វ៉ែន</t>
  </si>
  <si>
    <t>PK0183</t>
  </si>
  <si>
    <t>យ៉ាន ឌីណា</t>
  </si>
  <si>
    <t>PK0184</t>
  </si>
  <si>
    <t>គឿង ចិន្ដា</t>
  </si>
  <si>
    <t>PK0186</t>
  </si>
  <si>
    <t>ទៀង សារិន</t>
  </si>
  <si>
    <t>08.06.22</t>
  </si>
  <si>
    <t>PK0189</t>
  </si>
  <si>
    <t>គឹម ទូច</t>
  </si>
  <si>
    <t>PK0190</t>
  </si>
  <si>
    <t>ហ៊ីម វិច្ចិកា</t>
  </si>
  <si>
    <t>PK0191</t>
  </si>
  <si>
    <t>ភិន សំណាង</t>
  </si>
  <si>
    <t>20.06.22</t>
  </si>
  <si>
    <t>MC</t>
  </si>
  <si>
    <t>WH-辅料</t>
  </si>
  <si>
    <t>WH  (面料)</t>
  </si>
  <si>
    <t>WH0050</t>
  </si>
  <si>
    <t>យ៉ា​ សុគា</t>
  </si>
  <si>
    <t>OFF035</t>
  </si>
  <si>
    <t>ប្រធានរដ្ឋបាល
人事部主管</t>
  </si>
  <si>
    <t>ឃុន ណារ៉ី</t>
  </si>
  <si>
    <t>ប្រធានរដ្ឋបាល人事部</t>
  </si>
  <si>
    <t>OFF036</t>
  </si>
  <si>
    <t>ដុកទ័រ
医生</t>
  </si>
  <si>
    <t>មក គីមហុង</t>
  </si>
  <si>
    <t>OFF037</t>
  </si>
  <si>
    <t>ពេទ្យ
护士</t>
  </si>
  <si>
    <t>មក ចាន់ធឿន</t>
  </si>
  <si>
    <t>07.07.22</t>
  </si>
  <si>
    <t>តារាងប្រាក់ខែប្រចាំខែ១២ឆ្នាំ២០២៣</t>
  </si>
  <si>
    <t>ស៊ីន ឡុងហ័រ មេធៀរៀល ឯ.ក
XINGLONGHUA MATERIAL CO.,LTD.</t>
  </si>
  <si>
    <t>ស្រឿង សុខលីម</t>
  </si>
  <si>
    <t>អ៊ុំ ឌី</t>
  </si>
  <si>
    <t>ម៉ៃ គឿន</t>
  </si>
  <si>
    <t>ផល ភារី</t>
  </si>
  <si>
    <t>ហមដា</t>
  </si>
  <si>
    <t>ម្រេចសំឌី</t>
  </si>
  <si>
    <t>នឿនស៊ីណាត</t>
  </si>
  <si>
    <t>ខនស្រីនឿក</t>
  </si>
  <si>
    <t xml:space="preserve">ចាន់រី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</si>
</sst>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[$៛-453]_-;\-* #,##0[$៛-453]_-;_-* &quot;-&quot;??[$៛-453]_-;_-@_-"/>
    <numFmt numFmtId="165" formatCode="_-&quot;$&quot;* #,##0.00_-;\-&quot;$&quot;* #,##0.00_-;_-&quot;$&quot;* &quot;-&quot;??_-;_-@_-"/>
    <numFmt numFmtId="166" formatCode="&quot;$&quot;\ 0"/>
    <numFmt numFmtId="167" formatCode="_-&quot;$&quot;* #,##0.00_ ;_-&quot;$&quot;* \-#,##0.00\ ;_-&quot;$&quot;* &quot;-&quot;??_ ;_-@_ "/>
    <numFmt numFmtId="168" formatCode="_-&quot;$&quot;* #,##0_ ;_-&quot;$&quot;* \-#,##0\ ;_-&quot;$&quot;* &quot;-&quot;??_ ;_-@_ "/>
    <numFmt numFmtId="169" formatCode="[$-10409]0.00"/>
    <numFmt numFmtId="170" formatCode="000"/>
    <numFmt numFmtId="171" formatCode="yyyy\-mm\-dd;@"/>
  </numFmts>
  <fonts count="70">
    <font>
      <sz val="11"/>
      <color theme="1"/>
      <name val="Calibri"/>
      <charset val="134"/>
      <scheme val="minor"/>
    </font>
    <font>
      <sz val="12"/>
      <color indexed="8"/>
      <name val="Khmer OS"/>
    </font>
    <font>
      <b/>
      <sz val="26"/>
      <color indexed="8"/>
      <name val="Khmer UI"/>
      <family val="2"/>
    </font>
    <font>
      <b/>
      <sz val="25"/>
      <color rgb="FF000000"/>
      <name val="Khmer UI"/>
      <family val="2"/>
    </font>
    <font>
      <b/>
      <sz val="25"/>
      <color indexed="8"/>
      <name val="Khmer UI"/>
      <family val="2"/>
    </font>
    <font>
      <b/>
      <sz val="12"/>
      <color indexed="8"/>
      <name val="Khmer UI"/>
      <family val="2"/>
    </font>
    <font>
      <sz val="16"/>
      <color indexed="8"/>
      <name val="Khmer UI"/>
      <family val="2"/>
    </font>
    <font>
      <sz val="16"/>
      <color theme="1"/>
      <name val="Khmer UI"/>
      <family val="2"/>
    </font>
    <font>
      <sz val="14"/>
      <color indexed="8"/>
      <name val="Khmer UI"/>
      <family val="2"/>
    </font>
    <font>
      <b/>
      <sz val="14"/>
      <name val="Khmer UI"/>
      <family val="2"/>
    </font>
    <font>
      <sz val="12"/>
      <color indexed="8"/>
      <name val="Khmer UI"/>
      <family val="2"/>
    </font>
    <font>
      <sz val="14"/>
      <color rgb="FFFF0000"/>
      <name val="Khmer UI"/>
      <family val="2"/>
    </font>
    <font>
      <b/>
      <sz val="12"/>
      <color indexed="8"/>
      <name val="Khmer OS"/>
    </font>
    <font>
      <sz val="16"/>
      <color indexed="8"/>
      <name val="Khmer OS"/>
    </font>
    <font>
      <b/>
      <sz val="20"/>
      <color indexed="8"/>
      <name val="Khmer OS Muol Light"/>
    </font>
    <font>
      <b/>
      <sz val="25"/>
      <color indexed="8"/>
      <name val="Khmer OS"/>
    </font>
    <font>
      <sz val="16"/>
      <name val="Khmer OS"/>
    </font>
    <font>
      <sz val="12"/>
      <name val="Khmer OS"/>
    </font>
    <font>
      <b/>
      <sz val="14"/>
      <color indexed="8"/>
      <name val="Khmer OS"/>
    </font>
    <font>
      <sz val="10"/>
      <color indexed="8"/>
      <name val="Arial"/>
      <family val="2"/>
    </font>
    <font>
      <b/>
      <sz val="20"/>
      <color indexed="8"/>
      <name val="Times New Roman"/>
      <family val="1"/>
    </font>
    <font>
      <b/>
      <sz val="25"/>
      <color indexed="8"/>
      <name val="Times New Roman"/>
      <family val="1"/>
    </font>
    <font>
      <sz val="16"/>
      <name val="Times New Roman"/>
      <family val="1"/>
    </font>
    <font>
      <sz val="16"/>
      <name val="Khmer OS Battambang"/>
    </font>
    <font>
      <sz val="16"/>
      <color theme="0"/>
      <name val="Khmer OS"/>
    </font>
    <font>
      <sz val="16"/>
      <color theme="1"/>
      <name val="Khmer OS Battambang"/>
    </font>
    <font>
      <sz val="16"/>
      <color theme="1"/>
      <name val="Times New Roman"/>
      <family val="1"/>
    </font>
    <font>
      <b/>
      <sz val="14"/>
      <name val="Khmer OS"/>
    </font>
    <font>
      <b/>
      <sz val="12"/>
      <color indexed="8"/>
      <name val="宋体"/>
      <charset val="134"/>
    </font>
    <font>
      <sz val="16"/>
      <color indexed="8"/>
      <name val="Times New Roman"/>
      <family val="1"/>
    </font>
    <font>
      <b/>
      <sz val="12"/>
      <name val="Khmer OS"/>
    </font>
    <font>
      <b/>
      <sz val="14"/>
      <color indexed="8"/>
      <name val="Arial"/>
      <family val="2"/>
    </font>
    <font>
      <b/>
      <sz val="9"/>
      <color indexed="8"/>
      <name val="Khmer UI"/>
      <family val="2"/>
    </font>
    <font>
      <sz val="10"/>
      <color theme="1"/>
      <name val="Arial"/>
      <family val="2"/>
    </font>
    <font>
      <sz val="16"/>
      <color theme="1"/>
      <name val="宋体"/>
      <charset val="134"/>
    </font>
    <font>
      <b/>
      <sz val="12"/>
      <color rgb="FF000000"/>
      <name val="Khmer UI"/>
      <family val="2"/>
    </font>
    <font>
      <b/>
      <sz val="12"/>
      <color rgb="FF000000"/>
      <name val="宋体"/>
      <charset val="134"/>
    </font>
    <font>
      <sz val="11"/>
      <color rgb="FF006100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Arial"/>
      <family val="2"/>
    </font>
    <font>
      <sz val="10"/>
      <name val="MS Sans Serif"/>
      <charset val="134"/>
    </font>
    <font>
      <sz val="11"/>
      <color indexed="8"/>
      <name val="宋体"/>
      <charset val="134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theme="1"/>
      <name val="宋体"/>
      <charset val="134"/>
    </font>
    <font>
      <sz val="12"/>
      <name val="宋体"/>
      <charset val="134"/>
    </font>
    <font>
      <sz val="11"/>
      <name val="돋움"/>
      <charset val="129"/>
    </font>
    <font>
      <b/>
      <sz val="11"/>
      <color indexed="63"/>
      <name val="Calibri"/>
      <family val="2"/>
    </font>
    <font>
      <b/>
      <sz val="18"/>
      <color indexed="56"/>
      <name val="Cambria"/>
      <family val="1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name val="宋体"/>
      <charset val="134"/>
    </font>
    <font>
      <b/>
      <sz val="12"/>
      <color indexed="8"/>
      <name val="Arial"/>
      <family val="2"/>
    </font>
    <font>
      <b/>
      <sz val="9"/>
      <color indexed="8"/>
      <name val="宋体"/>
      <charset val="134"/>
    </font>
    <font>
      <sz val="11"/>
      <color theme="1"/>
      <name val="Calibri"/>
      <family val="2"/>
      <scheme val="minor"/>
    </font>
    <font>
      <sz val="12"/>
      <name val="Khmer OS Battambang"/>
      <charset val="134"/>
    </font>
    <font>
      <b/>
      <sz val="12"/>
      <color theme="1"/>
      <name val="Khmer OS Battambang"/>
      <charset val="134"/>
    </font>
    <font>
      <b/>
      <sz val="12"/>
      <color theme="1"/>
      <name val="Tahoma"/>
      <charset val="134"/>
    </font>
    <font>
      <b/>
      <sz val="12"/>
      <color theme="1"/>
      <name val="宋体"/>
      <charset val="134"/>
    </font>
    <font>
      <sz val="12"/>
      <color theme="1"/>
      <name val="Arial Narrow"/>
      <family val="2"/>
    </font>
  </fonts>
  <fills count="30">
    <fill>
      <patternFill patternType="none"/>
    </fill>
    <fill>
      <patternFill patternType="gray125"/>
    </fill>
    <fill>
      <patternFill patternType="solid">
        <fgColor rgb="FFC3F6AA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3408001953185"/>
        <bgColor indexed="64"/>
      </patternFill>
    </fill>
    <fill>
      <patternFill patternType="solid">
        <fgColor theme="4" tint="0.799340800195318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0958">
    <xf numFmtId="164" fontId="0" fillId="0" borderId="0"/>
    <xf numFmtId="44" fontId="64" fillId="0" borderId="0" applyFont="0" applyFill="0" applyBorder="0" applyAlignment="0" applyProtection="0"/>
    <xf numFmtId="164" fontId="37" fillId="7" borderId="0" applyNumberFormat="0" applyBorder="0" applyAlignment="0" applyProtection="0"/>
    <xf numFmtId="164" fontId="38" fillId="8" borderId="0" applyNumberFormat="0" applyBorder="0" applyAlignment="0" applyProtection="0"/>
    <xf numFmtId="164" fontId="38" fillId="8" borderId="0" applyNumberFormat="0" applyBorder="0" applyAlignment="0" applyProtection="0"/>
    <xf numFmtId="164" fontId="38" fillId="8" borderId="0" applyNumberFormat="0" applyBorder="0" applyAlignment="0" applyProtection="0"/>
    <xf numFmtId="164" fontId="38" fillId="8" borderId="0" applyNumberFormat="0" applyBorder="0" applyAlignment="0" applyProtection="0"/>
    <xf numFmtId="164" fontId="38" fillId="8" borderId="0" applyNumberFormat="0" applyBorder="0" applyAlignment="0" applyProtection="0"/>
    <xf numFmtId="164" fontId="38" fillId="8" borderId="0" applyNumberFormat="0" applyBorder="0" applyAlignment="0" applyProtection="0"/>
    <xf numFmtId="164" fontId="38" fillId="8" borderId="0" applyNumberFormat="0" applyBorder="0" applyAlignment="0" applyProtection="0"/>
    <xf numFmtId="164" fontId="38" fillId="8" borderId="0" applyNumberFormat="0" applyBorder="0" applyAlignment="0" applyProtection="0"/>
    <xf numFmtId="164" fontId="38" fillId="8" borderId="0" applyNumberFormat="0" applyBorder="0" applyAlignment="0" applyProtection="0"/>
    <xf numFmtId="164" fontId="38" fillId="8" borderId="0" applyNumberFormat="0" applyBorder="0" applyAlignment="0" applyProtection="0"/>
    <xf numFmtId="164" fontId="38" fillId="8" borderId="0" applyNumberFormat="0" applyBorder="0" applyAlignment="0" applyProtection="0"/>
    <xf numFmtId="164" fontId="38" fillId="8" borderId="0" applyNumberFormat="0" applyBorder="0" applyAlignment="0" applyProtection="0"/>
    <xf numFmtId="164" fontId="38" fillId="8" borderId="0" applyNumberFormat="0" applyBorder="0" applyAlignment="0" applyProtection="0"/>
    <xf numFmtId="164" fontId="38" fillId="8" borderId="0" applyNumberFormat="0" applyBorder="0" applyAlignment="0" applyProtection="0"/>
    <xf numFmtId="164" fontId="38" fillId="8" borderId="0" applyNumberFormat="0" applyBorder="0" applyAlignment="0" applyProtection="0"/>
    <xf numFmtId="164" fontId="38" fillId="8" borderId="0" applyNumberFormat="0" applyBorder="0" applyAlignment="0" applyProtection="0"/>
    <xf numFmtId="164" fontId="38" fillId="9" borderId="0" applyNumberFormat="0" applyBorder="0" applyAlignment="0" applyProtection="0"/>
    <xf numFmtId="164" fontId="38" fillId="9" borderId="0" applyNumberFormat="0" applyBorder="0" applyAlignment="0" applyProtection="0"/>
    <xf numFmtId="164" fontId="38" fillId="9" borderId="0" applyNumberFormat="0" applyBorder="0" applyAlignment="0" applyProtection="0"/>
    <xf numFmtId="164" fontId="38" fillId="9" borderId="0" applyNumberFormat="0" applyBorder="0" applyAlignment="0" applyProtection="0"/>
    <xf numFmtId="164" fontId="38" fillId="9" borderId="0" applyNumberFormat="0" applyBorder="0" applyAlignment="0" applyProtection="0"/>
    <xf numFmtId="164" fontId="38" fillId="9" borderId="0" applyNumberFormat="0" applyBorder="0" applyAlignment="0" applyProtection="0"/>
    <xf numFmtId="164" fontId="38" fillId="9" borderId="0" applyNumberFormat="0" applyBorder="0" applyAlignment="0" applyProtection="0"/>
    <xf numFmtId="164" fontId="38" fillId="9" borderId="0" applyNumberFormat="0" applyBorder="0" applyAlignment="0" applyProtection="0"/>
    <xf numFmtId="164" fontId="38" fillId="9" borderId="0" applyNumberFormat="0" applyBorder="0" applyAlignment="0" applyProtection="0"/>
    <xf numFmtId="164" fontId="38" fillId="9" borderId="0" applyNumberFormat="0" applyBorder="0" applyAlignment="0" applyProtection="0"/>
    <xf numFmtId="164" fontId="38" fillId="9" borderId="0" applyNumberFormat="0" applyBorder="0" applyAlignment="0" applyProtection="0"/>
    <xf numFmtId="164" fontId="38" fillId="9" borderId="0" applyNumberFormat="0" applyBorder="0" applyAlignment="0" applyProtection="0"/>
    <xf numFmtId="164" fontId="38" fillId="9" borderId="0" applyNumberFormat="0" applyBorder="0" applyAlignment="0" applyProtection="0"/>
    <xf numFmtId="164" fontId="38" fillId="9" borderId="0" applyNumberFormat="0" applyBorder="0" applyAlignment="0" applyProtection="0"/>
    <xf numFmtId="164" fontId="38" fillId="9" borderId="0" applyNumberFormat="0" applyBorder="0" applyAlignment="0" applyProtection="0"/>
    <xf numFmtId="164" fontId="38" fillId="9" borderId="0" applyNumberFormat="0" applyBorder="0" applyAlignment="0" applyProtection="0"/>
    <xf numFmtId="164" fontId="38" fillId="10" borderId="0" applyNumberFormat="0" applyBorder="0" applyAlignment="0" applyProtection="0"/>
    <xf numFmtId="164" fontId="38" fillId="10" borderId="0" applyNumberFormat="0" applyBorder="0" applyAlignment="0" applyProtection="0"/>
    <xf numFmtId="164" fontId="38" fillId="10" borderId="0" applyNumberFormat="0" applyBorder="0" applyAlignment="0" applyProtection="0"/>
    <xf numFmtId="164" fontId="38" fillId="10" borderId="0" applyNumberFormat="0" applyBorder="0" applyAlignment="0" applyProtection="0"/>
    <xf numFmtId="164" fontId="38" fillId="10" borderId="0" applyNumberFormat="0" applyBorder="0" applyAlignment="0" applyProtection="0"/>
    <xf numFmtId="164" fontId="38" fillId="10" borderId="0" applyNumberFormat="0" applyBorder="0" applyAlignment="0" applyProtection="0"/>
    <xf numFmtId="164" fontId="38" fillId="10" borderId="0" applyNumberFormat="0" applyBorder="0" applyAlignment="0" applyProtection="0"/>
    <xf numFmtId="164" fontId="38" fillId="10" borderId="0" applyNumberFormat="0" applyBorder="0" applyAlignment="0" applyProtection="0"/>
    <xf numFmtId="164" fontId="38" fillId="10" borderId="0" applyNumberFormat="0" applyBorder="0" applyAlignment="0" applyProtection="0"/>
    <xf numFmtId="164" fontId="38" fillId="10" borderId="0" applyNumberFormat="0" applyBorder="0" applyAlignment="0" applyProtection="0"/>
    <xf numFmtId="164" fontId="38" fillId="10" borderId="0" applyNumberFormat="0" applyBorder="0" applyAlignment="0" applyProtection="0"/>
    <xf numFmtId="164" fontId="38" fillId="10" borderId="0" applyNumberFormat="0" applyBorder="0" applyAlignment="0" applyProtection="0"/>
    <xf numFmtId="164" fontId="38" fillId="10" borderId="0" applyNumberFormat="0" applyBorder="0" applyAlignment="0" applyProtection="0"/>
    <xf numFmtId="164" fontId="38" fillId="10" borderId="0" applyNumberFormat="0" applyBorder="0" applyAlignment="0" applyProtection="0"/>
    <xf numFmtId="164" fontId="38" fillId="10" borderId="0" applyNumberFormat="0" applyBorder="0" applyAlignment="0" applyProtection="0"/>
    <xf numFmtId="164" fontId="38" fillId="10" borderId="0" applyNumberFormat="0" applyBorder="0" applyAlignment="0" applyProtection="0"/>
    <xf numFmtId="164" fontId="38" fillId="11" borderId="0" applyNumberFormat="0" applyBorder="0" applyAlignment="0" applyProtection="0"/>
    <xf numFmtId="164" fontId="38" fillId="11" borderId="0" applyNumberFormat="0" applyBorder="0" applyAlignment="0" applyProtection="0"/>
    <xf numFmtId="164" fontId="38" fillId="11" borderId="0" applyNumberFormat="0" applyBorder="0" applyAlignment="0" applyProtection="0"/>
    <xf numFmtId="164" fontId="38" fillId="11" borderId="0" applyNumberFormat="0" applyBorder="0" applyAlignment="0" applyProtection="0"/>
    <xf numFmtId="164" fontId="38" fillId="11" borderId="0" applyNumberFormat="0" applyBorder="0" applyAlignment="0" applyProtection="0"/>
    <xf numFmtId="164" fontId="38" fillId="11" borderId="0" applyNumberFormat="0" applyBorder="0" applyAlignment="0" applyProtection="0"/>
    <xf numFmtId="164" fontId="38" fillId="11" borderId="0" applyNumberFormat="0" applyBorder="0" applyAlignment="0" applyProtection="0"/>
    <xf numFmtId="164" fontId="38" fillId="11" borderId="0" applyNumberFormat="0" applyBorder="0" applyAlignment="0" applyProtection="0"/>
    <xf numFmtId="164" fontId="38" fillId="11" borderId="0" applyNumberFormat="0" applyBorder="0" applyAlignment="0" applyProtection="0"/>
    <xf numFmtId="164" fontId="38" fillId="11" borderId="0" applyNumberFormat="0" applyBorder="0" applyAlignment="0" applyProtection="0"/>
    <xf numFmtId="164" fontId="38" fillId="11" borderId="0" applyNumberFormat="0" applyBorder="0" applyAlignment="0" applyProtection="0"/>
    <xf numFmtId="164" fontId="38" fillId="11" borderId="0" applyNumberFormat="0" applyBorder="0" applyAlignment="0" applyProtection="0"/>
    <xf numFmtId="164" fontId="38" fillId="11" borderId="0" applyNumberFormat="0" applyBorder="0" applyAlignment="0" applyProtection="0"/>
    <xf numFmtId="164" fontId="38" fillId="11" borderId="0" applyNumberFormat="0" applyBorder="0" applyAlignment="0" applyProtection="0"/>
    <xf numFmtId="164" fontId="38" fillId="11" borderId="0" applyNumberFormat="0" applyBorder="0" applyAlignment="0" applyProtection="0"/>
    <xf numFmtId="164" fontId="38" fillId="11" borderId="0" applyNumberFormat="0" applyBorder="0" applyAlignment="0" applyProtection="0"/>
    <xf numFmtId="164" fontId="38" fillId="12" borderId="0" applyNumberFormat="0" applyBorder="0" applyAlignment="0" applyProtection="0"/>
    <xf numFmtId="164" fontId="38" fillId="12" borderId="0" applyNumberFormat="0" applyBorder="0" applyAlignment="0" applyProtection="0"/>
    <xf numFmtId="164" fontId="38" fillId="12" borderId="0" applyNumberFormat="0" applyBorder="0" applyAlignment="0" applyProtection="0"/>
    <xf numFmtId="164" fontId="38" fillId="12" borderId="0" applyNumberFormat="0" applyBorder="0" applyAlignment="0" applyProtection="0"/>
    <xf numFmtId="164" fontId="38" fillId="12" borderId="0" applyNumberFormat="0" applyBorder="0" applyAlignment="0" applyProtection="0"/>
    <xf numFmtId="164" fontId="38" fillId="12" borderId="0" applyNumberFormat="0" applyBorder="0" applyAlignment="0" applyProtection="0"/>
    <xf numFmtId="164" fontId="38" fillId="12" borderId="0" applyNumberFormat="0" applyBorder="0" applyAlignment="0" applyProtection="0"/>
    <xf numFmtId="164" fontId="38" fillId="12" borderId="0" applyNumberFormat="0" applyBorder="0" applyAlignment="0" applyProtection="0"/>
    <xf numFmtId="164" fontId="38" fillId="12" borderId="0" applyNumberFormat="0" applyBorder="0" applyAlignment="0" applyProtection="0"/>
    <xf numFmtId="164" fontId="38" fillId="12" borderId="0" applyNumberFormat="0" applyBorder="0" applyAlignment="0" applyProtection="0"/>
    <xf numFmtId="164" fontId="38" fillId="12" borderId="0" applyNumberFormat="0" applyBorder="0" applyAlignment="0" applyProtection="0"/>
    <xf numFmtId="164" fontId="38" fillId="12" borderId="0" applyNumberFormat="0" applyBorder="0" applyAlignment="0" applyProtection="0"/>
    <xf numFmtId="164" fontId="38" fillId="12" borderId="0" applyNumberFormat="0" applyBorder="0" applyAlignment="0" applyProtection="0"/>
    <xf numFmtId="164" fontId="38" fillId="12" borderId="0" applyNumberFormat="0" applyBorder="0" applyAlignment="0" applyProtection="0"/>
    <xf numFmtId="164" fontId="38" fillId="12" borderId="0" applyNumberFormat="0" applyBorder="0" applyAlignment="0" applyProtection="0"/>
    <xf numFmtId="164" fontId="38" fillId="12" borderId="0" applyNumberFormat="0" applyBorder="0" applyAlignment="0" applyProtection="0"/>
    <xf numFmtId="164" fontId="38" fillId="13" borderId="0" applyNumberFormat="0" applyBorder="0" applyAlignment="0" applyProtection="0"/>
    <xf numFmtId="164" fontId="38" fillId="13" borderId="0" applyNumberFormat="0" applyBorder="0" applyAlignment="0" applyProtection="0"/>
    <xf numFmtId="164" fontId="38" fillId="13" borderId="0" applyNumberFormat="0" applyBorder="0" applyAlignment="0" applyProtection="0"/>
    <xf numFmtId="164" fontId="38" fillId="13" borderId="0" applyNumberFormat="0" applyBorder="0" applyAlignment="0" applyProtection="0"/>
    <xf numFmtId="164" fontId="38" fillId="13" borderId="0" applyNumberFormat="0" applyBorder="0" applyAlignment="0" applyProtection="0"/>
    <xf numFmtId="164" fontId="38" fillId="13" borderId="0" applyNumberFormat="0" applyBorder="0" applyAlignment="0" applyProtection="0"/>
    <xf numFmtId="164" fontId="38" fillId="13" borderId="0" applyNumberFormat="0" applyBorder="0" applyAlignment="0" applyProtection="0"/>
    <xf numFmtId="164" fontId="38" fillId="13" borderId="0" applyNumberFormat="0" applyBorder="0" applyAlignment="0" applyProtection="0"/>
    <xf numFmtId="164" fontId="38" fillId="13" borderId="0" applyNumberFormat="0" applyBorder="0" applyAlignment="0" applyProtection="0"/>
    <xf numFmtId="164" fontId="38" fillId="13" borderId="0" applyNumberFormat="0" applyBorder="0" applyAlignment="0" applyProtection="0"/>
    <xf numFmtId="164" fontId="38" fillId="13" borderId="0" applyNumberFormat="0" applyBorder="0" applyAlignment="0" applyProtection="0"/>
    <xf numFmtId="164" fontId="38" fillId="13" borderId="0" applyNumberFormat="0" applyBorder="0" applyAlignment="0" applyProtection="0"/>
    <xf numFmtId="164" fontId="38" fillId="13" borderId="0" applyNumberFormat="0" applyBorder="0" applyAlignment="0" applyProtection="0"/>
    <xf numFmtId="164" fontId="38" fillId="13" borderId="0" applyNumberFormat="0" applyBorder="0" applyAlignment="0" applyProtection="0"/>
    <xf numFmtId="164" fontId="38" fillId="13" borderId="0" applyNumberFormat="0" applyBorder="0" applyAlignment="0" applyProtection="0"/>
    <xf numFmtId="164" fontId="38" fillId="13" borderId="0" applyNumberFormat="0" applyBorder="0" applyAlignment="0" applyProtection="0"/>
    <xf numFmtId="164" fontId="38" fillId="14" borderId="0" applyNumberFormat="0" applyBorder="0" applyAlignment="0" applyProtection="0"/>
    <xf numFmtId="164" fontId="38" fillId="14" borderId="0" applyNumberFormat="0" applyBorder="0" applyAlignment="0" applyProtection="0"/>
    <xf numFmtId="164" fontId="38" fillId="14" borderId="0" applyNumberFormat="0" applyBorder="0" applyAlignment="0" applyProtection="0"/>
    <xf numFmtId="164" fontId="38" fillId="14" borderId="0" applyNumberFormat="0" applyBorder="0" applyAlignment="0" applyProtection="0"/>
    <xf numFmtId="164" fontId="38" fillId="14" borderId="0" applyNumberFormat="0" applyBorder="0" applyAlignment="0" applyProtection="0"/>
    <xf numFmtId="164" fontId="38" fillId="14" borderId="0" applyNumberFormat="0" applyBorder="0" applyAlignment="0" applyProtection="0"/>
    <xf numFmtId="164" fontId="38" fillId="14" borderId="0" applyNumberFormat="0" applyBorder="0" applyAlignment="0" applyProtection="0"/>
    <xf numFmtId="164" fontId="38" fillId="14" borderId="0" applyNumberFormat="0" applyBorder="0" applyAlignment="0" applyProtection="0"/>
    <xf numFmtId="164" fontId="38" fillId="14" borderId="0" applyNumberFormat="0" applyBorder="0" applyAlignment="0" applyProtection="0"/>
    <xf numFmtId="164" fontId="38" fillId="14" borderId="0" applyNumberFormat="0" applyBorder="0" applyAlignment="0" applyProtection="0"/>
    <xf numFmtId="164" fontId="38" fillId="14" borderId="0" applyNumberFormat="0" applyBorder="0" applyAlignment="0" applyProtection="0"/>
    <xf numFmtId="164" fontId="38" fillId="14" borderId="0" applyNumberFormat="0" applyBorder="0" applyAlignment="0" applyProtection="0"/>
    <xf numFmtId="164" fontId="38" fillId="14" borderId="0" applyNumberFormat="0" applyBorder="0" applyAlignment="0" applyProtection="0"/>
    <xf numFmtId="164" fontId="38" fillId="14" borderId="0" applyNumberFormat="0" applyBorder="0" applyAlignment="0" applyProtection="0"/>
    <xf numFmtId="164" fontId="38" fillId="14" borderId="0" applyNumberFormat="0" applyBorder="0" applyAlignment="0" applyProtection="0"/>
    <xf numFmtId="164" fontId="38" fillId="14" borderId="0" applyNumberFormat="0" applyBorder="0" applyAlignment="0" applyProtection="0"/>
    <xf numFmtId="164" fontId="38" fillId="15" borderId="0" applyNumberFormat="0" applyBorder="0" applyAlignment="0" applyProtection="0"/>
    <xf numFmtId="164" fontId="38" fillId="15" borderId="0" applyNumberFormat="0" applyBorder="0" applyAlignment="0" applyProtection="0"/>
    <xf numFmtId="164" fontId="38" fillId="15" borderId="0" applyNumberFormat="0" applyBorder="0" applyAlignment="0" applyProtection="0"/>
    <xf numFmtId="164" fontId="38" fillId="15" borderId="0" applyNumberFormat="0" applyBorder="0" applyAlignment="0" applyProtection="0"/>
    <xf numFmtId="164" fontId="38" fillId="15" borderId="0" applyNumberFormat="0" applyBorder="0" applyAlignment="0" applyProtection="0"/>
    <xf numFmtId="164" fontId="38" fillId="15" borderId="0" applyNumberFormat="0" applyBorder="0" applyAlignment="0" applyProtection="0"/>
    <xf numFmtId="164" fontId="38" fillId="15" borderId="0" applyNumberFormat="0" applyBorder="0" applyAlignment="0" applyProtection="0"/>
    <xf numFmtId="164" fontId="38" fillId="15" borderId="0" applyNumberFormat="0" applyBorder="0" applyAlignment="0" applyProtection="0"/>
    <xf numFmtId="164" fontId="38" fillId="15" borderId="0" applyNumberFormat="0" applyBorder="0" applyAlignment="0" applyProtection="0"/>
    <xf numFmtId="164" fontId="38" fillId="15" borderId="0" applyNumberFormat="0" applyBorder="0" applyAlignment="0" applyProtection="0"/>
    <xf numFmtId="164" fontId="38" fillId="15" borderId="0" applyNumberFormat="0" applyBorder="0" applyAlignment="0" applyProtection="0"/>
    <xf numFmtId="164" fontId="38" fillId="15" borderId="0" applyNumberFormat="0" applyBorder="0" applyAlignment="0" applyProtection="0"/>
    <xf numFmtId="164" fontId="38" fillId="15" borderId="0" applyNumberFormat="0" applyBorder="0" applyAlignment="0" applyProtection="0"/>
    <xf numFmtId="164" fontId="38" fillId="15" borderId="0" applyNumberFormat="0" applyBorder="0" applyAlignment="0" applyProtection="0"/>
    <xf numFmtId="164" fontId="38" fillId="15" borderId="0" applyNumberFormat="0" applyBorder="0" applyAlignment="0" applyProtection="0"/>
    <xf numFmtId="164" fontId="38" fillId="15" borderId="0" applyNumberFormat="0" applyBorder="0" applyAlignment="0" applyProtection="0"/>
    <xf numFmtId="164" fontId="38" fillId="16" borderId="0" applyNumberFormat="0" applyBorder="0" applyAlignment="0" applyProtection="0"/>
    <xf numFmtId="164" fontId="38" fillId="16" borderId="0" applyNumberFormat="0" applyBorder="0" applyAlignment="0" applyProtection="0"/>
    <xf numFmtId="164" fontId="38" fillId="16" borderId="0" applyNumberFormat="0" applyBorder="0" applyAlignment="0" applyProtection="0"/>
    <xf numFmtId="164" fontId="38" fillId="16" borderId="0" applyNumberFormat="0" applyBorder="0" applyAlignment="0" applyProtection="0"/>
    <xf numFmtId="164" fontId="38" fillId="16" borderId="0" applyNumberFormat="0" applyBorder="0" applyAlignment="0" applyProtection="0"/>
    <xf numFmtId="164" fontId="38" fillId="16" borderId="0" applyNumberFormat="0" applyBorder="0" applyAlignment="0" applyProtection="0"/>
    <xf numFmtId="164" fontId="38" fillId="16" borderId="0" applyNumberFormat="0" applyBorder="0" applyAlignment="0" applyProtection="0"/>
    <xf numFmtId="164" fontId="38" fillId="16" borderId="0" applyNumberFormat="0" applyBorder="0" applyAlignment="0" applyProtection="0"/>
    <xf numFmtId="164" fontId="38" fillId="16" borderId="0" applyNumberFormat="0" applyBorder="0" applyAlignment="0" applyProtection="0"/>
    <xf numFmtId="164" fontId="38" fillId="16" borderId="0" applyNumberFormat="0" applyBorder="0" applyAlignment="0" applyProtection="0"/>
    <xf numFmtId="164" fontId="38" fillId="16" borderId="0" applyNumberFormat="0" applyBorder="0" applyAlignment="0" applyProtection="0"/>
    <xf numFmtId="164" fontId="38" fillId="16" borderId="0" applyNumberFormat="0" applyBorder="0" applyAlignment="0" applyProtection="0"/>
    <xf numFmtId="164" fontId="38" fillId="16" borderId="0" applyNumberFormat="0" applyBorder="0" applyAlignment="0" applyProtection="0"/>
    <xf numFmtId="164" fontId="38" fillId="16" borderId="0" applyNumberFormat="0" applyBorder="0" applyAlignment="0" applyProtection="0"/>
    <xf numFmtId="164" fontId="38" fillId="16" borderId="0" applyNumberFormat="0" applyBorder="0" applyAlignment="0" applyProtection="0"/>
    <xf numFmtId="164" fontId="38" fillId="16" borderId="0" applyNumberFormat="0" applyBorder="0" applyAlignment="0" applyProtection="0"/>
    <xf numFmtId="164" fontId="38" fillId="11" borderId="0" applyNumberFormat="0" applyBorder="0" applyAlignment="0" applyProtection="0"/>
    <xf numFmtId="164" fontId="38" fillId="11" borderId="0" applyNumberFormat="0" applyBorder="0" applyAlignment="0" applyProtection="0"/>
    <xf numFmtId="164" fontId="38" fillId="11" borderId="0" applyNumberFormat="0" applyBorder="0" applyAlignment="0" applyProtection="0"/>
    <xf numFmtId="164" fontId="38" fillId="11" borderId="0" applyNumberFormat="0" applyBorder="0" applyAlignment="0" applyProtection="0"/>
    <xf numFmtId="164" fontId="38" fillId="11" borderId="0" applyNumberFormat="0" applyBorder="0" applyAlignment="0" applyProtection="0"/>
    <xf numFmtId="164" fontId="38" fillId="11" borderId="0" applyNumberFormat="0" applyBorder="0" applyAlignment="0" applyProtection="0"/>
    <xf numFmtId="164" fontId="38" fillId="11" borderId="0" applyNumberFormat="0" applyBorder="0" applyAlignment="0" applyProtection="0"/>
    <xf numFmtId="164" fontId="38" fillId="11" borderId="0" applyNumberFormat="0" applyBorder="0" applyAlignment="0" applyProtection="0"/>
    <xf numFmtId="164" fontId="38" fillId="11" borderId="0" applyNumberFormat="0" applyBorder="0" applyAlignment="0" applyProtection="0"/>
    <xf numFmtId="164" fontId="38" fillId="11" borderId="0" applyNumberFormat="0" applyBorder="0" applyAlignment="0" applyProtection="0"/>
    <xf numFmtId="164" fontId="38" fillId="11" borderId="0" applyNumberFormat="0" applyBorder="0" applyAlignment="0" applyProtection="0"/>
    <xf numFmtId="164" fontId="38" fillId="11" borderId="0" applyNumberFormat="0" applyBorder="0" applyAlignment="0" applyProtection="0"/>
    <xf numFmtId="164" fontId="38" fillId="11" borderId="0" applyNumberFormat="0" applyBorder="0" applyAlignment="0" applyProtection="0"/>
    <xf numFmtId="164" fontId="38" fillId="11" borderId="0" applyNumberFormat="0" applyBorder="0" applyAlignment="0" applyProtection="0"/>
    <xf numFmtId="164" fontId="38" fillId="11" borderId="0" applyNumberFormat="0" applyBorder="0" applyAlignment="0" applyProtection="0"/>
    <xf numFmtId="164" fontId="38" fillId="11" borderId="0" applyNumberFormat="0" applyBorder="0" applyAlignment="0" applyProtection="0"/>
    <xf numFmtId="164" fontId="38" fillId="14" borderId="0" applyNumberFormat="0" applyBorder="0" applyAlignment="0" applyProtection="0"/>
    <xf numFmtId="164" fontId="38" fillId="14" borderId="0" applyNumberFormat="0" applyBorder="0" applyAlignment="0" applyProtection="0"/>
    <xf numFmtId="164" fontId="38" fillId="14" borderId="0" applyNumberFormat="0" applyBorder="0" applyAlignment="0" applyProtection="0"/>
    <xf numFmtId="164" fontId="38" fillId="14" borderId="0" applyNumberFormat="0" applyBorder="0" applyAlignment="0" applyProtection="0"/>
    <xf numFmtId="164" fontId="38" fillId="14" borderId="0" applyNumberFormat="0" applyBorder="0" applyAlignment="0" applyProtection="0"/>
    <xf numFmtId="164" fontId="38" fillId="14" borderId="0" applyNumberFormat="0" applyBorder="0" applyAlignment="0" applyProtection="0"/>
    <xf numFmtId="164" fontId="38" fillId="14" borderId="0" applyNumberFormat="0" applyBorder="0" applyAlignment="0" applyProtection="0"/>
    <xf numFmtId="164" fontId="38" fillId="14" borderId="0" applyNumberFormat="0" applyBorder="0" applyAlignment="0" applyProtection="0"/>
    <xf numFmtId="164" fontId="38" fillId="14" borderId="0" applyNumberFormat="0" applyBorder="0" applyAlignment="0" applyProtection="0"/>
    <xf numFmtId="164" fontId="38" fillId="14" borderId="0" applyNumberFormat="0" applyBorder="0" applyAlignment="0" applyProtection="0"/>
    <xf numFmtId="164" fontId="38" fillId="14" borderId="0" applyNumberFormat="0" applyBorder="0" applyAlignment="0" applyProtection="0"/>
    <xf numFmtId="164" fontId="38" fillId="14" borderId="0" applyNumberFormat="0" applyBorder="0" applyAlignment="0" applyProtection="0"/>
    <xf numFmtId="164" fontId="38" fillId="14" borderId="0" applyNumberFormat="0" applyBorder="0" applyAlignment="0" applyProtection="0"/>
    <xf numFmtId="164" fontId="38" fillId="14" borderId="0" applyNumberFormat="0" applyBorder="0" applyAlignment="0" applyProtection="0"/>
    <xf numFmtId="164" fontId="38" fillId="14" borderId="0" applyNumberFormat="0" applyBorder="0" applyAlignment="0" applyProtection="0"/>
    <xf numFmtId="164" fontId="38" fillId="14" borderId="0" applyNumberFormat="0" applyBorder="0" applyAlignment="0" applyProtection="0"/>
    <xf numFmtId="164" fontId="38" fillId="17" borderId="0" applyNumberFormat="0" applyBorder="0" applyAlignment="0" applyProtection="0"/>
    <xf numFmtId="164" fontId="38" fillId="17" borderId="0" applyNumberFormat="0" applyBorder="0" applyAlignment="0" applyProtection="0"/>
    <xf numFmtId="164" fontId="38" fillId="17" borderId="0" applyNumberFormat="0" applyBorder="0" applyAlignment="0" applyProtection="0"/>
    <xf numFmtId="164" fontId="38" fillId="17" borderId="0" applyNumberFormat="0" applyBorder="0" applyAlignment="0" applyProtection="0"/>
    <xf numFmtId="164" fontId="38" fillId="17" borderId="0" applyNumberFormat="0" applyBorder="0" applyAlignment="0" applyProtection="0"/>
    <xf numFmtId="164" fontId="38" fillId="17" borderId="0" applyNumberFormat="0" applyBorder="0" applyAlignment="0" applyProtection="0"/>
    <xf numFmtId="164" fontId="38" fillId="17" borderId="0" applyNumberFormat="0" applyBorder="0" applyAlignment="0" applyProtection="0"/>
    <xf numFmtId="164" fontId="38" fillId="17" borderId="0" applyNumberFormat="0" applyBorder="0" applyAlignment="0" applyProtection="0"/>
    <xf numFmtId="164" fontId="38" fillId="17" borderId="0" applyNumberFormat="0" applyBorder="0" applyAlignment="0" applyProtection="0"/>
    <xf numFmtId="164" fontId="38" fillId="17" borderId="0" applyNumberFormat="0" applyBorder="0" applyAlignment="0" applyProtection="0"/>
    <xf numFmtId="164" fontId="38" fillId="17" borderId="0" applyNumberFormat="0" applyBorder="0" applyAlignment="0" applyProtection="0"/>
    <xf numFmtId="164" fontId="38" fillId="17" borderId="0" applyNumberFormat="0" applyBorder="0" applyAlignment="0" applyProtection="0"/>
    <xf numFmtId="164" fontId="38" fillId="17" borderId="0" applyNumberFormat="0" applyBorder="0" applyAlignment="0" applyProtection="0"/>
    <xf numFmtId="164" fontId="38" fillId="17" borderId="0" applyNumberFormat="0" applyBorder="0" applyAlignment="0" applyProtection="0"/>
    <xf numFmtId="164" fontId="38" fillId="17" borderId="0" applyNumberFormat="0" applyBorder="0" applyAlignment="0" applyProtection="0"/>
    <xf numFmtId="164" fontId="38" fillId="17" borderId="0" applyNumberFormat="0" applyBorder="0" applyAlignment="0" applyProtection="0"/>
    <xf numFmtId="164" fontId="39" fillId="18" borderId="0" applyNumberFormat="0" applyBorder="0" applyAlignment="0" applyProtection="0"/>
    <xf numFmtId="164" fontId="39" fillId="18" borderId="0" applyNumberFormat="0" applyBorder="0" applyAlignment="0" applyProtection="0"/>
    <xf numFmtId="164" fontId="39" fillId="18" borderId="0" applyNumberFormat="0" applyBorder="0" applyAlignment="0" applyProtection="0"/>
    <xf numFmtId="164" fontId="39" fillId="18" borderId="0" applyNumberFormat="0" applyBorder="0" applyAlignment="0" applyProtection="0"/>
    <xf numFmtId="164" fontId="39" fillId="18" borderId="0" applyNumberFormat="0" applyBorder="0" applyAlignment="0" applyProtection="0"/>
    <xf numFmtId="164" fontId="39" fillId="18" borderId="0" applyNumberFormat="0" applyBorder="0" applyAlignment="0" applyProtection="0"/>
    <xf numFmtId="164" fontId="39" fillId="18" borderId="0" applyNumberFormat="0" applyBorder="0" applyAlignment="0" applyProtection="0"/>
    <xf numFmtId="164" fontId="39" fillId="18" borderId="0" applyNumberFormat="0" applyBorder="0" applyAlignment="0" applyProtection="0"/>
    <xf numFmtId="164" fontId="39" fillId="18" borderId="0" applyNumberFormat="0" applyBorder="0" applyAlignment="0" applyProtection="0"/>
    <xf numFmtId="164" fontId="39" fillId="18" borderId="0" applyNumberFormat="0" applyBorder="0" applyAlignment="0" applyProtection="0"/>
    <xf numFmtId="164" fontId="39" fillId="18" borderId="0" applyNumberFormat="0" applyBorder="0" applyAlignment="0" applyProtection="0"/>
    <xf numFmtId="164" fontId="39" fillId="18" borderId="0" applyNumberFormat="0" applyBorder="0" applyAlignment="0" applyProtection="0"/>
    <xf numFmtId="164" fontId="39" fillId="18" borderId="0" applyNumberFormat="0" applyBorder="0" applyAlignment="0" applyProtection="0"/>
    <xf numFmtId="164" fontId="39" fillId="18" borderId="0" applyNumberFormat="0" applyBorder="0" applyAlignment="0" applyProtection="0"/>
    <xf numFmtId="164" fontId="39" fillId="18" borderId="0" applyNumberFormat="0" applyBorder="0" applyAlignment="0" applyProtection="0"/>
    <xf numFmtId="164" fontId="39" fillId="18" borderId="0" applyNumberFormat="0" applyBorder="0" applyAlignment="0" applyProtection="0"/>
    <xf numFmtId="164" fontId="39" fillId="15" borderId="0" applyNumberFormat="0" applyBorder="0" applyAlignment="0" applyProtection="0"/>
    <xf numFmtId="164" fontId="39" fillId="15" borderId="0" applyNumberFormat="0" applyBorder="0" applyAlignment="0" applyProtection="0"/>
    <xf numFmtId="164" fontId="39" fillId="15" borderId="0" applyNumberFormat="0" applyBorder="0" applyAlignment="0" applyProtection="0"/>
    <xf numFmtId="164" fontId="39" fillId="15" borderId="0" applyNumberFormat="0" applyBorder="0" applyAlignment="0" applyProtection="0"/>
    <xf numFmtId="164" fontId="39" fillId="15" borderId="0" applyNumberFormat="0" applyBorder="0" applyAlignment="0" applyProtection="0"/>
    <xf numFmtId="164" fontId="39" fillId="15" borderId="0" applyNumberFormat="0" applyBorder="0" applyAlignment="0" applyProtection="0"/>
    <xf numFmtId="164" fontId="39" fillId="15" borderId="0" applyNumberFormat="0" applyBorder="0" applyAlignment="0" applyProtection="0"/>
    <xf numFmtId="164" fontId="39" fillId="15" borderId="0" applyNumberFormat="0" applyBorder="0" applyAlignment="0" applyProtection="0"/>
    <xf numFmtId="164" fontId="39" fillId="15" borderId="0" applyNumberFormat="0" applyBorder="0" applyAlignment="0" applyProtection="0"/>
    <xf numFmtId="164" fontId="39" fillId="15" borderId="0" applyNumberFormat="0" applyBorder="0" applyAlignment="0" applyProtection="0"/>
    <xf numFmtId="164" fontId="39" fillId="15" borderId="0" applyNumberFormat="0" applyBorder="0" applyAlignment="0" applyProtection="0"/>
    <xf numFmtId="164" fontId="39" fillId="15" borderId="0" applyNumberFormat="0" applyBorder="0" applyAlignment="0" applyProtection="0"/>
    <xf numFmtId="164" fontId="39" fillId="15" borderId="0" applyNumberFormat="0" applyBorder="0" applyAlignment="0" applyProtection="0"/>
    <xf numFmtId="164" fontId="39" fillId="15" borderId="0" applyNumberFormat="0" applyBorder="0" applyAlignment="0" applyProtection="0"/>
    <xf numFmtId="164" fontId="39" fillId="15" borderId="0" applyNumberFormat="0" applyBorder="0" applyAlignment="0" applyProtection="0"/>
    <xf numFmtId="164" fontId="39" fillId="15" borderId="0" applyNumberFormat="0" applyBorder="0" applyAlignment="0" applyProtection="0"/>
    <xf numFmtId="164" fontId="39" fillId="16" borderId="0" applyNumberFormat="0" applyBorder="0" applyAlignment="0" applyProtection="0"/>
    <xf numFmtId="164" fontId="39" fillId="16" borderId="0" applyNumberFormat="0" applyBorder="0" applyAlignment="0" applyProtection="0"/>
    <xf numFmtId="164" fontId="39" fillId="16" borderId="0" applyNumberFormat="0" applyBorder="0" applyAlignment="0" applyProtection="0"/>
    <xf numFmtId="164" fontId="39" fillId="16" borderId="0" applyNumberFormat="0" applyBorder="0" applyAlignment="0" applyProtection="0"/>
    <xf numFmtId="164" fontId="39" fillId="16" borderId="0" applyNumberFormat="0" applyBorder="0" applyAlignment="0" applyProtection="0"/>
    <xf numFmtId="164" fontId="39" fillId="16" borderId="0" applyNumberFormat="0" applyBorder="0" applyAlignment="0" applyProtection="0"/>
    <xf numFmtId="164" fontId="39" fillId="16" borderId="0" applyNumberFormat="0" applyBorder="0" applyAlignment="0" applyProtection="0"/>
    <xf numFmtId="164" fontId="39" fillId="16" borderId="0" applyNumberFormat="0" applyBorder="0" applyAlignment="0" applyProtection="0"/>
    <xf numFmtId="164" fontId="39" fillId="16" borderId="0" applyNumberFormat="0" applyBorder="0" applyAlignment="0" applyProtection="0"/>
    <xf numFmtId="164" fontId="39" fillId="16" borderId="0" applyNumberFormat="0" applyBorder="0" applyAlignment="0" applyProtection="0"/>
    <xf numFmtId="164" fontId="39" fillId="16" borderId="0" applyNumberFormat="0" applyBorder="0" applyAlignment="0" applyProtection="0"/>
    <xf numFmtId="164" fontId="39" fillId="16" borderId="0" applyNumberFormat="0" applyBorder="0" applyAlignment="0" applyProtection="0"/>
    <xf numFmtId="164" fontId="39" fillId="16" borderId="0" applyNumberFormat="0" applyBorder="0" applyAlignment="0" applyProtection="0"/>
    <xf numFmtId="164" fontId="39" fillId="16" borderId="0" applyNumberFormat="0" applyBorder="0" applyAlignment="0" applyProtection="0"/>
    <xf numFmtId="164" fontId="39" fillId="16" borderId="0" applyNumberFormat="0" applyBorder="0" applyAlignment="0" applyProtection="0"/>
    <xf numFmtId="164" fontId="39" fillId="16" borderId="0" applyNumberFormat="0" applyBorder="0" applyAlignment="0" applyProtection="0"/>
    <xf numFmtId="164" fontId="39" fillId="19" borderId="0" applyNumberFormat="0" applyBorder="0" applyAlignment="0" applyProtection="0"/>
    <xf numFmtId="164" fontId="39" fillId="19" borderId="0" applyNumberFormat="0" applyBorder="0" applyAlignment="0" applyProtection="0"/>
    <xf numFmtId="164" fontId="39" fillId="19" borderId="0" applyNumberFormat="0" applyBorder="0" applyAlignment="0" applyProtection="0"/>
    <xf numFmtId="164" fontId="39" fillId="19" borderId="0" applyNumberFormat="0" applyBorder="0" applyAlignment="0" applyProtection="0"/>
    <xf numFmtId="164" fontId="39" fillId="19" borderId="0" applyNumberFormat="0" applyBorder="0" applyAlignment="0" applyProtection="0"/>
    <xf numFmtId="164" fontId="39" fillId="19" borderId="0" applyNumberFormat="0" applyBorder="0" applyAlignment="0" applyProtection="0"/>
    <xf numFmtId="164" fontId="39" fillId="19" borderId="0" applyNumberFormat="0" applyBorder="0" applyAlignment="0" applyProtection="0"/>
    <xf numFmtId="164" fontId="39" fillId="19" borderId="0" applyNumberFormat="0" applyBorder="0" applyAlignment="0" applyProtection="0"/>
    <xf numFmtId="164" fontId="39" fillId="19" borderId="0" applyNumberFormat="0" applyBorder="0" applyAlignment="0" applyProtection="0"/>
    <xf numFmtId="164" fontId="39" fillId="19" borderId="0" applyNumberFormat="0" applyBorder="0" applyAlignment="0" applyProtection="0"/>
    <xf numFmtId="164" fontId="39" fillId="19" borderId="0" applyNumberFormat="0" applyBorder="0" applyAlignment="0" applyProtection="0"/>
    <xf numFmtId="164" fontId="39" fillId="19" borderId="0" applyNumberFormat="0" applyBorder="0" applyAlignment="0" applyProtection="0"/>
    <xf numFmtId="164" fontId="39" fillId="19" borderId="0" applyNumberFormat="0" applyBorder="0" applyAlignment="0" applyProtection="0"/>
    <xf numFmtId="164" fontId="39" fillId="19" borderId="0" applyNumberFormat="0" applyBorder="0" applyAlignment="0" applyProtection="0"/>
    <xf numFmtId="164" fontId="39" fillId="19" borderId="0" applyNumberFormat="0" applyBorder="0" applyAlignment="0" applyProtection="0"/>
    <xf numFmtId="164" fontId="39" fillId="19" borderId="0" applyNumberFormat="0" applyBorder="0" applyAlignment="0" applyProtection="0"/>
    <xf numFmtId="164" fontId="39" fillId="20" borderId="0" applyNumberFormat="0" applyBorder="0" applyAlignment="0" applyProtection="0"/>
    <xf numFmtId="164" fontId="39" fillId="20" borderId="0" applyNumberFormat="0" applyBorder="0" applyAlignment="0" applyProtection="0"/>
    <xf numFmtId="164" fontId="39" fillId="20" borderId="0" applyNumberFormat="0" applyBorder="0" applyAlignment="0" applyProtection="0"/>
    <xf numFmtId="164" fontId="39" fillId="20" borderId="0" applyNumberFormat="0" applyBorder="0" applyAlignment="0" applyProtection="0"/>
    <xf numFmtId="164" fontId="39" fillId="20" borderId="0" applyNumberFormat="0" applyBorder="0" applyAlignment="0" applyProtection="0"/>
    <xf numFmtId="164" fontId="39" fillId="20" borderId="0" applyNumberFormat="0" applyBorder="0" applyAlignment="0" applyProtection="0"/>
    <xf numFmtId="164" fontId="39" fillId="20" borderId="0" applyNumberFormat="0" applyBorder="0" applyAlignment="0" applyProtection="0"/>
    <xf numFmtId="164" fontId="39" fillId="20" borderId="0" applyNumberFormat="0" applyBorder="0" applyAlignment="0" applyProtection="0"/>
    <xf numFmtId="164" fontId="39" fillId="20" borderId="0" applyNumberFormat="0" applyBorder="0" applyAlignment="0" applyProtection="0"/>
    <xf numFmtId="164" fontId="39" fillId="20" borderId="0" applyNumberFormat="0" applyBorder="0" applyAlignment="0" applyProtection="0"/>
    <xf numFmtId="164" fontId="39" fillId="20" borderId="0" applyNumberFormat="0" applyBorder="0" applyAlignment="0" applyProtection="0"/>
    <xf numFmtId="164" fontId="39" fillId="20" borderId="0" applyNumberFormat="0" applyBorder="0" applyAlignment="0" applyProtection="0"/>
    <xf numFmtId="164" fontId="39" fillId="20" borderId="0" applyNumberFormat="0" applyBorder="0" applyAlignment="0" applyProtection="0"/>
    <xf numFmtId="164" fontId="39" fillId="20" borderId="0" applyNumberFormat="0" applyBorder="0" applyAlignment="0" applyProtection="0"/>
    <xf numFmtId="164" fontId="39" fillId="20" borderId="0" applyNumberFormat="0" applyBorder="0" applyAlignment="0" applyProtection="0"/>
    <xf numFmtId="164" fontId="39" fillId="20" borderId="0" applyNumberFormat="0" applyBorder="0" applyAlignment="0" applyProtection="0"/>
    <xf numFmtId="164" fontId="39" fillId="21" borderId="0" applyNumberFormat="0" applyBorder="0" applyAlignment="0" applyProtection="0"/>
    <xf numFmtId="164" fontId="39" fillId="21" borderId="0" applyNumberFormat="0" applyBorder="0" applyAlignment="0" applyProtection="0"/>
    <xf numFmtId="164" fontId="39" fillId="21" borderId="0" applyNumberFormat="0" applyBorder="0" applyAlignment="0" applyProtection="0"/>
    <xf numFmtId="164" fontId="39" fillId="21" borderId="0" applyNumberFormat="0" applyBorder="0" applyAlignment="0" applyProtection="0"/>
    <xf numFmtId="164" fontId="39" fillId="21" borderId="0" applyNumberFormat="0" applyBorder="0" applyAlignment="0" applyProtection="0"/>
    <xf numFmtId="164" fontId="39" fillId="21" borderId="0" applyNumberFormat="0" applyBorder="0" applyAlignment="0" applyProtection="0"/>
    <xf numFmtId="164" fontId="39" fillId="21" borderId="0" applyNumberFormat="0" applyBorder="0" applyAlignment="0" applyProtection="0"/>
    <xf numFmtId="164" fontId="39" fillId="21" borderId="0" applyNumberFormat="0" applyBorder="0" applyAlignment="0" applyProtection="0"/>
    <xf numFmtId="164" fontId="39" fillId="21" borderId="0" applyNumberFormat="0" applyBorder="0" applyAlignment="0" applyProtection="0"/>
    <xf numFmtId="164" fontId="39" fillId="21" borderId="0" applyNumberFormat="0" applyBorder="0" applyAlignment="0" applyProtection="0"/>
    <xf numFmtId="164" fontId="39" fillId="21" borderId="0" applyNumberFormat="0" applyBorder="0" applyAlignment="0" applyProtection="0"/>
    <xf numFmtId="164" fontId="39" fillId="21" borderId="0" applyNumberFormat="0" applyBorder="0" applyAlignment="0" applyProtection="0"/>
    <xf numFmtId="164" fontId="39" fillId="21" borderId="0" applyNumberFormat="0" applyBorder="0" applyAlignment="0" applyProtection="0"/>
    <xf numFmtId="164" fontId="39" fillId="21" borderId="0" applyNumberFormat="0" applyBorder="0" applyAlignment="0" applyProtection="0"/>
    <xf numFmtId="164" fontId="39" fillId="21" borderId="0" applyNumberFormat="0" applyBorder="0" applyAlignment="0" applyProtection="0"/>
    <xf numFmtId="164" fontId="39" fillId="21" borderId="0" applyNumberFormat="0" applyBorder="0" applyAlignment="0" applyProtection="0"/>
    <xf numFmtId="164" fontId="39" fillId="22" borderId="0" applyNumberFormat="0" applyBorder="0" applyAlignment="0" applyProtection="0"/>
    <xf numFmtId="164" fontId="39" fillId="22" borderId="0" applyNumberFormat="0" applyBorder="0" applyAlignment="0" applyProtection="0"/>
    <xf numFmtId="164" fontId="39" fillId="22" borderId="0" applyNumberFormat="0" applyBorder="0" applyAlignment="0" applyProtection="0"/>
    <xf numFmtId="164" fontId="39" fillId="22" borderId="0" applyNumberFormat="0" applyBorder="0" applyAlignment="0" applyProtection="0"/>
    <xf numFmtId="164" fontId="39" fillId="22" borderId="0" applyNumberFormat="0" applyBorder="0" applyAlignment="0" applyProtection="0"/>
    <xf numFmtId="164" fontId="39" fillId="22" borderId="0" applyNumberFormat="0" applyBorder="0" applyAlignment="0" applyProtection="0"/>
    <xf numFmtId="164" fontId="39" fillId="22" borderId="0" applyNumberFormat="0" applyBorder="0" applyAlignment="0" applyProtection="0"/>
    <xf numFmtId="164" fontId="39" fillId="22" borderId="0" applyNumberFormat="0" applyBorder="0" applyAlignment="0" applyProtection="0"/>
    <xf numFmtId="164" fontId="39" fillId="22" borderId="0" applyNumberFormat="0" applyBorder="0" applyAlignment="0" applyProtection="0"/>
    <xf numFmtId="164" fontId="39" fillId="22" borderId="0" applyNumberFormat="0" applyBorder="0" applyAlignment="0" applyProtection="0"/>
    <xf numFmtId="164" fontId="39" fillId="22" borderId="0" applyNumberFormat="0" applyBorder="0" applyAlignment="0" applyProtection="0"/>
    <xf numFmtId="164" fontId="39" fillId="22" borderId="0" applyNumberFormat="0" applyBorder="0" applyAlignment="0" applyProtection="0"/>
    <xf numFmtId="164" fontId="39" fillId="22" borderId="0" applyNumberFormat="0" applyBorder="0" applyAlignment="0" applyProtection="0"/>
    <xf numFmtId="164" fontId="39" fillId="22" borderId="0" applyNumberFormat="0" applyBorder="0" applyAlignment="0" applyProtection="0"/>
    <xf numFmtId="164" fontId="39" fillId="22" borderId="0" applyNumberFormat="0" applyBorder="0" applyAlignment="0" applyProtection="0"/>
    <xf numFmtId="164" fontId="39" fillId="22" borderId="0" applyNumberFormat="0" applyBorder="0" applyAlignment="0" applyProtection="0"/>
    <xf numFmtId="164" fontId="39" fillId="23" borderId="0" applyNumberFormat="0" applyBorder="0" applyAlignment="0" applyProtection="0"/>
    <xf numFmtId="164" fontId="39" fillId="23" borderId="0" applyNumberFormat="0" applyBorder="0" applyAlignment="0" applyProtection="0"/>
    <xf numFmtId="164" fontId="39" fillId="23" borderId="0" applyNumberFormat="0" applyBorder="0" applyAlignment="0" applyProtection="0"/>
    <xf numFmtId="164" fontId="39" fillId="23" borderId="0" applyNumberFormat="0" applyBorder="0" applyAlignment="0" applyProtection="0"/>
    <xf numFmtId="164" fontId="39" fillId="23" borderId="0" applyNumberFormat="0" applyBorder="0" applyAlignment="0" applyProtection="0"/>
    <xf numFmtId="164" fontId="39" fillId="23" borderId="0" applyNumberFormat="0" applyBorder="0" applyAlignment="0" applyProtection="0"/>
    <xf numFmtId="164" fontId="39" fillId="23" borderId="0" applyNumberFormat="0" applyBorder="0" applyAlignment="0" applyProtection="0"/>
    <xf numFmtId="164" fontId="39" fillId="23" borderId="0" applyNumberFormat="0" applyBorder="0" applyAlignment="0" applyProtection="0"/>
    <xf numFmtId="164" fontId="39" fillId="23" borderId="0" applyNumberFormat="0" applyBorder="0" applyAlignment="0" applyProtection="0"/>
    <xf numFmtId="164" fontId="39" fillId="23" borderId="0" applyNumberFormat="0" applyBorder="0" applyAlignment="0" applyProtection="0"/>
    <xf numFmtId="164" fontId="39" fillId="23" borderId="0" applyNumberFormat="0" applyBorder="0" applyAlignment="0" applyProtection="0"/>
    <xf numFmtId="164" fontId="39" fillId="23" borderId="0" applyNumberFormat="0" applyBorder="0" applyAlignment="0" applyProtection="0"/>
    <xf numFmtId="164" fontId="39" fillId="23" borderId="0" applyNumberFormat="0" applyBorder="0" applyAlignment="0" applyProtection="0"/>
    <xf numFmtId="164" fontId="39" fillId="23" borderId="0" applyNumberFormat="0" applyBorder="0" applyAlignment="0" applyProtection="0"/>
    <xf numFmtId="164" fontId="39" fillId="23" borderId="0" applyNumberFormat="0" applyBorder="0" applyAlignment="0" applyProtection="0"/>
    <xf numFmtId="164" fontId="39" fillId="23" borderId="0" applyNumberFormat="0" applyBorder="0" applyAlignment="0" applyProtection="0"/>
    <xf numFmtId="164" fontId="39" fillId="24" borderId="0" applyNumberFormat="0" applyBorder="0" applyAlignment="0" applyProtection="0"/>
    <xf numFmtId="164" fontId="39" fillId="24" borderId="0" applyNumberFormat="0" applyBorder="0" applyAlignment="0" applyProtection="0"/>
    <xf numFmtId="164" fontId="39" fillId="24" borderId="0" applyNumberFormat="0" applyBorder="0" applyAlignment="0" applyProtection="0"/>
    <xf numFmtId="164" fontId="39" fillId="24" borderId="0" applyNumberFormat="0" applyBorder="0" applyAlignment="0" applyProtection="0"/>
    <xf numFmtId="164" fontId="39" fillId="24" borderId="0" applyNumberFormat="0" applyBorder="0" applyAlignment="0" applyProtection="0"/>
    <xf numFmtId="164" fontId="39" fillId="24" borderId="0" applyNumberFormat="0" applyBorder="0" applyAlignment="0" applyProtection="0"/>
    <xf numFmtId="164" fontId="39" fillId="24" borderId="0" applyNumberFormat="0" applyBorder="0" applyAlignment="0" applyProtection="0"/>
    <xf numFmtId="164" fontId="39" fillId="24" borderId="0" applyNumberFormat="0" applyBorder="0" applyAlignment="0" applyProtection="0"/>
    <xf numFmtId="164" fontId="39" fillId="24" borderId="0" applyNumberFormat="0" applyBorder="0" applyAlignment="0" applyProtection="0"/>
    <xf numFmtId="164" fontId="39" fillId="24" borderId="0" applyNumberFormat="0" applyBorder="0" applyAlignment="0" applyProtection="0"/>
    <xf numFmtId="164" fontId="39" fillId="24" borderId="0" applyNumberFormat="0" applyBorder="0" applyAlignment="0" applyProtection="0"/>
    <xf numFmtId="164" fontId="39" fillId="24" borderId="0" applyNumberFormat="0" applyBorder="0" applyAlignment="0" applyProtection="0"/>
    <xf numFmtId="164" fontId="39" fillId="24" borderId="0" applyNumberFormat="0" applyBorder="0" applyAlignment="0" applyProtection="0"/>
    <xf numFmtId="164" fontId="39" fillId="24" borderId="0" applyNumberFormat="0" applyBorder="0" applyAlignment="0" applyProtection="0"/>
    <xf numFmtId="164" fontId="39" fillId="24" borderId="0" applyNumberFormat="0" applyBorder="0" applyAlignment="0" applyProtection="0"/>
    <xf numFmtId="164" fontId="39" fillId="24" borderId="0" applyNumberFormat="0" applyBorder="0" applyAlignment="0" applyProtection="0"/>
    <xf numFmtId="164" fontId="39" fillId="19" borderId="0" applyNumberFormat="0" applyBorder="0" applyAlignment="0" applyProtection="0"/>
    <xf numFmtId="164" fontId="39" fillId="19" borderId="0" applyNumberFormat="0" applyBorder="0" applyAlignment="0" applyProtection="0"/>
    <xf numFmtId="164" fontId="39" fillId="19" borderId="0" applyNumberFormat="0" applyBorder="0" applyAlignment="0" applyProtection="0"/>
    <xf numFmtId="164" fontId="39" fillId="19" borderId="0" applyNumberFormat="0" applyBorder="0" applyAlignment="0" applyProtection="0"/>
    <xf numFmtId="164" fontId="39" fillId="19" borderId="0" applyNumberFormat="0" applyBorder="0" applyAlignment="0" applyProtection="0"/>
    <xf numFmtId="164" fontId="39" fillId="19" borderId="0" applyNumberFormat="0" applyBorder="0" applyAlignment="0" applyProtection="0"/>
    <xf numFmtId="164" fontId="39" fillId="19" borderId="0" applyNumberFormat="0" applyBorder="0" applyAlignment="0" applyProtection="0"/>
    <xf numFmtId="164" fontId="39" fillId="19" borderId="0" applyNumberFormat="0" applyBorder="0" applyAlignment="0" applyProtection="0"/>
    <xf numFmtId="164" fontId="39" fillId="19" borderId="0" applyNumberFormat="0" applyBorder="0" applyAlignment="0" applyProtection="0"/>
    <xf numFmtId="164" fontId="39" fillId="19" borderId="0" applyNumberFormat="0" applyBorder="0" applyAlignment="0" applyProtection="0"/>
    <xf numFmtId="164" fontId="39" fillId="19" borderId="0" applyNumberFormat="0" applyBorder="0" applyAlignment="0" applyProtection="0"/>
    <xf numFmtId="164" fontId="39" fillId="19" borderId="0" applyNumberFormat="0" applyBorder="0" applyAlignment="0" applyProtection="0"/>
    <xf numFmtId="164" fontId="39" fillId="19" borderId="0" applyNumberFormat="0" applyBorder="0" applyAlignment="0" applyProtection="0"/>
    <xf numFmtId="164" fontId="39" fillId="19" borderId="0" applyNumberFormat="0" applyBorder="0" applyAlignment="0" applyProtection="0"/>
    <xf numFmtId="164" fontId="39" fillId="19" borderId="0" applyNumberFormat="0" applyBorder="0" applyAlignment="0" applyProtection="0"/>
    <xf numFmtId="164" fontId="39" fillId="19" borderId="0" applyNumberFormat="0" applyBorder="0" applyAlignment="0" applyProtection="0"/>
    <xf numFmtId="164" fontId="39" fillId="20" borderId="0" applyNumberFormat="0" applyBorder="0" applyAlignment="0" applyProtection="0"/>
    <xf numFmtId="164" fontId="39" fillId="20" borderId="0" applyNumberFormat="0" applyBorder="0" applyAlignment="0" applyProtection="0"/>
    <xf numFmtId="164" fontId="39" fillId="20" borderId="0" applyNumberFormat="0" applyBorder="0" applyAlignment="0" applyProtection="0"/>
    <xf numFmtId="164" fontId="39" fillId="20" borderId="0" applyNumberFormat="0" applyBorder="0" applyAlignment="0" applyProtection="0"/>
    <xf numFmtId="164" fontId="39" fillId="20" borderId="0" applyNumberFormat="0" applyBorder="0" applyAlignment="0" applyProtection="0"/>
    <xf numFmtId="164" fontId="39" fillId="20" borderId="0" applyNumberFormat="0" applyBorder="0" applyAlignment="0" applyProtection="0"/>
    <xf numFmtId="164" fontId="39" fillId="20" borderId="0" applyNumberFormat="0" applyBorder="0" applyAlignment="0" applyProtection="0"/>
    <xf numFmtId="164" fontId="39" fillId="20" borderId="0" applyNumberFormat="0" applyBorder="0" applyAlignment="0" applyProtection="0"/>
    <xf numFmtId="164" fontId="39" fillId="20" borderId="0" applyNumberFormat="0" applyBorder="0" applyAlignment="0" applyProtection="0"/>
    <xf numFmtId="164" fontId="39" fillId="20" borderId="0" applyNumberFormat="0" applyBorder="0" applyAlignment="0" applyProtection="0"/>
    <xf numFmtId="164" fontId="39" fillId="20" borderId="0" applyNumberFormat="0" applyBorder="0" applyAlignment="0" applyProtection="0"/>
    <xf numFmtId="164" fontId="39" fillId="20" borderId="0" applyNumberFormat="0" applyBorder="0" applyAlignment="0" applyProtection="0"/>
    <xf numFmtId="164" fontId="39" fillId="20" borderId="0" applyNumberFormat="0" applyBorder="0" applyAlignment="0" applyProtection="0"/>
    <xf numFmtId="164" fontId="39" fillId="20" borderId="0" applyNumberFormat="0" applyBorder="0" applyAlignment="0" applyProtection="0"/>
    <xf numFmtId="164" fontId="39" fillId="20" borderId="0" applyNumberFormat="0" applyBorder="0" applyAlignment="0" applyProtection="0"/>
    <xf numFmtId="164" fontId="39" fillId="20" borderId="0" applyNumberFormat="0" applyBorder="0" applyAlignment="0" applyProtection="0"/>
    <xf numFmtId="164" fontId="39" fillId="25" borderId="0" applyNumberFormat="0" applyBorder="0" applyAlignment="0" applyProtection="0"/>
    <xf numFmtId="164" fontId="39" fillId="25" borderId="0" applyNumberFormat="0" applyBorder="0" applyAlignment="0" applyProtection="0"/>
    <xf numFmtId="164" fontId="39" fillId="25" borderId="0" applyNumberFormat="0" applyBorder="0" applyAlignment="0" applyProtection="0"/>
    <xf numFmtId="164" fontId="39" fillId="25" borderId="0" applyNumberFormat="0" applyBorder="0" applyAlignment="0" applyProtection="0"/>
    <xf numFmtId="164" fontId="39" fillId="25" borderId="0" applyNumberFormat="0" applyBorder="0" applyAlignment="0" applyProtection="0"/>
    <xf numFmtId="164" fontId="39" fillId="25" borderId="0" applyNumberFormat="0" applyBorder="0" applyAlignment="0" applyProtection="0"/>
    <xf numFmtId="164" fontId="39" fillId="25" borderId="0" applyNumberFormat="0" applyBorder="0" applyAlignment="0" applyProtection="0"/>
    <xf numFmtId="164" fontId="39" fillId="25" borderId="0" applyNumberFormat="0" applyBorder="0" applyAlignment="0" applyProtection="0"/>
    <xf numFmtId="164" fontId="39" fillId="25" borderId="0" applyNumberFormat="0" applyBorder="0" applyAlignment="0" applyProtection="0"/>
    <xf numFmtId="164" fontId="39" fillId="25" borderId="0" applyNumberFormat="0" applyBorder="0" applyAlignment="0" applyProtection="0"/>
    <xf numFmtId="164" fontId="39" fillId="25" borderId="0" applyNumberFormat="0" applyBorder="0" applyAlignment="0" applyProtection="0"/>
    <xf numFmtId="164" fontId="39" fillId="25" borderId="0" applyNumberFormat="0" applyBorder="0" applyAlignment="0" applyProtection="0"/>
    <xf numFmtId="164" fontId="39" fillId="25" borderId="0" applyNumberFormat="0" applyBorder="0" applyAlignment="0" applyProtection="0"/>
    <xf numFmtId="164" fontId="39" fillId="25" borderId="0" applyNumberFormat="0" applyBorder="0" applyAlignment="0" applyProtection="0"/>
    <xf numFmtId="164" fontId="39" fillId="25" borderId="0" applyNumberFormat="0" applyBorder="0" applyAlignment="0" applyProtection="0"/>
    <xf numFmtId="164" fontId="39" fillId="25" borderId="0" applyNumberFormat="0" applyBorder="0" applyAlignment="0" applyProtection="0"/>
    <xf numFmtId="164" fontId="40" fillId="9" borderId="0" applyNumberFormat="0" applyBorder="0" applyAlignment="0" applyProtection="0"/>
    <xf numFmtId="164" fontId="40" fillId="9" borderId="0" applyNumberFormat="0" applyBorder="0" applyAlignment="0" applyProtection="0"/>
    <xf numFmtId="164" fontId="40" fillId="9" borderId="0" applyNumberFormat="0" applyBorder="0" applyAlignment="0" applyProtection="0"/>
    <xf numFmtId="164" fontId="40" fillId="9" borderId="0" applyNumberFormat="0" applyBorder="0" applyAlignment="0" applyProtection="0"/>
    <xf numFmtId="164" fontId="40" fillId="9" borderId="0" applyNumberFormat="0" applyBorder="0" applyAlignment="0" applyProtection="0"/>
    <xf numFmtId="164" fontId="40" fillId="9" borderId="0" applyNumberFormat="0" applyBorder="0" applyAlignment="0" applyProtection="0"/>
    <xf numFmtId="164" fontId="40" fillId="9" borderId="0" applyNumberFormat="0" applyBorder="0" applyAlignment="0" applyProtection="0"/>
    <xf numFmtId="164" fontId="40" fillId="9" borderId="0" applyNumberFormat="0" applyBorder="0" applyAlignment="0" applyProtection="0"/>
    <xf numFmtId="164" fontId="40" fillId="9" borderId="0" applyNumberFormat="0" applyBorder="0" applyAlignment="0" applyProtection="0"/>
    <xf numFmtId="164" fontId="40" fillId="9" borderId="0" applyNumberFormat="0" applyBorder="0" applyAlignment="0" applyProtection="0"/>
    <xf numFmtId="164" fontId="40" fillId="9" borderId="0" applyNumberFormat="0" applyBorder="0" applyAlignment="0" applyProtection="0"/>
    <xf numFmtId="164" fontId="40" fillId="9" borderId="0" applyNumberFormat="0" applyBorder="0" applyAlignment="0" applyProtection="0"/>
    <xf numFmtId="164" fontId="40" fillId="9" borderId="0" applyNumberFormat="0" applyBorder="0" applyAlignment="0" applyProtection="0"/>
    <xf numFmtId="164" fontId="40" fillId="9" borderId="0" applyNumberFormat="0" applyBorder="0" applyAlignment="0" applyProtection="0"/>
    <xf numFmtId="164" fontId="40" fillId="9" borderId="0" applyNumberFormat="0" applyBorder="0" applyAlignment="0" applyProtection="0"/>
    <xf numFmtId="164" fontId="40" fillId="9" borderId="0" applyNumberFormat="0" applyBorder="0" applyAlignment="0" applyProtection="0"/>
    <xf numFmtId="164" fontId="41" fillId="26" borderId="9" applyNumberFormat="0" applyAlignment="0" applyProtection="0"/>
    <xf numFmtId="164" fontId="41" fillId="26" borderId="9" applyNumberFormat="0" applyAlignment="0" applyProtection="0"/>
    <xf numFmtId="164" fontId="41" fillId="26" borderId="9" applyNumberFormat="0" applyAlignment="0" applyProtection="0"/>
    <xf numFmtId="164" fontId="41" fillId="26" borderId="9" applyNumberFormat="0" applyAlignment="0" applyProtection="0"/>
    <xf numFmtId="164" fontId="41" fillId="26" borderId="9" applyNumberFormat="0" applyAlignment="0" applyProtection="0"/>
    <xf numFmtId="164" fontId="41" fillId="26" borderId="9" applyNumberFormat="0" applyAlignment="0" applyProtection="0"/>
    <xf numFmtId="164" fontId="41" fillId="26" borderId="9" applyNumberFormat="0" applyAlignment="0" applyProtection="0"/>
    <xf numFmtId="164" fontId="41" fillId="26" borderId="9" applyNumberFormat="0" applyAlignment="0" applyProtection="0"/>
    <xf numFmtId="164" fontId="41" fillId="26" borderId="9" applyNumberFormat="0" applyAlignment="0" applyProtection="0"/>
    <xf numFmtId="164" fontId="41" fillId="26" borderId="9" applyNumberFormat="0" applyAlignment="0" applyProtection="0"/>
    <xf numFmtId="164" fontId="41" fillId="26" borderId="9" applyNumberFormat="0" applyAlignment="0" applyProtection="0"/>
    <xf numFmtId="164" fontId="41" fillId="26" borderId="9" applyNumberFormat="0" applyAlignment="0" applyProtection="0"/>
    <xf numFmtId="164" fontId="41" fillId="26" borderId="9" applyNumberFormat="0" applyAlignment="0" applyProtection="0"/>
    <xf numFmtId="164" fontId="41" fillId="26" borderId="9" applyNumberFormat="0" applyAlignment="0" applyProtection="0"/>
    <xf numFmtId="164" fontId="41" fillId="26" borderId="9" applyNumberFormat="0" applyAlignment="0" applyProtection="0"/>
    <xf numFmtId="164" fontId="41" fillId="26" borderId="9" applyNumberFormat="0" applyAlignment="0" applyProtection="0"/>
    <xf numFmtId="164" fontId="41" fillId="26" borderId="9" applyNumberFormat="0" applyAlignment="0" applyProtection="0"/>
    <xf numFmtId="164" fontId="41" fillId="26" borderId="9" applyNumberFormat="0" applyAlignment="0" applyProtection="0"/>
    <xf numFmtId="164" fontId="41" fillId="26" borderId="9" applyNumberFormat="0" applyAlignment="0" applyProtection="0"/>
    <xf numFmtId="164" fontId="41" fillId="26" borderId="9" applyNumberFormat="0" applyAlignment="0" applyProtection="0"/>
    <xf numFmtId="164" fontId="41" fillId="26" borderId="9" applyNumberFormat="0" applyAlignment="0" applyProtection="0"/>
    <xf numFmtId="164" fontId="41" fillId="26" borderId="9" applyNumberFormat="0" applyAlignment="0" applyProtection="0"/>
    <xf numFmtId="164" fontId="41" fillId="26" borderId="9" applyNumberFormat="0" applyAlignment="0" applyProtection="0"/>
    <xf numFmtId="164" fontId="41" fillId="26" borderId="9" applyNumberFormat="0" applyAlignment="0" applyProtection="0"/>
    <xf numFmtId="164" fontId="41" fillId="26" borderId="9" applyNumberFormat="0" applyAlignment="0" applyProtection="0"/>
    <xf numFmtId="164" fontId="41" fillId="26" borderId="9" applyNumberFormat="0" applyAlignment="0" applyProtection="0"/>
    <xf numFmtId="164" fontId="41" fillId="26" borderId="9" applyNumberFormat="0" applyAlignment="0" applyProtection="0"/>
    <xf numFmtId="164" fontId="41" fillId="26" borderId="9" applyNumberFormat="0" applyAlignment="0" applyProtection="0"/>
    <xf numFmtId="164" fontId="41" fillId="26" borderId="9" applyNumberFormat="0" applyAlignment="0" applyProtection="0"/>
    <xf numFmtId="164" fontId="41" fillId="26" borderId="9" applyNumberFormat="0" applyAlignment="0" applyProtection="0"/>
    <xf numFmtId="164" fontId="41" fillId="26" borderId="9" applyNumberFormat="0" applyAlignment="0" applyProtection="0"/>
    <xf numFmtId="164" fontId="41" fillId="26" borderId="9" applyNumberFormat="0" applyAlignment="0" applyProtection="0"/>
    <xf numFmtId="164" fontId="41" fillId="26" borderId="9" applyNumberFormat="0" applyAlignment="0" applyProtection="0"/>
    <xf numFmtId="164" fontId="41" fillId="26" borderId="9" applyNumberFormat="0" applyAlignment="0" applyProtection="0"/>
    <xf numFmtId="164" fontId="41" fillId="26" borderId="9" applyNumberFormat="0" applyAlignment="0" applyProtection="0"/>
    <xf numFmtId="164" fontId="41" fillId="26" borderId="9" applyNumberFormat="0" applyAlignment="0" applyProtection="0"/>
    <xf numFmtId="164" fontId="41" fillId="26" borderId="9" applyNumberFormat="0" applyAlignment="0" applyProtection="0"/>
    <xf numFmtId="164" fontId="41" fillId="26" borderId="9" applyNumberFormat="0" applyAlignment="0" applyProtection="0"/>
    <xf numFmtId="164" fontId="41" fillId="26" borderId="9" applyNumberFormat="0" applyAlignment="0" applyProtection="0"/>
    <xf numFmtId="164" fontId="41" fillId="26" borderId="9" applyNumberFormat="0" applyAlignment="0" applyProtection="0"/>
    <xf numFmtId="164" fontId="41" fillId="26" borderId="9" applyNumberFormat="0" applyAlignment="0" applyProtection="0"/>
    <xf numFmtId="164" fontId="41" fillId="26" borderId="9" applyNumberFormat="0" applyAlignment="0" applyProtection="0"/>
    <xf numFmtId="164" fontId="41" fillId="26" borderId="9" applyNumberFormat="0" applyAlignment="0" applyProtection="0"/>
    <xf numFmtId="164" fontId="41" fillId="26" borderId="9" applyNumberFormat="0" applyAlignment="0" applyProtection="0"/>
    <xf numFmtId="164" fontId="41" fillId="26" borderId="9" applyNumberFormat="0" applyAlignment="0" applyProtection="0"/>
    <xf numFmtId="164" fontId="41" fillId="26" borderId="9" applyNumberFormat="0" applyAlignment="0" applyProtection="0"/>
    <xf numFmtId="164" fontId="41" fillId="26" borderId="9" applyNumberFormat="0" applyAlignment="0" applyProtection="0"/>
    <xf numFmtId="164" fontId="41" fillId="26" borderId="9" applyNumberFormat="0" applyAlignment="0" applyProtection="0"/>
    <xf numFmtId="164" fontId="42" fillId="27" borderId="10" applyNumberFormat="0" applyAlignment="0" applyProtection="0"/>
    <xf numFmtId="164" fontId="42" fillId="27" borderId="10" applyNumberFormat="0" applyAlignment="0" applyProtection="0"/>
    <xf numFmtId="164" fontId="42" fillId="27" borderId="10" applyNumberFormat="0" applyAlignment="0" applyProtection="0"/>
    <xf numFmtId="164" fontId="42" fillId="27" borderId="10" applyNumberFormat="0" applyAlignment="0" applyProtection="0"/>
    <xf numFmtId="164" fontId="42" fillId="27" borderId="10" applyNumberFormat="0" applyAlignment="0" applyProtection="0"/>
    <xf numFmtId="164" fontId="42" fillId="27" borderId="10" applyNumberFormat="0" applyAlignment="0" applyProtection="0"/>
    <xf numFmtId="164" fontId="42" fillId="27" borderId="10" applyNumberFormat="0" applyAlignment="0" applyProtection="0"/>
    <xf numFmtId="164" fontId="42" fillId="27" borderId="10" applyNumberFormat="0" applyAlignment="0" applyProtection="0"/>
    <xf numFmtId="164" fontId="42" fillId="27" borderId="10" applyNumberFormat="0" applyAlignment="0" applyProtection="0"/>
    <xf numFmtId="164" fontId="42" fillId="27" borderId="10" applyNumberFormat="0" applyAlignment="0" applyProtection="0"/>
    <xf numFmtId="164" fontId="42" fillId="27" borderId="10" applyNumberFormat="0" applyAlignment="0" applyProtection="0"/>
    <xf numFmtId="164" fontId="42" fillId="27" borderId="10" applyNumberFormat="0" applyAlignment="0" applyProtection="0"/>
    <xf numFmtId="164" fontId="42" fillId="27" borderId="10" applyNumberFormat="0" applyAlignment="0" applyProtection="0"/>
    <xf numFmtId="164" fontId="42" fillId="27" borderId="10" applyNumberFormat="0" applyAlignment="0" applyProtection="0"/>
    <xf numFmtId="164" fontId="42" fillId="27" borderId="10" applyNumberFormat="0" applyAlignment="0" applyProtection="0"/>
    <xf numFmtId="164" fontId="42" fillId="27" borderId="10" applyNumberFormat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43" fillId="0" borderId="0" applyFont="0" applyFill="0" applyBorder="0" applyAlignment="0" applyProtection="0"/>
    <xf numFmtId="44" fontId="43" fillId="0" borderId="0" applyFont="0" applyFill="0" applyBorder="0" applyAlignment="0" applyProtection="0"/>
    <xf numFmtId="44" fontId="43" fillId="0" borderId="0" applyFont="0" applyFill="0" applyBorder="0" applyAlignment="0" applyProtection="0"/>
    <xf numFmtId="44" fontId="43" fillId="0" borderId="0" applyFont="0" applyFill="0" applyBorder="0" applyAlignment="0" applyProtection="0"/>
    <xf numFmtId="44" fontId="43" fillId="0" borderId="0" applyFont="0" applyFill="0" applyBorder="0" applyAlignment="0" applyProtection="0"/>
    <xf numFmtId="44" fontId="43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3" fillId="0" borderId="0" applyFont="0" applyFill="0" applyBorder="0" applyAlignment="0" applyProtection="0"/>
    <xf numFmtId="44" fontId="43" fillId="0" borderId="0" applyFont="0" applyFill="0" applyBorder="0" applyAlignment="0" applyProtection="0"/>
    <xf numFmtId="44" fontId="43" fillId="0" borderId="0" applyFont="0" applyFill="0" applyBorder="0" applyAlignment="0" applyProtection="0"/>
    <xf numFmtId="44" fontId="43" fillId="0" borderId="0" applyFont="0" applyFill="0" applyBorder="0" applyAlignment="0" applyProtection="0"/>
    <xf numFmtId="44" fontId="43" fillId="0" borderId="0" applyFont="0" applyFill="0" applyBorder="0" applyAlignment="0" applyProtection="0"/>
    <xf numFmtId="44" fontId="43" fillId="0" borderId="0" applyFont="0" applyFill="0" applyBorder="0" applyAlignment="0" applyProtection="0"/>
    <xf numFmtId="44" fontId="38" fillId="0" borderId="0" applyFont="0" applyFill="0" applyBorder="0" applyAlignment="0" applyProtection="0"/>
    <xf numFmtId="165" fontId="45" fillId="0" borderId="0" applyFont="0" applyFill="0" applyBorder="0" applyAlignment="0" applyProtection="0">
      <alignment vertical="center"/>
    </xf>
    <xf numFmtId="165" fontId="45" fillId="0" borderId="0" applyFont="0" applyFill="0" applyBorder="0" applyAlignment="0" applyProtection="0">
      <alignment vertical="center"/>
    </xf>
    <xf numFmtId="165" fontId="45" fillId="0" borderId="0" applyFont="0" applyFill="0" applyBorder="0" applyAlignment="0" applyProtection="0">
      <alignment vertical="center"/>
    </xf>
    <xf numFmtId="165" fontId="45" fillId="0" borderId="0" applyFont="0" applyFill="0" applyBorder="0" applyAlignment="0" applyProtection="0">
      <alignment vertical="center"/>
    </xf>
    <xf numFmtId="165" fontId="45" fillId="0" borderId="0" applyFont="0" applyFill="0" applyBorder="0" applyAlignment="0" applyProtection="0">
      <alignment vertical="center"/>
    </xf>
    <xf numFmtId="165" fontId="45" fillId="0" borderId="0" applyFont="0" applyFill="0" applyBorder="0" applyAlignment="0" applyProtection="0">
      <alignment vertical="center"/>
    </xf>
    <xf numFmtId="165" fontId="45" fillId="0" borderId="0" applyFont="0" applyFill="0" applyBorder="0" applyAlignment="0" applyProtection="0">
      <alignment vertical="center"/>
    </xf>
    <xf numFmtId="165" fontId="45" fillId="0" borderId="0" applyFont="0" applyFill="0" applyBorder="0" applyAlignment="0" applyProtection="0">
      <alignment vertical="center"/>
    </xf>
    <xf numFmtId="165" fontId="45" fillId="0" borderId="0" applyFont="0" applyFill="0" applyBorder="0" applyAlignment="0" applyProtection="0">
      <alignment vertical="center"/>
    </xf>
    <xf numFmtId="165" fontId="45" fillId="0" borderId="0" applyFont="0" applyFill="0" applyBorder="0" applyAlignment="0" applyProtection="0">
      <alignment vertical="center"/>
    </xf>
    <xf numFmtId="165" fontId="45" fillId="0" borderId="0" applyFont="0" applyFill="0" applyBorder="0" applyAlignment="0" applyProtection="0">
      <alignment vertical="center"/>
    </xf>
    <xf numFmtId="165" fontId="45" fillId="0" borderId="0" applyFont="0" applyFill="0" applyBorder="0" applyAlignment="0" applyProtection="0">
      <alignment vertical="center"/>
    </xf>
    <xf numFmtId="165" fontId="45" fillId="0" borderId="0" applyFont="0" applyFill="0" applyBorder="0" applyAlignment="0" applyProtection="0">
      <alignment vertical="center"/>
    </xf>
    <xf numFmtId="165" fontId="45" fillId="0" borderId="0" applyFont="0" applyFill="0" applyBorder="0" applyAlignment="0" applyProtection="0">
      <alignment vertical="center"/>
    </xf>
    <xf numFmtId="165" fontId="45" fillId="0" borderId="0" applyFont="0" applyFill="0" applyBorder="0" applyAlignment="0" applyProtection="0">
      <alignment vertical="center"/>
    </xf>
    <xf numFmtId="165" fontId="45" fillId="0" borderId="0" applyFont="0" applyFill="0" applyBorder="0" applyAlignment="0" applyProtection="0">
      <alignment vertical="center"/>
    </xf>
    <xf numFmtId="165" fontId="45" fillId="0" borderId="0" applyFont="0" applyFill="0" applyBorder="0" applyAlignment="0" applyProtection="0">
      <alignment vertical="center"/>
    </xf>
    <xf numFmtId="165" fontId="45" fillId="0" borderId="0" applyFont="0" applyFill="0" applyBorder="0" applyAlignment="0" applyProtection="0">
      <alignment vertical="center"/>
    </xf>
    <xf numFmtId="165" fontId="45" fillId="0" borderId="0" applyFont="0" applyFill="0" applyBorder="0" applyAlignment="0" applyProtection="0">
      <alignment vertical="center"/>
    </xf>
    <xf numFmtId="165" fontId="45" fillId="0" borderId="0" applyFont="0" applyFill="0" applyBorder="0" applyAlignment="0" applyProtection="0">
      <alignment vertical="center"/>
    </xf>
    <xf numFmtId="165" fontId="45" fillId="0" borderId="0" applyFont="0" applyFill="0" applyBorder="0" applyAlignment="0" applyProtection="0">
      <alignment vertical="center"/>
    </xf>
    <xf numFmtId="165" fontId="45" fillId="0" borderId="0" applyFont="0" applyFill="0" applyBorder="0" applyAlignment="0" applyProtection="0">
      <alignment vertical="center"/>
    </xf>
    <xf numFmtId="165" fontId="45" fillId="0" borderId="0" applyFont="0" applyFill="0" applyBorder="0" applyAlignment="0" applyProtection="0">
      <alignment vertical="center"/>
    </xf>
    <xf numFmtId="165" fontId="45" fillId="0" borderId="0" applyFont="0" applyFill="0" applyBorder="0" applyAlignment="0" applyProtection="0">
      <alignment vertical="center"/>
    </xf>
    <xf numFmtId="165" fontId="45" fillId="0" borderId="0" applyFont="0" applyFill="0" applyBorder="0" applyAlignment="0" applyProtection="0">
      <alignment vertical="center"/>
    </xf>
    <xf numFmtId="165" fontId="45" fillId="0" borderId="0" applyFont="0" applyFill="0" applyBorder="0" applyAlignment="0" applyProtection="0">
      <alignment vertical="center"/>
    </xf>
    <xf numFmtId="165" fontId="45" fillId="0" borderId="0" applyFont="0" applyFill="0" applyBorder="0" applyAlignment="0" applyProtection="0">
      <alignment vertical="center"/>
    </xf>
    <xf numFmtId="165" fontId="45" fillId="0" borderId="0" applyFont="0" applyFill="0" applyBorder="0" applyAlignment="0" applyProtection="0">
      <alignment vertical="center"/>
    </xf>
    <xf numFmtId="165" fontId="45" fillId="0" borderId="0" applyFont="0" applyFill="0" applyBorder="0" applyAlignment="0" applyProtection="0">
      <alignment vertical="center"/>
    </xf>
    <xf numFmtId="165" fontId="45" fillId="0" borderId="0" applyFont="0" applyFill="0" applyBorder="0" applyAlignment="0" applyProtection="0">
      <alignment vertical="center"/>
    </xf>
    <xf numFmtId="165" fontId="45" fillId="0" borderId="0" applyFont="0" applyFill="0" applyBorder="0" applyAlignment="0" applyProtection="0">
      <alignment vertical="center"/>
    </xf>
    <xf numFmtId="165" fontId="45" fillId="0" borderId="0" applyFont="0" applyFill="0" applyBorder="0" applyAlignment="0" applyProtection="0">
      <alignment vertical="center"/>
    </xf>
    <xf numFmtId="165" fontId="45" fillId="0" borderId="0" applyFont="0" applyFill="0" applyBorder="0" applyAlignment="0" applyProtection="0">
      <alignment vertical="center"/>
    </xf>
    <xf numFmtId="165" fontId="45" fillId="0" borderId="0" applyFont="0" applyFill="0" applyBorder="0" applyAlignment="0" applyProtection="0">
      <alignment vertical="center"/>
    </xf>
    <xf numFmtId="165" fontId="45" fillId="0" borderId="0" applyFont="0" applyFill="0" applyBorder="0" applyAlignment="0" applyProtection="0">
      <alignment vertical="center"/>
    </xf>
    <xf numFmtId="165" fontId="45" fillId="0" borderId="0" applyFont="0" applyFill="0" applyBorder="0" applyAlignment="0" applyProtection="0">
      <alignment vertical="center"/>
    </xf>
    <xf numFmtId="165" fontId="45" fillId="0" borderId="0" applyFont="0" applyFill="0" applyBorder="0" applyAlignment="0" applyProtection="0">
      <alignment vertical="center"/>
    </xf>
    <xf numFmtId="165" fontId="45" fillId="0" borderId="0" applyFont="0" applyFill="0" applyBorder="0" applyAlignment="0" applyProtection="0">
      <alignment vertical="center"/>
    </xf>
    <xf numFmtId="165" fontId="45" fillId="0" borderId="0" applyFont="0" applyFill="0" applyBorder="0" applyAlignment="0" applyProtection="0">
      <alignment vertical="center"/>
    </xf>
    <xf numFmtId="165" fontId="45" fillId="0" borderId="0" applyFont="0" applyFill="0" applyBorder="0" applyAlignment="0" applyProtection="0">
      <alignment vertical="center"/>
    </xf>
    <xf numFmtId="165" fontId="45" fillId="0" borderId="0" applyFont="0" applyFill="0" applyBorder="0" applyAlignment="0" applyProtection="0">
      <alignment vertical="center"/>
    </xf>
    <xf numFmtId="165" fontId="45" fillId="0" borderId="0" applyFont="0" applyFill="0" applyBorder="0" applyAlignment="0" applyProtection="0">
      <alignment vertical="center"/>
    </xf>
    <xf numFmtId="165" fontId="45" fillId="0" borderId="0" applyFont="0" applyFill="0" applyBorder="0" applyAlignment="0" applyProtection="0">
      <alignment vertical="center"/>
    </xf>
    <xf numFmtId="165" fontId="45" fillId="0" borderId="0" applyFont="0" applyFill="0" applyBorder="0" applyAlignment="0" applyProtection="0">
      <alignment vertical="center"/>
    </xf>
    <xf numFmtId="165" fontId="45" fillId="0" borderId="0" applyFont="0" applyFill="0" applyBorder="0" applyAlignment="0" applyProtection="0">
      <alignment vertical="center"/>
    </xf>
    <xf numFmtId="165" fontId="45" fillId="0" borderId="0" applyFont="0" applyFill="0" applyBorder="0" applyAlignment="0" applyProtection="0">
      <alignment vertical="center"/>
    </xf>
    <xf numFmtId="165" fontId="45" fillId="0" borderId="0" applyFont="0" applyFill="0" applyBorder="0" applyAlignment="0" applyProtection="0">
      <alignment vertical="center"/>
    </xf>
    <xf numFmtId="165" fontId="45" fillId="0" borderId="0" applyFont="0" applyFill="0" applyBorder="0" applyAlignment="0" applyProtection="0">
      <alignment vertical="center"/>
    </xf>
    <xf numFmtId="165" fontId="45" fillId="0" borderId="0" applyFont="0" applyFill="0" applyBorder="0" applyAlignment="0" applyProtection="0">
      <alignment vertical="center"/>
    </xf>
    <xf numFmtId="165" fontId="45" fillId="0" borderId="0" applyFont="0" applyFill="0" applyBorder="0" applyAlignment="0" applyProtection="0">
      <alignment vertical="center"/>
    </xf>
    <xf numFmtId="165" fontId="45" fillId="0" borderId="0" applyFont="0" applyFill="0" applyBorder="0" applyAlignment="0" applyProtection="0">
      <alignment vertical="center"/>
    </xf>
    <xf numFmtId="165" fontId="45" fillId="0" borderId="0" applyFont="0" applyFill="0" applyBorder="0" applyAlignment="0" applyProtection="0">
      <alignment vertical="center"/>
    </xf>
    <xf numFmtId="165" fontId="45" fillId="0" borderId="0" applyFont="0" applyFill="0" applyBorder="0" applyAlignment="0" applyProtection="0">
      <alignment vertical="center"/>
    </xf>
    <xf numFmtId="165" fontId="45" fillId="0" borderId="0" applyFont="0" applyFill="0" applyBorder="0" applyAlignment="0" applyProtection="0">
      <alignment vertical="center"/>
    </xf>
    <xf numFmtId="165" fontId="45" fillId="0" borderId="0" applyFont="0" applyFill="0" applyBorder="0" applyAlignment="0" applyProtection="0">
      <alignment vertical="center"/>
    </xf>
    <xf numFmtId="165" fontId="45" fillId="0" borderId="0" applyFont="0" applyFill="0" applyBorder="0" applyAlignment="0" applyProtection="0">
      <alignment vertical="center"/>
    </xf>
    <xf numFmtId="165" fontId="45" fillId="0" borderId="0" applyFont="0" applyFill="0" applyBorder="0" applyAlignment="0" applyProtection="0">
      <alignment vertical="center"/>
    </xf>
    <xf numFmtId="165" fontId="45" fillId="0" borderId="0" applyFont="0" applyFill="0" applyBorder="0" applyAlignment="0" applyProtection="0">
      <alignment vertical="center"/>
    </xf>
    <xf numFmtId="165" fontId="45" fillId="0" borderId="0" applyFont="0" applyFill="0" applyBorder="0" applyAlignment="0" applyProtection="0">
      <alignment vertical="center"/>
    </xf>
    <xf numFmtId="165" fontId="45" fillId="0" borderId="0" applyFont="0" applyFill="0" applyBorder="0" applyAlignment="0" applyProtection="0">
      <alignment vertical="center"/>
    </xf>
    <xf numFmtId="165" fontId="45" fillId="0" borderId="0" applyFont="0" applyFill="0" applyBorder="0" applyAlignment="0" applyProtection="0">
      <alignment vertical="center"/>
    </xf>
    <xf numFmtId="165" fontId="45" fillId="0" borderId="0" applyFont="0" applyFill="0" applyBorder="0" applyAlignment="0" applyProtection="0">
      <alignment vertical="center"/>
    </xf>
    <xf numFmtId="165" fontId="45" fillId="0" borderId="0" applyFont="0" applyFill="0" applyBorder="0" applyAlignment="0" applyProtection="0">
      <alignment vertical="center"/>
    </xf>
    <xf numFmtId="165" fontId="45" fillId="0" borderId="0" applyFont="0" applyFill="0" applyBorder="0" applyAlignment="0" applyProtection="0">
      <alignment vertical="center"/>
    </xf>
    <xf numFmtId="165" fontId="45" fillId="0" borderId="0" applyFont="0" applyFill="0" applyBorder="0" applyAlignment="0" applyProtection="0">
      <alignment vertical="center"/>
    </xf>
    <xf numFmtId="165" fontId="45" fillId="0" borderId="0" applyFont="0" applyFill="0" applyBorder="0" applyAlignment="0" applyProtection="0">
      <alignment vertical="center"/>
    </xf>
    <xf numFmtId="165" fontId="45" fillId="0" borderId="0" applyFont="0" applyFill="0" applyBorder="0" applyAlignment="0" applyProtection="0">
      <alignment vertical="center"/>
    </xf>
    <xf numFmtId="165" fontId="45" fillId="0" borderId="0" applyFont="0" applyFill="0" applyBorder="0" applyAlignment="0" applyProtection="0">
      <alignment vertical="center"/>
    </xf>
    <xf numFmtId="165" fontId="45" fillId="0" borderId="0" applyFont="0" applyFill="0" applyBorder="0" applyAlignment="0" applyProtection="0">
      <alignment vertical="center"/>
    </xf>
    <xf numFmtId="165" fontId="45" fillId="0" borderId="0" applyFont="0" applyFill="0" applyBorder="0" applyAlignment="0" applyProtection="0">
      <alignment vertical="center"/>
    </xf>
    <xf numFmtId="165" fontId="45" fillId="0" borderId="0" applyFont="0" applyFill="0" applyBorder="0" applyAlignment="0" applyProtection="0">
      <alignment vertical="center"/>
    </xf>
    <xf numFmtId="165" fontId="45" fillId="0" borderId="0" applyFont="0" applyFill="0" applyBorder="0" applyAlignment="0" applyProtection="0">
      <alignment vertical="center"/>
    </xf>
    <xf numFmtId="165" fontId="45" fillId="0" borderId="0" applyFont="0" applyFill="0" applyBorder="0" applyAlignment="0" applyProtection="0">
      <alignment vertical="center"/>
    </xf>
    <xf numFmtId="165" fontId="45" fillId="0" borderId="0" applyFont="0" applyFill="0" applyBorder="0" applyAlignment="0" applyProtection="0">
      <alignment vertical="center"/>
    </xf>
    <xf numFmtId="165" fontId="45" fillId="0" borderId="0" applyFont="0" applyFill="0" applyBorder="0" applyAlignment="0" applyProtection="0">
      <alignment vertical="center"/>
    </xf>
    <xf numFmtId="165" fontId="45" fillId="0" borderId="0" applyFont="0" applyFill="0" applyBorder="0" applyAlignment="0" applyProtection="0">
      <alignment vertical="center"/>
    </xf>
    <xf numFmtId="165" fontId="45" fillId="0" borderId="0" applyFont="0" applyFill="0" applyBorder="0" applyAlignment="0" applyProtection="0">
      <alignment vertical="center"/>
    </xf>
    <xf numFmtId="165" fontId="45" fillId="0" borderId="0" applyFont="0" applyFill="0" applyBorder="0" applyAlignment="0" applyProtection="0">
      <alignment vertical="center"/>
    </xf>
    <xf numFmtId="165" fontId="45" fillId="0" borderId="0" applyFont="0" applyFill="0" applyBorder="0" applyAlignment="0" applyProtection="0">
      <alignment vertical="center"/>
    </xf>
    <xf numFmtId="165" fontId="45" fillId="0" borderId="0" applyFont="0" applyFill="0" applyBorder="0" applyAlignment="0" applyProtection="0">
      <alignment vertical="center"/>
    </xf>
    <xf numFmtId="165" fontId="45" fillId="0" borderId="0" applyFont="0" applyFill="0" applyBorder="0" applyAlignment="0" applyProtection="0">
      <alignment vertical="center"/>
    </xf>
    <xf numFmtId="165" fontId="45" fillId="0" borderId="0" applyFont="0" applyFill="0" applyBorder="0" applyAlignment="0" applyProtection="0">
      <alignment vertical="center"/>
    </xf>
    <xf numFmtId="165" fontId="45" fillId="0" borderId="0" applyFont="0" applyFill="0" applyBorder="0" applyAlignment="0" applyProtection="0">
      <alignment vertical="center"/>
    </xf>
    <xf numFmtId="165" fontId="45" fillId="0" borderId="0" applyFont="0" applyFill="0" applyBorder="0" applyAlignment="0" applyProtection="0">
      <alignment vertical="center"/>
    </xf>
    <xf numFmtId="165" fontId="45" fillId="0" borderId="0" applyFont="0" applyFill="0" applyBorder="0" applyAlignment="0" applyProtection="0">
      <alignment vertical="center"/>
    </xf>
    <xf numFmtId="165" fontId="45" fillId="0" borderId="0" applyFont="0" applyFill="0" applyBorder="0" applyAlignment="0" applyProtection="0">
      <alignment vertical="center"/>
    </xf>
    <xf numFmtId="165" fontId="45" fillId="0" borderId="0" applyFont="0" applyFill="0" applyBorder="0" applyAlignment="0" applyProtection="0">
      <alignment vertical="center"/>
    </xf>
    <xf numFmtId="165" fontId="45" fillId="0" borderId="0" applyFont="0" applyFill="0" applyBorder="0" applyAlignment="0" applyProtection="0">
      <alignment vertical="center"/>
    </xf>
    <xf numFmtId="165" fontId="45" fillId="0" borderId="0" applyFont="0" applyFill="0" applyBorder="0" applyAlignment="0" applyProtection="0">
      <alignment vertical="center"/>
    </xf>
    <xf numFmtId="165" fontId="45" fillId="0" borderId="0" applyFont="0" applyFill="0" applyBorder="0" applyAlignment="0" applyProtection="0">
      <alignment vertical="center"/>
    </xf>
    <xf numFmtId="165" fontId="45" fillId="0" borderId="0" applyFont="0" applyFill="0" applyBorder="0" applyAlignment="0" applyProtection="0">
      <alignment vertical="center"/>
    </xf>
    <xf numFmtId="165" fontId="45" fillId="0" borderId="0" applyFont="0" applyFill="0" applyBorder="0" applyAlignment="0" applyProtection="0">
      <alignment vertical="center"/>
    </xf>
    <xf numFmtId="165" fontId="45" fillId="0" borderId="0" applyFont="0" applyFill="0" applyBorder="0" applyAlignment="0" applyProtection="0">
      <alignment vertical="center"/>
    </xf>
    <xf numFmtId="165" fontId="45" fillId="0" borderId="0" applyFont="0" applyFill="0" applyBorder="0" applyAlignment="0" applyProtection="0">
      <alignment vertical="center"/>
    </xf>
    <xf numFmtId="165" fontId="45" fillId="0" borderId="0" applyFont="0" applyFill="0" applyBorder="0" applyAlignment="0" applyProtection="0">
      <alignment vertical="center"/>
    </xf>
    <xf numFmtId="165" fontId="45" fillId="0" borderId="0" applyFont="0" applyFill="0" applyBorder="0" applyAlignment="0" applyProtection="0">
      <alignment vertical="center"/>
    </xf>
    <xf numFmtId="165" fontId="45" fillId="0" borderId="0" applyFont="0" applyFill="0" applyBorder="0" applyAlignment="0" applyProtection="0">
      <alignment vertical="center"/>
    </xf>
    <xf numFmtId="165" fontId="45" fillId="0" borderId="0" applyFont="0" applyFill="0" applyBorder="0" applyAlignment="0" applyProtection="0">
      <alignment vertical="center"/>
    </xf>
    <xf numFmtId="165" fontId="45" fillId="0" borderId="0" applyFont="0" applyFill="0" applyBorder="0" applyAlignment="0" applyProtection="0">
      <alignment vertical="center"/>
    </xf>
    <xf numFmtId="165" fontId="45" fillId="0" borderId="0" applyFont="0" applyFill="0" applyBorder="0" applyAlignment="0" applyProtection="0">
      <alignment vertical="center"/>
    </xf>
    <xf numFmtId="165" fontId="45" fillId="0" borderId="0" applyFont="0" applyFill="0" applyBorder="0" applyAlignment="0" applyProtection="0">
      <alignment vertical="center"/>
    </xf>
    <xf numFmtId="165" fontId="45" fillId="0" borderId="0" applyFont="0" applyFill="0" applyBorder="0" applyAlignment="0" applyProtection="0">
      <alignment vertical="center"/>
    </xf>
    <xf numFmtId="165" fontId="45" fillId="0" borderId="0" applyFont="0" applyFill="0" applyBorder="0" applyAlignment="0" applyProtection="0">
      <alignment vertical="center"/>
    </xf>
    <xf numFmtId="165" fontId="45" fillId="0" borderId="0" applyFont="0" applyFill="0" applyBorder="0" applyAlignment="0" applyProtection="0">
      <alignment vertical="center"/>
    </xf>
    <xf numFmtId="165" fontId="45" fillId="0" borderId="0" applyFont="0" applyFill="0" applyBorder="0" applyAlignment="0" applyProtection="0">
      <alignment vertical="center"/>
    </xf>
    <xf numFmtId="165" fontId="45" fillId="0" borderId="0" applyFont="0" applyFill="0" applyBorder="0" applyAlignment="0" applyProtection="0">
      <alignment vertical="center"/>
    </xf>
    <xf numFmtId="165" fontId="45" fillId="0" borderId="0" applyFont="0" applyFill="0" applyBorder="0" applyAlignment="0" applyProtection="0">
      <alignment vertical="center"/>
    </xf>
    <xf numFmtId="165" fontId="45" fillId="0" borderId="0" applyFont="0" applyFill="0" applyBorder="0" applyAlignment="0" applyProtection="0">
      <alignment vertical="center"/>
    </xf>
    <xf numFmtId="165" fontId="45" fillId="0" borderId="0" applyFont="0" applyFill="0" applyBorder="0" applyAlignment="0" applyProtection="0">
      <alignment vertical="center"/>
    </xf>
    <xf numFmtId="165" fontId="45" fillId="0" borderId="0" applyFont="0" applyFill="0" applyBorder="0" applyAlignment="0" applyProtection="0">
      <alignment vertical="center"/>
    </xf>
    <xf numFmtId="165" fontId="45" fillId="0" borderId="0" applyFont="0" applyFill="0" applyBorder="0" applyAlignment="0" applyProtection="0">
      <alignment vertical="center"/>
    </xf>
    <xf numFmtId="165" fontId="45" fillId="0" borderId="0" applyFont="0" applyFill="0" applyBorder="0" applyAlignment="0" applyProtection="0">
      <alignment vertical="center"/>
    </xf>
    <xf numFmtId="165" fontId="45" fillId="0" borderId="0" applyFont="0" applyFill="0" applyBorder="0" applyAlignment="0" applyProtection="0">
      <alignment vertical="center"/>
    </xf>
    <xf numFmtId="165" fontId="45" fillId="0" borderId="0" applyFont="0" applyFill="0" applyBorder="0" applyAlignment="0" applyProtection="0">
      <alignment vertical="center"/>
    </xf>
    <xf numFmtId="165" fontId="45" fillId="0" borderId="0" applyFont="0" applyFill="0" applyBorder="0" applyAlignment="0" applyProtection="0">
      <alignment vertical="center"/>
    </xf>
    <xf numFmtId="165" fontId="45" fillId="0" borderId="0" applyFont="0" applyFill="0" applyBorder="0" applyAlignment="0" applyProtection="0">
      <alignment vertical="center"/>
    </xf>
    <xf numFmtId="165" fontId="45" fillId="0" borderId="0" applyFont="0" applyFill="0" applyBorder="0" applyAlignment="0" applyProtection="0">
      <alignment vertical="center"/>
    </xf>
    <xf numFmtId="165" fontId="45" fillId="0" borderId="0" applyFont="0" applyFill="0" applyBorder="0" applyAlignment="0" applyProtection="0">
      <alignment vertical="center"/>
    </xf>
    <xf numFmtId="165" fontId="45" fillId="0" borderId="0" applyFont="0" applyFill="0" applyBorder="0" applyAlignment="0" applyProtection="0">
      <alignment vertical="center"/>
    </xf>
    <xf numFmtId="165" fontId="45" fillId="0" borderId="0" applyFont="0" applyFill="0" applyBorder="0" applyAlignment="0" applyProtection="0">
      <alignment vertical="center"/>
    </xf>
    <xf numFmtId="165" fontId="45" fillId="0" borderId="0" applyFont="0" applyFill="0" applyBorder="0" applyAlignment="0" applyProtection="0">
      <alignment vertical="center"/>
    </xf>
    <xf numFmtId="165" fontId="45" fillId="0" borderId="0" applyFont="0" applyFill="0" applyBorder="0" applyAlignment="0" applyProtection="0">
      <alignment vertical="center"/>
    </xf>
    <xf numFmtId="165" fontId="45" fillId="0" borderId="0" applyFont="0" applyFill="0" applyBorder="0" applyAlignment="0" applyProtection="0">
      <alignment vertical="center"/>
    </xf>
    <xf numFmtId="165" fontId="45" fillId="0" borderId="0" applyFont="0" applyFill="0" applyBorder="0" applyAlignment="0" applyProtection="0">
      <alignment vertical="center"/>
    </xf>
    <xf numFmtId="165" fontId="45" fillId="0" borderId="0" applyFont="0" applyFill="0" applyBorder="0" applyAlignment="0" applyProtection="0">
      <alignment vertical="center"/>
    </xf>
    <xf numFmtId="165" fontId="45" fillId="0" borderId="0" applyFont="0" applyFill="0" applyBorder="0" applyAlignment="0" applyProtection="0">
      <alignment vertical="center"/>
    </xf>
    <xf numFmtId="165" fontId="45" fillId="0" borderId="0" applyFont="0" applyFill="0" applyBorder="0" applyAlignment="0" applyProtection="0">
      <alignment vertical="center"/>
    </xf>
    <xf numFmtId="165" fontId="45" fillId="0" borderId="0" applyFont="0" applyFill="0" applyBorder="0" applyAlignment="0" applyProtection="0">
      <alignment vertical="center"/>
    </xf>
    <xf numFmtId="165" fontId="45" fillId="0" borderId="0" applyFont="0" applyFill="0" applyBorder="0" applyAlignment="0" applyProtection="0">
      <alignment vertical="center"/>
    </xf>
    <xf numFmtId="165" fontId="45" fillId="0" borderId="0" applyFont="0" applyFill="0" applyBorder="0" applyAlignment="0" applyProtection="0">
      <alignment vertical="center"/>
    </xf>
    <xf numFmtId="165" fontId="45" fillId="0" borderId="0" applyFont="0" applyFill="0" applyBorder="0" applyAlignment="0" applyProtection="0">
      <alignment vertical="center"/>
    </xf>
    <xf numFmtId="165" fontId="45" fillId="0" borderId="0" applyFont="0" applyFill="0" applyBorder="0" applyAlignment="0" applyProtection="0">
      <alignment vertical="center"/>
    </xf>
    <xf numFmtId="165" fontId="45" fillId="0" borderId="0" applyFont="0" applyFill="0" applyBorder="0" applyAlignment="0" applyProtection="0">
      <alignment vertical="center"/>
    </xf>
    <xf numFmtId="165" fontId="45" fillId="0" borderId="0" applyFont="0" applyFill="0" applyBorder="0" applyAlignment="0" applyProtection="0">
      <alignment vertical="center"/>
    </xf>
    <xf numFmtId="165" fontId="45" fillId="0" borderId="0" applyFont="0" applyFill="0" applyBorder="0" applyAlignment="0" applyProtection="0">
      <alignment vertical="center"/>
    </xf>
    <xf numFmtId="165" fontId="45" fillId="0" borderId="0" applyFont="0" applyFill="0" applyBorder="0" applyAlignment="0" applyProtection="0">
      <alignment vertical="center"/>
    </xf>
    <xf numFmtId="165" fontId="45" fillId="0" borderId="0" applyFont="0" applyFill="0" applyBorder="0" applyAlignment="0" applyProtection="0">
      <alignment vertical="center"/>
    </xf>
    <xf numFmtId="165" fontId="45" fillId="0" borderId="0" applyFont="0" applyFill="0" applyBorder="0" applyAlignment="0" applyProtection="0">
      <alignment vertical="center"/>
    </xf>
    <xf numFmtId="165" fontId="45" fillId="0" borderId="0" applyFont="0" applyFill="0" applyBorder="0" applyAlignment="0" applyProtection="0">
      <alignment vertical="center"/>
    </xf>
    <xf numFmtId="165" fontId="45" fillId="0" borderId="0" applyFont="0" applyFill="0" applyBorder="0" applyAlignment="0" applyProtection="0">
      <alignment vertical="center"/>
    </xf>
    <xf numFmtId="165" fontId="45" fillId="0" borderId="0" applyFont="0" applyFill="0" applyBorder="0" applyAlignment="0" applyProtection="0">
      <alignment vertical="center"/>
    </xf>
    <xf numFmtId="165" fontId="45" fillId="0" borderId="0" applyFont="0" applyFill="0" applyBorder="0" applyAlignment="0" applyProtection="0">
      <alignment vertical="center"/>
    </xf>
    <xf numFmtId="165" fontId="45" fillId="0" borderId="0" applyFont="0" applyFill="0" applyBorder="0" applyAlignment="0" applyProtection="0">
      <alignment vertical="center"/>
    </xf>
    <xf numFmtId="165" fontId="45" fillId="0" borderId="0" applyFont="0" applyFill="0" applyBorder="0" applyAlignment="0" applyProtection="0">
      <alignment vertical="center"/>
    </xf>
    <xf numFmtId="165" fontId="45" fillId="0" borderId="0" applyFont="0" applyFill="0" applyBorder="0" applyAlignment="0" applyProtection="0">
      <alignment vertical="center"/>
    </xf>
    <xf numFmtId="165" fontId="45" fillId="0" borderId="0" applyFont="0" applyFill="0" applyBorder="0" applyAlignment="0" applyProtection="0">
      <alignment vertical="center"/>
    </xf>
    <xf numFmtId="165" fontId="45" fillId="0" borderId="0" applyFont="0" applyFill="0" applyBorder="0" applyAlignment="0" applyProtection="0">
      <alignment vertical="center"/>
    </xf>
    <xf numFmtId="165" fontId="45" fillId="0" borderId="0" applyFont="0" applyFill="0" applyBorder="0" applyAlignment="0" applyProtection="0">
      <alignment vertical="center"/>
    </xf>
    <xf numFmtId="165" fontId="45" fillId="0" borderId="0" applyFont="0" applyFill="0" applyBorder="0" applyAlignment="0" applyProtection="0">
      <alignment vertical="center"/>
    </xf>
    <xf numFmtId="165" fontId="45" fillId="0" borderId="0" applyFont="0" applyFill="0" applyBorder="0" applyAlignment="0" applyProtection="0">
      <alignment vertical="center"/>
    </xf>
    <xf numFmtId="165" fontId="45" fillId="0" borderId="0" applyFont="0" applyFill="0" applyBorder="0" applyAlignment="0" applyProtection="0">
      <alignment vertical="center"/>
    </xf>
    <xf numFmtId="165" fontId="45" fillId="0" borderId="0" applyFont="0" applyFill="0" applyBorder="0" applyAlignment="0" applyProtection="0">
      <alignment vertical="center"/>
    </xf>
    <xf numFmtId="165" fontId="45" fillId="0" borderId="0" applyFont="0" applyFill="0" applyBorder="0" applyAlignment="0" applyProtection="0">
      <alignment vertical="center"/>
    </xf>
    <xf numFmtId="165" fontId="45" fillId="0" borderId="0" applyFont="0" applyFill="0" applyBorder="0" applyAlignment="0" applyProtection="0">
      <alignment vertical="center"/>
    </xf>
    <xf numFmtId="165" fontId="45" fillId="0" borderId="0" applyFont="0" applyFill="0" applyBorder="0" applyAlignment="0" applyProtection="0">
      <alignment vertical="center"/>
    </xf>
    <xf numFmtId="165" fontId="45" fillId="0" borderId="0" applyFont="0" applyFill="0" applyBorder="0" applyAlignment="0" applyProtection="0">
      <alignment vertical="center"/>
    </xf>
    <xf numFmtId="165" fontId="45" fillId="0" borderId="0" applyFont="0" applyFill="0" applyBorder="0" applyAlignment="0" applyProtection="0">
      <alignment vertical="center"/>
    </xf>
    <xf numFmtId="165" fontId="45" fillId="0" borderId="0" applyFont="0" applyFill="0" applyBorder="0" applyAlignment="0" applyProtection="0">
      <alignment vertical="center"/>
    </xf>
    <xf numFmtId="165" fontId="45" fillId="0" borderId="0" applyFont="0" applyFill="0" applyBorder="0" applyAlignment="0" applyProtection="0">
      <alignment vertical="center"/>
    </xf>
    <xf numFmtId="165" fontId="45" fillId="0" borderId="0" applyFont="0" applyFill="0" applyBorder="0" applyAlignment="0" applyProtection="0">
      <alignment vertical="center"/>
    </xf>
    <xf numFmtId="165" fontId="45" fillId="0" borderId="0" applyFont="0" applyFill="0" applyBorder="0" applyAlignment="0" applyProtection="0">
      <alignment vertical="center"/>
    </xf>
    <xf numFmtId="165" fontId="45" fillId="0" borderId="0" applyFont="0" applyFill="0" applyBorder="0" applyAlignment="0" applyProtection="0">
      <alignment vertical="center"/>
    </xf>
    <xf numFmtId="165" fontId="45" fillId="0" borderId="0" applyFont="0" applyFill="0" applyBorder="0" applyAlignment="0" applyProtection="0">
      <alignment vertical="center"/>
    </xf>
    <xf numFmtId="165" fontId="45" fillId="0" borderId="0" applyFont="0" applyFill="0" applyBorder="0" applyAlignment="0" applyProtection="0">
      <alignment vertical="center"/>
    </xf>
    <xf numFmtId="165" fontId="45" fillId="0" borderId="0" applyFont="0" applyFill="0" applyBorder="0" applyAlignment="0" applyProtection="0">
      <alignment vertical="center"/>
    </xf>
    <xf numFmtId="165" fontId="45" fillId="0" borderId="0" applyFont="0" applyFill="0" applyBorder="0" applyAlignment="0" applyProtection="0">
      <alignment vertical="center"/>
    </xf>
    <xf numFmtId="165" fontId="45" fillId="0" borderId="0" applyFont="0" applyFill="0" applyBorder="0" applyAlignment="0" applyProtection="0">
      <alignment vertical="center"/>
    </xf>
    <xf numFmtId="165" fontId="45" fillId="0" borderId="0" applyFont="0" applyFill="0" applyBorder="0" applyAlignment="0" applyProtection="0">
      <alignment vertical="center"/>
    </xf>
    <xf numFmtId="165" fontId="45" fillId="0" borderId="0" applyFont="0" applyFill="0" applyBorder="0" applyAlignment="0" applyProtection="0">
      <alignment vertical="center"/>
    </xf>
    <xf numFmtId="165" fontId="45" fillId="0" borderId="0" applyFont="0" applyFill="0" applyBorder="0" applyAlignment="0" applyProtection="0">
      <alignment vertical="center"/>
    </xf>
    <xf numFmtId="165" fontId="45" fillId="0" borderId="0" applyFont="0" applyFill="0" applyBorder="0" applyAlignment="0" applyProtection="0">
      <alignment vertical="center"/>
    </xf>
    <xf numFmtId="165" fontId="45" fillId="0" borderId="0" applyFont="0" applyFill="0" applyBorder="0" applyAlignment="0" applyProtection="0">
      <alignment vertical="center"/>
    </xf>
    <xf numFmtId="165" fontId="45" fillId="0" borderId="0" applyFont="0" applyFill="0" applyBorder="0" applyAlignment="0" applyProtection="0">
      <alignment vertical="center"/>
    </xf>
    <xf numFmtId="165" fontId="45" fillId="0" borderId="0" applyFont="0" applyFill="0" applyBorder="0" applyAlignment="0" applyProtection="0">
      <alignment vertical="center"/>
    </xf>
    <xf numFmtId="165" fontId="45" fillId="0" borderId="0" applyFont="0" applyFill="0" applyBorder="0" applyAlignment="0" applyProtection="0">
      <alignment vertical="center"/>
    </xf>
    <xf numFmtId="165" fontId="45" fillId="0" borderId="0" applyFont="0" applyFill="0" applyBorder="0" applyAlignment="0" applyProtection="0">
      <alignment vertical="center"/>
    </xf>
    <xf numFmtId="165" fontId="45" fillId="0" borderId="0" applyFont="0" applyFill="0" applyBorder="0" applyAlignment="0" applyProtection="0">
      <alignment vertical="center"/>
    </xf>
    <xf numFmtId="165" fontId="45" fillId="0" borderId="0" applyFont="0" applyFill="0" applyBorder="0" applyAlignment="0" applyProtection="0">
      <alignment vertical="center"/>
    </xf>
    <xf numFmtId="165" fontId="45" fillId="0" borderId="0" applyFont="0" applyFill="0" applyBorder="0" applyAlignment="0" applyProtection="0">
      <alignment vertical="center"/>
    </xf>
    <xf numFmtId="165" fontId="45" fillId="0" borderId="0" applyFont="0" applyFill="0" applyBorder="0" applyAlignment="0" applyProtection="0">
      <alignment vertical="center"/>
    </xf>
    <xf numFmtId="165" fontId="45" fillId="0" borderId="0" applyFont="0" applyFill="0" applyBorder="0" applyAlignment="0" applyProtection="0">
      <alignment vertical="center"/>
    </xf>
    <xf numFmtId="165" fontId="45" fillId="0" borderId="0" applyFont="0" applyFill="0" applyBorder="0" applyAlignment="0" applyProtection="0">
      <alignment vertical="center"/>
    </xf>
    <xf numFmtId="165" fontId="45" fillId="0" borderId="0" applyFont="0" applyFill="0" applyBorder="0" applyAlignment="0" applyProtection="0">
      <alignment vertical="center"/>
    </xf>
    <xf numFmtId="165" fontId="45" fillId="0" borderId="0" applyFont="0" applyFill="0" applyBorder="0" applyAlignment="0" applyProtection="0">
      <alignment vertical="center"/>
    </xf>
    <xf numFmtId="165" fontId="45" fillId="0" borderId="0" applyFont="0" applyFill="0" applyBorder="0" applyAlignment="0" applyProtection="0">
      <alignment vertical="center"/>
    </xf>
    <xf numFmtId="165" fontId="45" fillId="0" borderId="0" applyFont="0" applyFill="0" applyBorder="0" applyAlignment="0" applyProtection="0">
      <alignment vertical="center"/>
    </xf>
    <xf numFmtId="165" fontId="45" fillId="0" borderId="0" applyFont="0" applyFill="0" applyBorder="0" applyAlignment="0" applyProtection="0">
      <alignment vertical="center"/>
    </xf>
    <xf numFmtId="165" fontId="45" fillId="0" borderId="0" applyFont="0" applyFill="0" applyBorder="0" applyAlignment="0" applyProtection="0">
      <alignment vertical="center"/>
    </xf>
    <xf numFmtId="165" fontId="45" fillId="0" borderId="0" applyFont="0" applyFill="0" applyBorder="0" applyAlignment="0" applyProtection="0">
      <alignment vertical="center"/>
    </xf>
    <xf numFmtId="165" fontId="45" fillId="0" borderId="0" applyFont="0" applyFill="0" applyBorder="0" applyAlignment="0" applyProtection="0">
      <alignment vertical="center"/>
    </xf>
    <xf numFmtId="165" fontId="45" fillId="0" borderId="0" applyFont="0" applyFill="0" applyBorder="0" applyAlignment="0" applyProtection="0">
      <alignment vertical="center"/>
    </xf>
    <xf numFmtId="165" fontId="45" fillId="0" borderId="0" applyFont="0" applyFill="0" applyBorder="0" applyAlignment="0" applyProtection="0">
      <alignment vertical="center"/>
    </xf>
    <xf numFmtId="165" fontId="45" fillId="0" borderId="0" applyFont="0" applyFill="0" applyBorder="0" applyAlignment="0" applyProtection="0">
      <alignment vertical="center"/>
    </xf>
    <xf numFmtId="165" fontId="45" fillId="0" borderId="0" applyFont="0" applyFill="0" applyBorder="0" applyAlignment="0" applyProtection="0">
      <alignment vertical="center"/>
    </xf>
    <xf numFmtId="165" fontId="45" fillId="0" borderId="0" applyFont="0" applyFill="0" applyBorder="0" applyAlignment="0" applyProtection="0">
      <alignment vertical="center"/>
    </xf>
    <xf numFmtId="165" fontId="45" fillId="0" borderId="0" applyFont="0" applyFill="0" applyBorder="0" applyAlignment="0" applyProtection="0">
      <alignment vertical="center"/>
    </xf>
    <xf numFmtId="165" fontId="45" fillId="0" borderId="0" applyFont="0" applyFill="0" applyBorder="0" applyAlignment="0" applyProtection="0">
      <alignment vertical="center"/>
    </xf>
    <xf numFmtId="165" fontId="45" fillId="0" borderId="0" applyFont="0" applyFill="0" applyBorder="0" applyAlignment="0" applyProtection="0">
      <alignment vertical="center"/>
    </xf>
    <xf numFmtId="165" fontId="45" fillId="0" borderId="0" applyFont="0" applyFill="0" applyBorder="0" applyAlignment="0" applyProtection="0">
      <alignment vertical="center"/>
    </xf>
    <xf numFmtId="165" fontId="45" fillId="0" borderId="0" applyFont="0" applyFill="0" applyBorder="0" applyAlignment="0" applyProtection="0">
      <alignment vertical="center"/>
    </xf>
    <xf numFmtId="165" fontId="45" fillId="0" borderId="0" applyFont="0" applyFill="0" applyBorder="0" applyAlignment="0" applyProtection="0">
      <alignment vertical="center"/>
    </xf>
    <xf numFmtId="165" fontId="45" fillId="0" borderId="0" applyFont="0" applyFill="0" applyBorder="0" applyAlignment="0" applyProtection="0">
      <alignment vertical="center"/>
    </xf>
    <xf numFmtId="165" fontId="45" fillId="0" borderId="0" applyFont="0" applyFill="0" applyBorder="0" applyAlignment="0" applyProtection="0">
      <alignment vertical="center"/>
    </xf>
    <xf numFmtId="165" fontId="45" fillId="0" borderId="0" applyFont="0" applyFill="0" applyBorder="0" applyAlignment="0" applyProtection="0">
      <alignment vertical="center"/>
    </xf>
    <xf numFmtId="165" fontId="45" fillId="0" borderId="0" applyFont="0" applyFill="0" applyBorder="0" applyAlignment="0" applyProtection="0">
      <alignment vertical="center"/>
    </xf>
    <xf numFmtId="165" fontId="45" fillId="0" borderId="0" applyFont="0" applyFill="0" applyBorder="0" applyAlignment="0" applyProtection="0">
      <alignment vertical="center"/>
    </xf>
    <xf numFmtId="165" fontId="45" fillId="0" borderId="0" applyFont="0" applyFill="0" applyBorder="0" applyAlignment="0" applyProtection="0">
      <alignment vertical="center"/>
    </xf>
    <xf numFmtId="165" fontId="45" fillId="0" borderId="0" applyFont="0" applyFill="0" applyBorder="0" applyAlignment="0" applyProtection="0">
      <alignment vertical="center"/>
    </xf>
    <xf numFmtId="165" fontId="45" fillId="0" borderId="0" applyFont="0" applyFill="0" applyBorder="0" applyAlignment="0" applyProtection="0">
      <alignment vertical="center"/>
    </xf>
    <xf numFmtId="165" fontId="45" fillId="0" borderId="0" applyFont="0" applyFill="0" applyBorder="0" applyAlignment="0" applyProtection="0">
      <alignment vertical="center"/>
    </xf>
    <xf numFmtId="165" fontId="45" fillId="0" borderId="0" applyFont="0" applyFill="0" applyBorder="0" applyAlignment="0" applyProtection="0">
      <alignment vertical="center"/>
    </xf>
    <xf numFmtId="165" fontId="45" fillId="0" borderId="0" applyFont="0" applyFill="0" applyBorder="0" applyAlignment="0" applyProtection="0">
      <alignment vertical="center"/>
    </xf>
    <xf numFmtId="165" fontId="45" fillId="0" borderId="0" applyFont="0" applyFill="0" applyBorder="0" applyAlignment="0" applyProtection="0">
      <alignment vertical="center"/>
    </xf>
    <xf numFmtId="165" fontId="45" fillId="0" borderId="0" applyFont="0" applyFill="0" applyBorder="0" applyAlignment="0" applyProtection="0">
      <alignment vertical="center"/>
    </xf>
    <xf numFmtId="165" fontId="45" fillId="0" borderId="0" applyFont="0" applyFill="0" applyBorder="0" applyAlignment="0" applyProtection="0">
      <alignment vertical="center"/>
    </xf>
    <xf numFmtId="165" fontId="45" fillId="0" borderId="0" applyFont="0" applyFill="0" applyBorder="0" applyAlignment="0" applyProtection="0">
      <alignment vertical="center"/>
    </xf>
    <xf numFmtId="165" fontId="45" fillId="0" borderId="0" applyFont="0" applyFill="0" applyBorder="0" applyAlignment="0" applyProtection="0">
      <alignment vertical="center"/>
    </xf>
    <xf numFmtId="165" fontId="45" fillId="0" borderId="0" applyFont="0" applyFill="0" applyBorder="0" applyAlignment="0" applyProtection="0">
      <alignment vertical="center"/>
    </xf>
    <xf numFmtId="165" fontId="45" fillId="0" borderId="0" applyFont="0" applyFill="0" applyBorder="0" applyAlignment="0" applyProtection="0">
      <alignment vertical="center"/>
    </xf>
    <xf numFmtId="165" fontId="45" fillId="0" borderId="0" applyFont="0" applyFill="0" applyBorder="0" applyAlignment="0" applyProtection="0">
      <alignment vertical="center"/>
    </xf>
    <xf numFmtId="165" fontId="45" fillId="0" borderId="0" applyFont="0" applyFill="0" applyBorder="0" applyAlignment="0" applyProtection="0">
      <alignment vertical="center"/>
    </xf>
    <xf numFmtId="165" fontId="45" fillId="0" borderId="0" applyFont="0" applyFill="0" applyBorder="0" applyAlignment="0" applyProtection="0">
      <alignment vertical="center"/>
    </xf>
    <xf numFmtId="165" fontId="45" fillId="0" borderId="0" applyFont="0" applyFill="0" applyBorder="0" applyAlignment="0" applyProtection="0">
      <alignment vertical="center"/>
    </xf>
    <xf numFmtId="165" fontId="45" fillId="0" borderId="0" applyFont="0" applyFill="0" applyBorder="0" applyAlignment="0" applyProtection="0">
      <alignment vertical="center"/>
    </xf>
    <xf numFmtId="165" fontId="45" fillId="0" borderId="0" applyFont="0" applyFill="0" applyBorder="0" applyAlignment="0" applyProtection="0">
      <alignment vertical="center"/>
    </xf>
    <xf numFmtId="165" fontId="45" fillId="0" borderId="0" applyFont="0" applyFill="0" applyBorder="0" applyAlignment="0" applyProtection="0">
      <alignment vertical="center"/>
    </xf>
    <xf numFmtId="165" fontId="45" fillId="0" borderId="0" applyFont="0" applyFill="0" applyBorder="0" applyAlignment="0" applyProtection="0">
      <alignment vertical="center"/>
    </xf>
    <xf numFmtId="165" fontId="45" fillId="0" borderId="0" applyFont="0" applyFill="0" applyBorder="0" applyAlignment="0" applyProtection="0">
      <alignment vertical="center"/>
    </xf>
    <xf numFmtId="165" fontId="45" fillId="0" borderId="0" applyFont="0" applyFill="0" applyBorder="0" applyAlignment="0" applyProtection="0">
      <alignment vertical="center"/>
    </xf>
    <xf numFmtId="165" fontId="45" fillId="0" borderId="0" applyFont="0" applyFill="0" applyBorder="0" applyAlignment="0" applyProtection="0">
      <alignment vertical="center"/>
    </xf>
    <xf numFmtId="165" fontId="45" fillId="0" borderId="0" applyFont="0" applyFill="0" applyBorder="0" applyAlignment="0" applyProtection="0">
      <alignment vertical="center"/>
    </xf>
    <xf numFmtId="165" fontId="45" fillId="0" borderId="0" applyFont="0" applyFill="0" applyBorder="0" applyAlignment="0" applyProtection="0">
      <alignment vertical="center"/>
    </xf>
    <xf numFmtId="165" fontId="45" fillId="0" borderId="0" applyFont="0" applyFill="0" applyBorder="0" applyAlignment="0" applyProtection="0">
      <alignment vertical="center"/>
    </xf>
    <xf numFmtId="165" fontId="45" fillId="0" borderId="0" applyFont="0" applyFill="0" applyBorder="0" applyAlignment="0" applyProtection="0">
      <alignment vertical="center"/>
    </xf>
    <xf numFmtId="165" fontId="45" fillId="0" borderId="0" applyFont="0" applyFill="0" applyBorder="0" applyAlignment="0" applyProtection="0">
      <alignment vertical="center"/>
    </xf>
    <xf numFmtId="165" fontId="45" fillId="0" borderId="0" applyFont="0" applyFill="0" applyBorder="0" applyAlignment="0" applyProtection="0">
      <alignment vertical="center"/>
    </xf>
    <xf numFmtId="165" fontId="45" fillId="0" borderId="0" applyFont="0" applyFill="0" applyBorder="0" applyAlignment="0" applyProtection="0">
      <alignment vertical="center"/>
    </xf>
    <xf numFmtId="165" fontId="45" fillId="0" borderId="0" applyFont="0" applyFill="0" applyBorder="0" applyAlignment="0" applyProtection="0">
      <alignment vertical="center"/>
    </xf>
    <xf numFmtId="165" fontId="45" fillId="0" borderId="0" applyFont="0" applyFill="0" applyBorder="0" applyAlignment="0" applyProtection="0">
      <alignment vertical="center"/>
    </xf>
    <xf numFmtId="165" fontId="45" fillId="0" borderId="0" applyFont="0" applyFill="0" applyBorder="0" applyAlignment="0" applyProtection="0">
      <alignment vertical="center"/>
    </xf>
    <xf numFmtId="165" fontId="45" fillId="0" borderId="0" applyFont="0" applyFill="0" applyBorder="0" applyAlignment="0" applyProtection="0">
      <alignment vertical="center"/>
    </xf>
    <xf numFmtId="165" fontId="45" fillId="0" borderId="0" applyFont="0" applyFill="0" applyBorder="0" applyAlignment="0" applyProtection="0">
      <alignment vertical="center"/>
    </xf>
    <xf numFmtId="165" fontId="45" fillId="0" borderId="0" applyFont="0" applyFill="0" applyBorder="0" applyAlignment="0" applyProtection="0">
      <alignment vertical="center"/>
    </xf>
    <xf numFmtId="165" fontId="45" fillId="0" borderId="0" applyFont="0" applyFill="0" applyBorder="0" applyAlignment="0" applyProtection="0">
      <alignment vertical="center"/>
    </xf>
    <xf numFmtId="165" fontId="45" fillId="0" borderId="0" applyFont="0" applyFill="0" applyBorder="0" applyAlignment="0" applyProtection="0">
      <alignment vertical="center"/>
    </xf>
    <xf numFmtId="165" fontId="45" fillId="0" borderId="0" applyFont="0" applyFill="0" applyBorder="0" applyAlignment="0" applyProtection="0">
      <alignment vertical="center"/>
    </xf>
    <xf numFmtId="165" fontId="45" fillId="0" borderId="0" applyFont="0" applyFill="0" applyBorder="0" applyAlignment="0" applyProtection="0">
      <alignment vertical="center"/>
    </xf>
    <xf numFmtId="165" fontId="45" fillId="0" borderId="0" applyFont="0" applyFill="0" applyBorder="0" applyAlignment="0" applyProtection="0">
      <alignment vertical="center"/>
    </xf>
    <xf numFmtId="165" fontId="45" fillId="0" borderId="0" applyFont="0" applyFill="0" applyBorder="0" applyAlignment="0" applyProtection="0">
      <alignment vertical="center"/>
    </xf>
    <xf numFmtId="165" fontId="45" fillId="0" borderId="0" applyFont="0" applyFill="0" applyBorder="0" applyAlignment="0" applyProtection="0">
      <alignment vertical="center"/>
    </xf>
    <xf numFmtId="165" fontId="45" fillId="0" borderId="0" applyFont="0" applyFill="0" applyBorder="0" applyAlignment="0" applyProtection="0">
      <alignment vertical="center"/>
    </xf>
    <xf numFmtId="165" fontId="45" fillId="0" borderId="0" applyFont="0" applyFill="0" applyBorder="0" applyAlignment="0" applyProtection="0">
      <alignment vertical="center"/>
    </xf>
    <xf numFmtId="165" fontId="45" fillId="0" borderId="0" applyFont="0" applyFill="0" applyBorder="0" applyAlignment="0" applyProtection="0">
      <alignment vertical="center"/>
    </xf>
    <xf numFmtId="165" fontId="45" fillId="0" borderId="0" applyFont="0" applyFill="0" applyBorder="0" applyAlignment="0" applyProtection="0">
      <alignment vertical="center"/>
    </xf>
    <xf numFmtId="165" fontId="45" fillId="0" borderId="0" applyFont="0" applyFill="0" applyBorder="0" applyAlignment="0" applyProtection="0">
      <alignment vertical="center"/>
    </xf>
    <xf numFmtId="165" fontId="45" fillId="0" borderId="0" applyFont="0" applyFill="0" applyBorder="0" applyAlignment="0" applyProtection="0">
      <alignment vertical="center"/>
    </xf>
    <xf numFmtId="165" fontId="45" fillId="0" borderId="0" applyFont="0" applyFill="0" applyBorder="0" applyAlignment="0" applyProtection="0">
      <alignment vertical="center"/>
    </xf>
    <xf numFmtId="165" fontId="45" fillId="0" borderId="0" applyFont="0" applyFill="0" applyBorder="0" applyAlignment="0" applyProtection="0">
      <alignment vertical="center"/>
    </xf>
    <xf numFmtId="165" fontId="45" fillId="0" borderId="0" applyFont="0" applyFill="0" applyBorder="0" applyAlignment="0" applyProtection="0">
      <alignment vertical="center"/>
    </xf>
    <xf numFmtId="165" fontId="45" fillId="0" borderId="0" applyFont="0" applyFill="0" applyBorder="0" applyAlignment="0" applyProtection="0">
      <alignment vertical="center"/>
    </xf>
    <xf numFmtId="165" fontId="45" fillId="0" borderId="0" applyFont="0" applyFill="0" applyBorder="0" applyAlignment="0" applyProtection="0">
      <alignment vertical="center"/>
    </xf>
    <xf numFmtId="165" fontId="45" fillId="0" borderId="0" applyFont="0" applyFill="0" applyBorder="0" applyAlignment="0" applyProtection="0">
      <alignment vertical="center"/>
    </xf>
    <xf numFmtId="165" fontId="45" fillId="0" borderId="0" applyFont="0" applyFill="0" applyBorder="0" applyAlignment="0" applyProtection="0">
      <alignment vertical="center"/>
    </xf>
    <xf numFmtId="165" fontId="45" fillId="0" borderId="0" applyFont="0" applyFill="0" applyBorder="0" applyAlignment="0" applyProtection="0">
      <alignment vertical="center"/>
    </xf>
    <xf numFmtId="165" fontId="45" fillId="0" borderId="0" applyFont="0" applyFill="0" applyBorder="0" applyAlignment="0" applyProtection="0">
      <alignment vertical="center"/>
    </xf>
    <xf numFmtId="165" fontId="45" fillId="0" borderId="0" applyFont="0" applyFill="0" applyBorder="0" applyAlignment="0" applyProtection="0">
      <alignment vertical="center"/>
    </xf>
    <xf numFmtId="165" fontId="45" fillId="0" borderId="0" applyFont="0" applyFill="0" applyBorder="0" applyAlignment="0" applyProtection="0">
      <alignment vertical="center"/>
    </xf>
    <xf numFmtId="165" fontId="45" fillId="0" borderId="0" applyFont="0" applyFill="0" applyBorder="0" applyAlignment="0" applyProtection="0">
      <alignment vertical="center"/>
    </xf>
    <xf numFmtId="165" fontId="45" fillId="0" borderId="0" applyFont="0" applyFill="0" applyBorder="0" applyAlignment="0" applyProtection="0">
      <alignment vertical="center"/>
    </xf>
    <xf numFmtId="165" fontId="45" fillId="0" borderId="0" applyFont="0" applyFill="0" applyBorder="0" applyAlignment="0" applyProtection="0">
      <alignment vertical="center"/>
    </xf>
    <xf numFmtId="165" fontId="45" fillId="0" borderId="0" applyFont="0" applyFill="0" applyBorder="0" applyAlignment="0" applyProtection="0">
      <alignment vertical="center"/>
    </xf>
    <xf numFmtId="165" fontId="45" fillId="0" borderId="0" applyFont="0" applyFill="0" applyBorder="0" applyAlignment="0" applyProtection="0">
      <alignment vertical="center"/>
    </xf>
    <xf numFmtId="165" fontId="45" fillId="0" borderId="0" applyFont="0" applyFill="0" applyBorder="0" applyAlignment="0" applyProtection="0">
      <alignment vertical="center"/>
    </xf>
    <xf numFmtId="165" fontId="45" fillId="0" borderId="0" applyFont="0" applyFill="0" applyBorder="0" applyAlignment="0" applyProtection="0">
      <alignment vertical="center"/>
    </xf>
    <xf numFmtId="165" fontId="45" fillId="0" borderId="0" applyFont="0" applyFill="0" applyBorder="0" applyAlignment="0" applyProtection="0">
      <alignment vertical="center"/>
    </xf>
    <xf numFmtId="165" fontId="45" fillId="0" borderId="0" applyFont="0" applyFill="0" applyBorder="0" applyAlignment="0" applyProtection="0">
      <alignment vertical="center"/>
    </xf>
    <xf numFmtId="165" fontId="45" fillId="0" borderId="0" applyFont="0" applyFill="0" applyBorder="0" applyAlignment="0" applyProtection="0">
      <alignment vertical="center"/>
    </xf>
    <xf numFmtId="165" fontId="45" fillId="0" borderId="0" applyFont="0" applyFill="0" applyBorder="0" applyAlignment="0" applyProtection="0">
      <alignment vertical="center"/>
    </xf>
    <xf numFmtId="165" fontId="45" fillId="0" borderId="0" applyFont="0" applyFill="0" applyBorder="0" applyAlignment="0" applyProtection="0">
      <alignment vertical="center"/>
    </xf>
    <xf numFmtId="165" fontId="45" fillId="0" borderId="0" applyFont="0" applyFill="0" applyBorder="0" applyAlignment="0" applyProtection="0">
      <alignment vertical="center"/>
    </xf>
    <xf numFmtId="165" fontId="45" fillId="0" borderId="0" applyFont="0" applyFill="0" applyBorder="0" applyAlignment="0" applyProtection="0">
      <alignment vertical="center"/>
    </xf>
    <xf numFmtId="165" fontId="45" fillId="0" borderId="0" applyFont="0" applyFill="0" applyBorder="0" applyAlignment="0" applyProtection="0">
      <alignment vertical="center"/>
    </xf>
    <xf numFmtId="165" fontId="45" fillId="0" borderId="0" applyFont="0" applyFill="0" applyBorder="0" applyAlignment="0" applyProtection="0">
      <alignment vertical="center"/>
    </xf>
    <xf numFmtId="165" fontId="45" fillId="0" borderId="0" applyFont="0" applyFill="0" applyBorder="0" applyAlignment="0" applyProtection="0">
      <alignment vertical="center"/>
    </xf>
    <xf numFmtId="165" fontId="45" fillId="0" borderId="0" applyFont="0" applyFill="0" applyBorder="0" applyAlignment="0" applyProtection="0">
      <alignment vertical="center"/>
    </xf>
    <xf numFmtId="165" fontId="45" fillId="0" borderId="0" applyFont="0" applyFill="0" applyBorder="0" applyAlignment="0" applyProtection="0">
      <alignment vertical="center"/>
    </xf>
    <xf numFmtId="165" fontId="45" fillId="0" borderId="0" applyFont="0" applyFill="0" applyBorder="0" applyAlignment="0" applyProtection="0">
      <alignment vertical="center"/>
    </xf>
    <xf numFmtId="165" fontId="45" fillId="0" borderId="0" applyFont="0" applyFill="0" applyBorder="0" applyAlignment="0" applyProtection="0">
      <alignment vertical="center"/>
    </xf>
    <xf numFmtId="165" fontId="45" fillId="0" borderId="0" applyFont="0" applyFill="0" applyBorder="0" applyAlignment="0" applyProtection="0">
      <alignment vertical="center"/>
    </xf>
    <xf numFmtId="165" fontId="45" fillId="0" borderId="0" applyFont="0" applyFill="0" applyBorder="0" applyAlignment="0" applyProtection="0">
      <alignment vertical="center"/>
    </xf>
    <xf numFmtId="165" fontId="45" fillId="0" borderId="0" applyFont="0" applyFill="0" applyBorder="0" applyAlignment="0" applyProtection="0">
      <alignment vertical="center"/>
    </xf>
    <xf numFmtId="165" fontId="45" fillId="0" borderId="0" applyFont="0" applyFill="0" applyBorder="0" applyAlignment="0" applyProtection="0">
      <alignment vertical="center"/>
    </xf>
    <xf numFmtId="165" fontId="45" fillId="0" borderId="0" applyFont="0" applyFill="0" applyBorder="0" applyAlignment="0" applyProtection="0">
      <alignment vertical="center"/>
    </xf>
    <xf numFmtId="165" fontId="45" fillId="0" borderId="0" applyFont="0" applyFill="0" applyBorder="0" applyAlignment="0" applyProtection="0">
      <alignment vertical="center"/>
    </xf>
    <xf numFmtId="165" fontId="45" fillId="0" borderId="0" applyFont="0" applyFill="0" applyBorder="0" applyAlignment="0" applyProtection="0">
      <alignment vertical="center"/>
    </xf>
    <xf numFmtId="165" fontId="45" fillId="0" borderId="0" applyFont="0" applyFill="0" applyBorder="0" applyAlignment="0" applyProtection="0">
      <alignment vertical="center"/>
    </xf>
    <xf numFmtId="165" fontId="45" fillId="0" borderId="0" applyFont="0" applyFill="0" applyBorder="0" applyAlignment="0" applyProtection="0">
      <alignment vertical="center"/>
    </xf>
    <xf numFmtId="165" fontId="45" fillId="0" borderId="0" applyFont="0" applyFill="0" applyBorder="0" applyAlignment="0" applyProtection="0">
      <alignment vertical="center"/>
    </xf>
    <xf numFmtId="165" fontId="45" fillId="0" borderId="0" applyFont="0" applyFill="0" applyBorder="0" applyAlignment="0" applyProtection="0">
      <alignment vertical="center"/>
    </xf>
    <xf numFmtId="165" fontId="45" fillId="0" borderId="0" applyFont="0" applyFill="0" applyBorder="0" applyAlignment="0" applyProtection="0">
      <alignment vertical="center"/>
    </xf>
    <xf numFmtId="165" fontId="45" fillId="0" borderId="0" applyFont="0" applyFill="0" applyBorder="0" applyAlignment="0" applyProtection="0">
      <alignment vertical="center"/>
    </xf>
    <xf numFmtId="165" fontId="45" fillId="0" borderId="0" applyFont="0" applyFill="0" applyBorder="0" applyAlignment="0" applyProtection="0">
      <alignment vertical="center"/>
    </xf>
    <xf numFmtId="165" fontId="45" fillId="0" borderId="0" applyFont="0" applyFill="0" applyBorder="0" applyAlignment="0" applyProtection="0">
      <alignment vertical="center"/>
    </xf>
    <xf numFmtId="165" fontId="45" fillId="0" borderId="0" applyFont="0" applyFill="0" applyBorder="0" applyAlignment="0" applyProtection="0">
      <alignment vertical="center"/>
    </xf>
    <xf numFmtId="165" fontId="45" fillId="0" borderId="0" applyFont="0" applyFill="0" applyBorder="0" applyAlignment="0" applyProtection="0">
      <alignment vertical="center"/>
    </xf>
    <xf numFmtId="165" fontId="45" fillId="0" borderId="0" applyFont="0" applyFill="0" applyBorder="0" applyAlignment="0" applyProtection="0">
      <alignment vertical="center"/>
    </xf>
    <xf numFmtId="165" fontId="45" fillId="0" borderId="0" applyFont="0" applyFill="0" applyBorder="0" applyAlignment="0" applyProtection="0">
      <alignment vertical="center"/>
    </xf>
    <xf numFmtId="165" fontId="45" fillId="0" borderId="0" applyFont="0" applyFill="0" applyBorder="0" applyAlignment="0" applyProtection="0">
      <alignment vertical="center"/>
    </xf>
    <xf numFmtId="165" fontId="45" fillId="0" borderId="0" applyFont="0" applyFill="0" applyBorder="0" applyAlignment="0" applyProtection="0">
      <alignment vertical="center"/>
    </xf>
    <xf numFmtId="165" fontId="45" fillId="0" borderId="0" applyFont="0" applyFill="0" applyBorder="0" applyAlignment="0" applyProtection="0">
      <alignment vertical="center"/>
    </xf>
    <xf numFmtId="165" fontId="45" fillId="0" borderId="0" applyFont="0" applyFill="0" applyBorder="0" applyAlignment="0" applyProtection="0">
      <alignment vertical="center"/>
    </xf>
    <xf numFmtId="165" fontId="45" fillId="0" borderId="0" applyFont="0" applyFill="0" applyBorder="0" applyAlignment="0" applyProtection="0">
      <alignment vertical="center"/>
    </xf>
    <xf numFmtId="165" fontId="45" fillId="0" borderId="0" applyFont="0" applyFill="0" applyBorder="0" applyAlignment="0" applyProtection="0">
      <alignment vertical="center"/>
    </xf>
    <xf numFmtId="165" fontId="45" fillId="0" borderId="0" applyFont="0" applyFill="0" applyBorder="0" applyAlignment="0" applyProtection="0">
      <alignment vertical="center"/>
    </xf>
    <xf numFmtId="165" fontId="45" fillId="0" borderId="0" applyFont="0" applyFill="0" applyBorder="0" applyAlignment="0" applyProtection="0">
      <alignment vertical="center"/>
    </xf>
    <xf numFmtId="165" fontId="45" fillId="0" borderId="0" applyFont="0" applyFill="0" applyBorder="0" applyAlignment="0" applyProtection="0">
      <alignment vertical="center"/>
    </xf>
    <xf numFmtId="165" fontId="45" fillId="0" borderId="0" applyFont="0" applyFill="0" applyBorder="0" applyAlignment="0" applyProtection="0">
      <alignment vertical="center"/>
    </xf>
    <xf numFmtId="165" fontId="45" fillId="0" borderId="0" applyFont="0" applyFill="0" applyBorder="0" applyAlignment="0" applyProtection="0">
      <alignment vertical="center"/>
    </xf>
    <xf numFmtId="165" fontId="45" fillId="0" borderId="0" applyFont="0" applyFill="0" applyBorder="0" applyAlignment="0" applyProtection="0">
      <alignment vertical="center"/>
    </xf>
    <xf numFmtId="165" fontId="45" fillId="0" borderId="0" applyFont="0" applyFill="0" applyBorder="0" applyAlignment="0" applyProtection="0">
      <alignment vertical="center"/>
    </xf>
    <xf numFmtId="165" fontId="45" fillId="0" borderId="0" applyFont="0" applyFill="0" applyBorder="0" applyAlignment="0" applyProtection="0">
      <alignment vertical="center"/>
    </xf>
    <xf numFmtId="165" fontId="45" fillId="0" borderId="0" applyFont="0" applyFill="0" applyBorder="0" applyAlignment="0" applyProtection="0">
      <alignment vertical="center"/>
    </xf>
    <xf numFmtId="165" fontId="45" fillId="0" borderId="0" applyFont="0" applyFill="0" applyBorder="0" applyAlignment="0" applyProtection="0">
      <alignment vertical="center"/>
    </xf>
    <xf numFmtId="165" fontId="45" fillId="0" borderId="0" applyFont="0" applyFill="0" applyBorder="0" applyAlignment="0" applyProtection="0">
      <alignment vertical="center"/>
    </xf>
    <xf numFmtId="165" fontId="45" fillId="0" borderId="0" applyFont="0" applyFill="0" applyBorder="0" applyAlignment="0" applyProtection="0">
      <alignment vertical="center"/>
    </xf>
    <xf numFmtId="165" fontId="45" fillId="0" borderId="0" applyFont="0" applyFill="0" applyBorder="0" applyAlignment="0" applyProtection="0">
      <alignment vertical="center"/>
    </xf>
    <xf numFmtId="165" fontId="45" fillId="0" borderId="0" applyFont="0" applyFill="0" applyBorder="0" applyAlignment="0" applyProtection="0">
      <alignment vertical="center"/>
    </xf>
    <xf numFmtId="165" fontId="45" fillId="0" borderId="0" applyFont="0" applyFill="0" applyBorder="0" applyAlignment="0" applyProtection="0">
      <alignment vertical="center"/>
    </xf>
    <xf numFmtId="165" fontId="45" fillId="0" borderId="0" applyFont="0" applyFill="0" applyBorder="0" applyAlignment="0" applyProtection="0">
      <alignment vertical="center"/>
    </xf>
    <xf numFmtId="165" fontId="45" fillId="0" borderId="0" applyFont="0" applyFill="0" applyBorder="0" applyAlignment="0" applyProtection="0">
      <alignment vertical="center"/>
    </xf>
    <xf numFmtId="165" fontId="45" fillId="0" borderId="0" applyFont="0" applyFill="0" applyBorder="0" applyAlignment="0" applyProtection="0">
      <alignment vertical="center"/>
    </xf>
    <xf numFmtId="165" fontId="45" fillId="0" borderId="0" applyFont="0" applyFill="0" applyBorder="0" applyAlignment="0" applyProtection="0">
      <alignment vertical="center"/>
    </xf>
    <xf numFmtId="165" fontId="45" fillId="0" borderId="0" applyFont="0" applyFill="0" applyBorder="0" applyAlignment="0" applyProtection="0">
      <alignment vertical="center"/>
    </xf>
    <xf numFmtId="165" fontId="45" fillId="0" borderId="0" applyFont="0" applyFill="0" applyBorder="0" applyAlignment="0" applyProtection="0">
      <alignment vertical="center"/>
    </xf>
    <xf numFmtId="165" fontId="45" fillId="0" borderId="0" applyFont="0" applyFill="0" applyBorder="0" applyAlignment="0" applyProtection="0">
      <alignment vertical="center"/>
    </xf>
    <xf numFmtId="165" fontId="45" fillId="0" borderId="0" applyFont="0" applyFill="0" applyBorder="0" applyAlignment="0" applyProtection="0">
      <alignment vertical="center"/>
    </xf>
    <xf numFmtId="165" fontId="45" fillId="0" borderId="0" applyFont="0" applyFill="0" applyBorder="0" applyAlignment="0" applyProtection="0">
      <alignment vertical="center"/>
    </xf>
    <xf numFmtId="165" fontId="45" fillId="0" borderId="0" applyFont="0" applyFill="0" applyBorder="0" applyAlignment="0" applyProtection="0">
      <alignment vertical="center"/>
    </xf>
    <xf numFmtId="165" fontId="45" fillId="0" borderId="0" applyFont="0" applyFill="0" applyBorder="0" applyAlignment="0" applyProtection="0">
      <alignment vertical="center"/>
    </xf>
    <xf numFmtId="165" fontId="45" fillId="0" borderId="0" applyFont="0" applyFill="0" applyBorder="0" applyAlignment="0" applyProtection="0">
      <alignment vertical="center"/>
    </xf>
    <xf numFmtId="165" fontId="45" fillId="0" borderId="0" applyFont="0" applyFill="0" applyBorder="0" applyAlignment="0" applyProtection="0">
      <alignment vertical="center"/>
    </xf>
    <xf numFmtId="165" fontId="45" fillId="0" borderId="0" applyFont="0" applyFill="0" applyBorder="0" applyAlignment="0" applyProtection="0">
      <alignment vertical="center"/>
    </xf>
    <xf numFmtId="165" fontId="45" fillId="0" borderId="0" applyFont="0" applyFill="0" applyBorder="0" applyAlignment="0" applyProtection="0">
      <alignment vertical="center"/>
    </xf>
    <xf numFmtId="165" fontId="45" fillId="0" borderId="0" applyFont="0" applyFill="0" applyBorder="0" applyAlignment="0" applyProtection="0">
      <alignment vertical="center"/>
    </xf>
    <xf numFmtId="165" fontId="45" fillId="0" borderId="0" applyFont="0" applyFill="0" applyBorder="0" applyAlignment="0" applyProtection="0">
      <alignment vertical="center"/>
    </xf>
    <xf numFmtId="165" fontId="45" fillId="0" borderId="0" applyFont="0" applyFill="0" applyBorder="0" applyAlignment="0" applyProtection="0">
      <alignment vertical="center"/>
    </xf>
    <xf numFmtId="165" fontId="45" fillId="0" borderId="0" applyFont="0" applyFill="0" applyBorder="0" applyAlignment="0" applyProtection="0">
      <alignment vertical="center"/>
    </xf>
    <xf numFmtId="165" fontId="45" fillId="0" borderId="0" applyFont="0" applyFill="0" applyBorder="0" applyAlignment="0" applyProtection="0">
      <alignment vertical="center"/>
    </xf>
    <xf numFmtId="165" fontId="45" fillId="0" borderId="0" applyFont="0" applyFill="0" applyBorder="0" applyAlignment="0" applyProtection="0">
      <alignment vertical="center"/>
    </xf>
    <xf numFmtId="165" fontId="45" fillId="0" borderId="0" applyFont="0" applyFill="0" applyBorder="0" applyAlignment="0" applyProtection="0">
      <alignment vertical="center"/>
    </xf>
    <xf numFmtId="165" fontId="45" fillId="0" borderId="0" applyFont="0" applyFill="0" applyBorder="0" applyAlignment="0" applyProtection="0">
      <alignment vertical="center"/>
    </xf>
    <xf numFmtId="165" fontId="45" fillId="0" borderId="0" applyFont="0" applyFill="0" applyBorder="0" applyAlignment="0" applyProtection="0">
      <alignment vertical="center"/>
    </xf>
    <xf numFmtId="165" fontId="45" fillId="0" borderId="0" applyFont="0" applyFill="0" applyBorder="0" applyAlignment="0" applyProtection="0">
      <alignment vertical="center"/>
    </xf>
    <xf numFmtId="165" fontId="45" fillId="0" borderId="0" applyFont="0" applyFill="0" applyBorder="0" applyAlignment="0" applyProtection="0">
      <alignment vertical="center"/>
    </xf>
    <xf numFmtId="165" fontId="45" fillId="0" borderId="0" applyFont="0" applyFill="0" applyBorder="0" applyAlignment="0" applyProtection="0">
      <alignment vertical="center"/>
    </xf>
    <xf numFmtId="165" fontId="45" fillId="0" borderId="0" applyFont="0" applyFill="0" applyBorder="0" applyAlignment="0" applyProtection="0">
      <alignment vertical="center"/>
    </xf>
    <xf numFmtId="165" fontId="45" fillId="0" borderId="0" applyFont="0" applyFill="0" applyBorder="0" applyAlignment="0" applyProtection="0">
      <alignment vertical="center"/>
    </xf>
    <xf numFmtId="165" fontId="45" fillId="0" borderId="0" applyFont="0" applyFill="0" applyBorder="0" applyAlignment="0" applyProtection="0">
      <alignment vertical="center"/>
    </xf>
    <xf numFmtId="165" fontId="45" fillId="0" borderId="0" applyFont="0" applyFill="0" applyBorder="0" applyAlignment="0" applyProtection="0">
      <alignment vertical="center"/>
    </xf>
    <xf numFmtId="165" fontId="45" fillId="0" borderId="0" applyFont="0" applyFill="0" applyBorder="0" applyAlignment="0" applyProtection="0">
      <alignment vertical="center"/>
    </xf>
    <xf numFmtId="165" fontId="45" fillId="0" borderId="0" applyFont="0" applyFill="0" applyBorder="0" applyAlignment="0" applyProtection="0">
      <alignment vertical="center"/>
    </xf>
    <xf numFmtId="165" fontId="45" fillId="0" borderId="0" applyFont="0" applyFill="0" applyBorder="0" applyAlignment="0" applyProtection="0">
      <alignment vertical="center"/>
    </xf>
    <xf numFmtId="165" fontId="45" fillId="0" borderId="0" applyFont="0" applyFill="0" applyBorder="0" applyAlignment="0" applyProtection="0">
      <alignment vertical="center"/>
    </xf>
    <xf numFmtId="165" fontId="45" fillId="0" borderId="0" applyFont="0" applyFill="0" applyBorder="0" applyAlignment="0" applyProtection="0">
      <alignment vertical="center"/>
    </xf>
    <xf numFmtId="165" fontId="45" fillId="0" borderId="0" applyFont="0" applyFill="0" applyBorder="0" applyAlignment="0" applyProtection="0">
      <alignment vertical="center"/>
    </xf>
    <xf numFmtId="165" fontId="45" fillId="0" borderId="0" applyFont="0" applyFill="0" applyBorder="0" applyAlignment="0" applyProtection="0">
      <alignment vertical="center"/>
    </xf>
    <xf numFmtId="165" fontId="45" fillId="0" borderId="0" applyFont="0" applyFill="0" applyBorder="0" applyAlignment="0" applyProtection="0">
      <alignment vertical="center"/>
    </xf>
    <xf numFmtId="165" fontId="45" fillId="0" borderId="0" applyFont="0" applyFill="0" applyBorder="0" applyAlignment="0" applyProtection="0">
      <alignment vertical="center"/>
    </xf>
    <xf numFmtId="165" fontId="45" fillId="0" borderId="0" applyFont="0" applyFill="0" applyBorder="0" applyAlignment="0" applyProtection="0">
      <alignment vertical="center"/>
    </xf>
    <xf numFmtId="165" fontId="45" fillId="0" borderId="0" applyFont="0" applyFill="0" applyBorder="0" applyAlignment="0" applyProtection="0">
      <alignment vertical="center"/>
    </xf>
    <xf numFmtId="165" fontId="45" fillId="0" borderId="0" applyFont="0" applyFill="0" applyBorder="0" applyAlignment="0" applyProtection="0">
      <alignment vertical="center"/>
    </xf>
    <xf numFmtId="165" fontId="45" fillId="0" borderId="0" applyFont="0" applyFill="0" applyBorder="0" applyAlignment="0" applyProtection="0">
      <alignment vertical="center"/>
    </xf>
    <xf numFmtId="165" fontId="45" fillId="0" borderId="0" applyFont="0" applyFill="0" applyBorder="0" applyAlignment="0" applyProtection="0">
      <alignment vertical="center"/>
    </xf>
    <xf numFmtId="165" fontId="45" fillId="0" borderId="0" applyFont="0" applyFill="0" applyBorder="0" applyAlignment="0" applyProtection="0">
      <alignment vertical="center"/>
    </xf>
    <xf numFmtId="165" fontId="45" fillId="0" borderId="0" applyFont="0" applyFill="0" applyBorder="0" applyAlignment="0" applyProtection="0">
      <alignment vertical="center"/>
    </xf>
    <xf numFmtId="165" fontId="45" fillId="0" borderId="0" applyFont="0" applyFill="0" applyBorder="0" applyAlignment="0" applyProtection="0">
      <alignment vertical="center"/>
    </xf>
    <xf numFmtId="165" fontId="45" fillId="0" borderId="0" applyFont="0" applyFill="0" applyBorder="0" applyAlignment="0" applyProtection="0">
      <alignment vertical="center"/>
    </xf>
    <xf numFmtId="165" fontId="45" fillId="0" borderId="0" applyFont="0" applyFill="0" applyBorder="0" applyAlignment="0" applyProtection="0">
      <alignment vertical="center"/>
    </xf>
    <xf numFmtId="165" fontId="45" fillId="0" borderId="0" applyFont="0" applyFill="0" applyBorder="0" applyAlignment="0" applyProtection="0">
      <alignment vertical="center"/>
    </xf>
    <xf numFmtId="165" fontId="45" fillId="0" borderId="0" applyFont="0" applyFill="0" applyBorder="0" applyAlignment="0" applyProtection="0">
      <alignment vertical="center"/>
    </xf>
    <xf numFmtId="165" fontId="45" fillId="0" borderId="0" applyFont="0" applyFill="0" applyBorder="0" applyAlignment="0" applyProtection="0">
      <alignment vertical="center"/>
    </xf>
    <xf numFmtId="165" fontId="45" fillId="0" borderId="0" applyFont="0" applyFill="0" applyBorder="0" applyAlignment="0" applyProtection="0">
      <alignment vertical="center"/>
    </xf>
    <xf numFmtId="165" fontId="45" fillId="0" borderId="0" applyFont="0" applyFill="0" applyBorder="0" applyAlignment="0" applyProtection="0">
      <alignment vertical="center"/>
    </xf>
    <xf numFmtId="165" fontId="45" fillId="0" borderId="0" applyFont="0" applyFill="0" applyBorder="0" applyAlignment="0" applyProtection="0">
      <alignment vertical="center"/>
    </xf>
    <xf numFmtId="165" fontId="45" fillId="0" borderId="0" applyFont="0" applyFill="0" applyBorder="0" applyAlignment="0" applyProtection="0">
      <alignment vertical="center"/>
    </xf>
    <xf numFmtId="165" fontId="45" fillId="0" borderId="0" applyFont="0" applyFill="0" applyBorder="0" applyAlignment="0" applyProtection="0">
      <alignment vertical="center"/>
    </xf>
    <xf numFmtId="165" fontId="45" fillId="0" borderId="0" applyFont="0" applyFill="0" applyBorder="0" applyAlignment="0" applyProtection="0">
      <alignment vertical="center"/>
    </xf>
    <xf numFmtId="165" fontId="45" fillId="0" borderId="0" applyFont="0" applyFill="0" applyBorder="0" applyAlignment="0" applyProtection="0">
      <alignment vertical="center"/>
    </xf>
    <xf numFmtId="165" fontId="45" fillId="0" borderId="0" applyFont="0" applyFill="0" applyBorder="0" applyAlignment="0" applyProtection="0">
      <alignment vertical="center"/>
    </xf>
    <xf numFmtId="165" fontId="45" fillId="0" borderId="0" applyFont="0" applyFill="0" applyBorder="0" applyAlignment="0" applyProtection="0">
      <alignment vertical="center"/>
    </xf>
    <xf numFmtId="165" fontId="45" fillId="0" borderId="0" applyFont="0" applyFill="0" applyBorder="0" applyAlignment="0" applyProtection="0">
      <alignment vertical="center"/>
    </xf>
    <xf numFmtId="165" fontId="45" fillId="0" borderId="0" applyFont="0" applyFill="0" applyBorder="0" applyAlignment="0" applyProtection="0">
      <alignment vertical="center"/>
    </xf>
    <xf numFmtId="165" fontId="45" fillId="0" borderId="0" applyFont="0" applyFill="0" applyBorder="0" applyAlignment="0" applyProtection="0">
      <alignment vertical="center"/>
    </xf>
    <xf numFmtId="165" fontId="45" fillId="0" borderId="0" applyFont="0" applyFill="0" applyBorder="0" applyAlignment="0" applyProtection="0">
      <alignment vertical="center"/>
    </xf>
    <xf numFmtId="165" fontId="45" fillId="0" borderId="0" applyFont="0" applyFill="0" applyBorder="0" applyAlignment="0" applyProtection="0">
      <alignment vertical="center"/>
    </xf>
    <xf numFmtId="165" fontId="45" fillId="0" borderId="0" applyFont="0" applyFill="0" applyBorder="0" applyAlignment="0" applyProtection="0">
      <alignment vertical="center"/>
    </xf>
    <xf numFmtId="165" fontId="45" fillId="0" borderId="0" applyFont="0" applyFill="0" applyBorder="0" applyAlignment="0" applyProtection="0">
      <alignment vertical="center"/>
    </xf>
    <xf numFmtId="165" fontId="45" fillId="0" borderId="0" applyFont="0" applyFill="0" applyBorder="0" applyAlignment="0" applyProtection="0">
      <alignment vertical="center"/>
    </xf>
    <xf numFmtId="165" fontId="45" fillId="0" borderId="0" applyFont="0" applyFill="0" applyBorder="0" applyAlignment="0" applyProtection="0">
      <alignment vertical="center"/>
    </xf>
    <xf numFmtId="165" fontId="45" fillId="0" borderId="0" applyFont="0" applyFill="0" applyBorder="0" applyAlignment="0" applyProtection="0">
      <alignment vertical="center"/>
    </xf>
    <xf numFmtId="165" fontId="45" fillId="0" borderId="0" applyFont="0" applyFill="0" applyBorder="0" applyAlignment="0" applyProtection="0">
      <alignment vertical="center"/>
    </xf>
    <xf numFmtId="165" fontId="45" fillId="0" borderId="0" applyFont="0" applyFill="0" applyBorder="0" applyAlignment="0" applyProtection="0">
      <alignment vertical="center"/>
    </xf>
    <xf numFmtId="165" fontId="45" fillId="0" borderId="0" applyFont="0" applyFill="0" applyBorder="0" applyAlignment="0" applyProtection="0">
      <alignment vertical="center"/>
    </xf>
    <xf numFmtId="165" fontId="45" fillId="0" borderId="0" applyFont="0" applyFill="0" applyBorder="0" applyAlignment="0" applyProtection="0">
      <alignment vertical="center"/>
    </xf>
    <xf numFmtId="165" fontId="45" fillId="0" borderId="0" applyFont="0" applyFill="0" applyBorder="0" applyAlignment="0" applyProtection="0">
      <alignment vertical="center"/>
    </xf>
    <xf numFmtId="165" fontId="45" fillId="0" borderId="0" applyFont="0" applyFill="0" applyBorder="0" applyAlignment="0" applyProtection="0">
      <alignment vertical="center"/>
    </xf>
    <xf numFmtId="165" fontId="45" fillId="0" borderId="0" applyFont="0" applyFill="0" applyBorder="0" applyAlignment="0" applyProtection="0">
      <alignment vertical="center"/>
    </xf>
    <xf numFmtId="165" fontId="45" fillId="0" borderId="0" applyFont="0" applyFill="0" applyBorder="0" applyAlignment="0" applyProtection="0">
      <alignment vertical="center"/>
    </xf>
    <xf numFmtId="165" fontId="45" fillId="0" borderId="0" applyFont="0" applyFill="0" applyBorder="0" applyAlignment="0" applyProtection="0">
      <alignment vertical="center"/>
    </xf>
    <xf numFmtId="165" fontId="45" fillId="0" borderId="0" applyFont="0" applyFill="0" applyBorder="0" applyAlignment="0" applyProtection="0">
      <alignment vertical="center"/>
    </xf>
    <xf numFmtId="165" fontId="45" fillId="0" borderId="0" applyFont="0" applyFill="0" applyBorder="0" applyAlignment="0" applyProtection="0">
      <alignment vertical="center"/>
    </xf>
    <xf numFmtId="165" fontId="45" fillId="0" borderId="0" applyFont="0" applyFill="0" applyBorder="0" applyAlignment="0" applyProtection="0">
      <alignment vertical="center"/>
    </xf>
    <xf numFmtId="165" fontId="45" fillId="0" borderId="0" applyFont="0" applyFill="0" applyBorder="0" applyAlignment="0" applyProtection="0">
      <alignment vertical="center"/>
    </xf>
    <xf numFmtId="165" fontId="45" fillId="0" borderId="0" applyFont="0" applyFill="0" applyBorder="0" applyAlignment="0" applyProtection="0">
      <alignment vertical="center"/>
    </xf>
    <xf numFmtId="165" fontId="45" fillId="0" borderId="0" applyFont="0" applyFill="0" applyBorder="0" applyAlignment="0" applyProtection="0">
      <alignment vertical="center"/>
    </xf>
    <xf numFmtId="165" fontId="45" fillId="0" borderId="0" applyFont="0" applyFill="0" applyBorder="0" applyAlignment="0" applyProtection="0">
      <alignment vertical="center"/>
    </xf>
    <xf numFmtId="165" fontId="45" fillId="0" borderId="0" applyFont="0" applyFill="0" applyBorder="0" applyAlignment="0" applyProtection="0">
      <alignment vertical="center"/>
    </xf>
    <xf numFmtId="165" fontId="45" fillId="0" borderId="0" applyFont="0" applyFill="0" applyBorder="0" applyAlignment="0" applyProtection="0">
      <alignment vertical="center"/>
    </xf>
    <xf numFmtId="165" fontId="45" fillId="0" borderId="0" applyFont="0" applyFill="0" applyBorder="0" applyAlignment="0" applyProtection="0">
      <alignment vertical="center"/>
    </xf>
    <xf numFmtId="165" fontId="45" fillId="0" borderId="0" applyFont="0" applyFill="0" applyBorder="0" applyAlignment="0" applyProtection="0">
      <alignment vertical="center"/>
    </xf>
    <xf numFmtId="165" fontId="45" fillId="0" borderId="0" applyFont="0" applyFill="0" applyBorder="0" applyAlignment="0" applyProtection="0">
      <alignment vertical="center"/>
    </xf>
    <xf numFmtId="165" fontId="45" fillId="0" borderId="0" applyFont="0" applyFill="0" applyBorder="0" applyAlignment="0" applyProtection="0">
      <alignment vertical="center"/>
    </xf>
    <xf numFmtId="165" fontId="45" fillId="0" borderId="0" applyFont="0" applyFill="0" applyBorder="0" applyAlignment="0" applyProtection="0">
      <alignment vertical="center"/>
    </xf>
    <xf numFmtId="165" fontId="45" fillId="0" borderId="0" applyFont="0" applyFill="0" applyBorder="0" applyAlignment="0" applyProtection="0">
      <alignment vertical="center"/>
    </xf>
    <xf numFmtId="165" fontId="45" fillId="0" borderId="0" applyFont="0" applyFill="0" applyBorder="0" applyAlignment="0" applyProtection="0">
      <alignment vertical="center"/>
    </xf>
    <xf numFmtId="165" fontId="45" fillId="0" borderId="0" applyFont="0" applyFill="0" applyBorder="0" applyAlignment="0" applyProtection="0">
      <alignment vertical="center"/>
    </xf>
    <xf numFmtId="165" fontId="45" fillId="0" borderId="0" applyFont="0" applyFill="0" applyBorder="0" applyAlignment="0" applyProtection="0">
      <alignment vertical="center"/>
    </xf>
    <xf numFmtId="165" fontId="45" fillId="0" borderId="0" applyFont="0" applyFill="0" applyBorder="0" applyAlignment="0" applyProtection="0">
      <alignment vertical="center"/>
    </xf>
    <xf numFmtId="165" fontId="45" fillId="0" borderId="0" applyFont="0" applyFill="0" applyBorder="0" applyAlignment="0" applyProtection="0">
      <alignment vertical="center"/>
    </xf>
    <xf numFmtId="165" fontId="45" fillId="0" borderId="0" applyFont="0" applyFill="0" applyBorder="0" applyAlignment="0" applyProtection="0">
      <alignment vertical="center"/>
    </xf>
    <xf numFmtId="165" fontId="45" fillId="0" borderId="0" applyFont="0" applyFill="0" applyBorder="0" applyAlignment="0" applyProtection="0">
      <alignment vertical="center"/>
    </xf>
    <xf numFmtId="165" fontId="45" fillId="0" borderId="0" applyFont="0" applyFill="0" applyBorder="0" applyAlignment="0" applyProtection="0">
      <alignment vertical="center"/>
    </xf>
    <xf numFmtId="165" fontId="45" fillId="0" borderId="0" applyFont="0" applyFill="0" applyBorder="0" applyAlignment="0" applyProtection="0">
      <alignment vertical="center"/>
    </xf>
    <xf numFmtId="165" fontId="45" fillId="0" borderId="0" applyFont="0" applyFill="0" applyBorder="0" applyAlignment="0" applyProtection="0">
      <alignment vertical="center"/>
    </xf>
    <xf numFmtId="165" fontId="45" fillId="0" borderId="0" applyFont="0" applyFill="0" applyBorder="0" applyAlignment="0" applyProtection="0">
      <alignment vertical="center"/>
    </xf>
    <xf numFmtId="165" fontId="45" fillId="0" borderId="0" applyFont="0" applyFill="0" applyBorder="0" applyAlignment="0" applyProtection="0">
      <alignment vertical="center"/>
    </xf>
    <xf numFmtId="165" fontId="45" fillId="0" borderId="0" applyFont="0" applyFill="0" applyBorder="0" applyAlignment="0" applyProtection="0">
      <alignment vertical="center"/>
    </xf>
    <xf numFmtId="165" fontId="45" fillId="0" borderId="0" applyFont="0" applyFill="0" applyBorder="0" applyAlignment="0" applyProtection="0">
      <alignment vertical="center"/>
    </xf>
    <xf numFmtId="165" fontId="45" fillId="0" borderId="0" applyFont="0" applyFill="0" applyBorder="0" applyAlignment="0" applyProtection="0">
      <alignment vertical="center"/>
    </xf>
    <xf numFmtId="165" fontId="45" fillId="0" borderId="0" applyFont="0" applyFill="0" applyBorder="0" applyAlignment="0" applyProtection="0">
      <alignment vertical="center"/>
    </xf>
    <xf numFmtId="165" fontId="45" fillId="0" borderId="0" applyFont="0" applyFill="0" applyBorder="0" applyAlignment="0" applyProtection="0">
      <alignment vertical="center"/>
    </xf>
    <xf numFmtId="165" fontId="45" fillId="0" borderId="0" applyFont="0" applyFill="0" applyBorder="0" applyAlignment="0" applyProtection="0">
      <alignment vertical="center"/>
    </xf>
    <xf numFmtId="165" fontId="45" fillId="0" borderId="0" applyFont="0" applyFill="0" applyBorder="0" applyAlignment="0" applyProtection="0">
      <alignment vertical="center"/>
    </xf>
    <xf numFmtId="165" fontId="45" fillId="0" borderId="0" applyFont="0" applyFill="0" applyBorder="0" applyAlignment="0" applyProtection="0">
      <alignment vertical="center"/>
    </xf>
    <xf numFmtId="165" fontId="45" fillId="0" borderId="0" applyFont="0" applyFill="0" applyBorder="0" applyAlignment="0" applyProtection="0">
      <alignment vertical="center"/>
    </xf>
    <xf numFmtId="165" fontId="45" fillId="0" borderId="0" applyFont="0" applyFill="0" applyBorder="0" applyAlignment="0" applyProtection="0">
      <alignment vertical="center"/>
    </xf>
    <xf numFmtId="165" fontId="45" fillId="0" borderId="0" applyFont="0" applyFill="0" applyBorder="0" applyAlignment="0" applyProtection="0">
      <alignment vertical="center"/>
    </xf>
    <xf numFmtId="165" fontId="45" fillId="0" borderId="0" applyFont="0" applyFill="0" applyBorder="0" applyAlignment="0" applyProtection="0">
      <alignment vertical="center"/>
    </xf>
    <xf numFmtId="165" fontId="45" fillId="0" borderId="0" applyFont="0" applyFill="0" applyBorder="0" applyAlignment="0" applyProtection="0">
      <alignment vertical="center"/>
    </xf>
    <xf numFmtId="165" fontId="45" fillId="0" borderId="0" applyFont="0" applyFill="0" applyBorder="0" applyAlignment="0" applyProtection="0">
      <alignment vertical="center"/>
    </xf>
    <xf numFmtId="165" fontId="45" fillId="0" borderId="0" applyFont="0" applyFill="0" applyBorder="0" applyAlignment="0" applyProtection="0">
      <alignment vertical="center"/>
    </xf>
    <xf numFmtId="165" fontId="45" fillId="0" borderId="0" applyFont="0" applyFill="0" applyBorder="0" applyAlignment="0" applyProtection="0">
      <alignment vertical="center"/>
    </xf>
    <xf numFmtId="165" fontId="45" fillId="0" borderId="0" applyFont="0" applyFill="0" applyBorder="0" applyAlignment="0" applyProtection="0">
      <alignment vertical="center"/>
    </xf>
    <xf numFmtId="165" fontId="45" fillId="0" borderId="0" applyFont="0" applyFill="0" applyBorder="0" applyAlignment="0" applyProtection="0">
      <alignment vertical="center"/>
    </xf>
    <xf numFmtId="165" fontId="45" fillId="0" borderId="0" applyFont="0" applyFill="0" applyBorder="0" applyAlignment="0" applyProtection="0">
      <alignment vertical="center"/>
    </xf>
    <xf numFmtId="165" fontId="45" fillId="0" borderId="0" applyFont="0" applyFill="0" applyBorder="0" applyAlignment="0" applyProtection="0">
      <alignment vertical="center"/>
    </xf>
    <xf numFmtId="165" fontId="45" fillId="0" borderId="0" applyFont="0" applyFill="0" applyBorder="0" applyAlignment="0" applyProtection="0">
      <alignment vertical="center"/>
    </xf>
    <xf numFmtId="165" fontId="45" fillId="0" borderId="0" applyFont="0" applyFill="0" applyBorder="0" applyAlignment="0" applyProtection="0">
      <alignment vertical="center"/>
    </xf>
    <xf numFmtId="165" fontId="45" fillId="0" borderId="0" applyFont="0" applyFill="0" applyBorder="0" applyAlignment="0" applyProtection="0">
      <alignment vertical="center"/>
    </xf>
    <xf numFmtId="165" fontId="45" fillId="0" borderId="0" applyFont="0" applyFill="0" applyBorder="0" applyAlignment="0" applyProtection="0">
      <alignment vertical="center"/>
    </xf>
    <xf numFmtId="165" fontId="45" fillId="0" borderId="0" applyFont="0" applyFill="0" applyBorder="0" applyAlignment="0" applyProtection="0">
      <alignment vertical="center"/>
    </xf>
    <xf numFmtId="165" fontId="45" fillId="0" borderId="0" applyFont="0" applyFill="0" applyBorder="0" applyAlignment="0" applyProtection="0">
      <alignment vertical="center"/>
    </xf>
    <xf numFmtId="165" fontId="45" fillId="0" borderId="0" applyFont="0" applyFill="0" applyBorder="0" applyAlignment="0" applyProtection="0">
      <alignment vertical="center"/>
    </xf>
    <xf numFmtId="165" fontId="45" fillId="0" borderId="0" applyFont="0" applyFill="0" applyBorder="0" applyAlignment="0" applyProtection="0">
      <alignment vertical="center"/>
    </xf>
    <xf numFmtId="165" fontId="45" fillId="0" borderId="0" applyFont="0" applyFill="0" applyBorder="0" applyAlignment="0" applyProtection="0">
      <alignment vertical="center"/>
    </xf>
    <xf numFmtId="165" fontId="45" fillId="0" borderId="0" applyFont="0" applyFill="0" applyBorder="0" applyAlignment="0" applyProtection="0">
      <alignment vertical="center"/>
    </xf>
    <xf numFmtId="165" fontId="45" fillId="0" borderId="0" applyFont="0" applyFill="0" applyBorder="0" applyAlignment="0" applyProtection="0">
      <alignment vertical="center"/>
    </xf>
    <xf numFmtId="165" fontId="45" fillId="0" borderId="0" applyFont="0" applyFill="0" applyBorder="0" applyAlignment="0" applyProtection="0">
      <alignment vertical="center"/>
    </xf>
    <xf numFmtId="165" fontId="45" fillId="0" borderId="0" applyFont="0" applyFill="0" applyBorder="0" applyAlignment="0" applyProtection="0">
      <alignment vertical="center"/>
    </xf>
    <xf numFmtId="165" fontId="45" fillId="0" borderId="0" applyFont="0" applyFill="0" applyBorder="0" applyAlignment="0" applyProtection="0">
      <alignment vertical="center"/>
    </xf>
    <xf numFmtId="165" fontId="45" fillId="0" borderId="0" applyFont="0" applyFill="0" applyBorder="0" applyAlignment="0" applyProtection="0">
      <alignment vertical="center"/>
    </xf>
    <xf numFmtId="165" fontId="45" fillId="0" borderId="0" applyFont="0" applyFill="0" applyBorder="0" applyAlignment="0" applyProtection="0">
      <alignment vertical="center"/>
    </xf>
    <xf numFmtId="165" fontId="45" fillId="0" borderId="0" applyFont="0" applyFill="0" applyBorder="0" applyAlignment="0" applyProtection="0">
      <alignment vertical="center"/>
    </xf>
    <xf numFmtId="165" fontId="45" fillId="0" borderId="0" applyFont="0" applyFill="0" applyBorder="0" applyAlignment="0" applyProtection="0">
      <alignment vertical="center"/>
    </xf>
    <xf numFmtId="165" fontId="45" fillId="0" borderId="0" applyFont="0" applyFill="0" applyBorder="0" applyAlignment="0" applyProtection="0">
      <alignment vertical="center"/>
    </xf>
    <xf numFmtId="165" fontId="45" fillId="0" borderId="0" applyFont="0" applyFill="0" applyBorder="0" applyAlignment="0" applyProtection="0">
      <alignment vertical="center"/>
    </xf>
    <xf numFmtId="165" fontId="45" fillId="0" borderId="0" applyFont="0" applyFill="0" applyBorder="0" applyAlignment="0" applyProtection="0">
      <alignment vertical="center"/>
    </xf>
    <xf numFmtId="165" fontId="45" fillId="0" borderId="0" applyFont="0" applyFill="0" applyBorder="0" applyAlignment="0" applyProtection="0">
      <alignment vertical="center"/>
    </xf>
    <xf numFmtId="165" fontId="45" fillId="0" borderId="0" applyFont="0" applyFill="0" applyBorder="0" applyAlignment="0" applyProtection="0">
      <alignment vertical="center"/>
    </xf>
    <xf numFmtId="165" fontId="45" fillId="0" borderId="0" applyFont="0" applyFill="0" applyBorder="0" applyAlignment="0" applyProtection="0">
      <alignment vertical="center"/>
    </xf>
    <xf numFmtId="164" fontId="46" fillId="0" borderId="0" applyNumberFormat="0" applyFill="0" applyBorder="0" applyAlignment="0" applyProtection="0"/>
    <xf numFmtId="164" fontId="46" fillId="0" borderId="0" applyNumberFormat="0" applyFill="0" applyBorder="0" applyAlignment="0" applyProtection="0"/>
    <xf numFmtId="164" fontId="46" fillId="0" borderId="0" applyNumberFormat="0" applyFill="0" applyBorder="0" applyAlignment="0" applyProtection="0"/>
    <xf numFmtId="164" fontId="46" fillId="0" borderId="0" applyNumberFormat="0" applyFill="0" applyBorder="0" applyAlignment="0" applyProtection="0"/>
    <xf numFmtId="164" fontId="46" fillId="0" borderId="0" applyNumberFormat="0" applyFill="0" applyBorder="0" applyAlignment="0" applyProtection="0"/>
    <xf numFmtId="164" fontId="46" fillId="0" borderId="0" applyNumberFormat="0" applyFill="0" applyBorder="0" applyAlignment="0" applyProtection="0"/>
    <xf numFmtId="164" fontId="46" fillId="0" borderId="0" applyNumberFormat="0" applyFill="0" applyBorder="0" applyAlignment="0" applyProtection="0"/>
    <xf numFmtId="164" fontId="46" fillId="0" borderId="0" applyNumberFormat="0" applyFill="0" applyBorder="0" applyAlignment="0" applyProtection="0"/>
    <xf numFmtId="164" fontId="47" fillId="10" borderId="0" applyNumberFormat="0" applyBorder="0" applyAlignment="0" applyProtection="0"/>
    <xf numFmtId="164" fontId="47" fillId="10" borderId="0" applyNumberFormat="0" applyBorder="0" applyAlignment="0" applyProtection="0"/>
    <xf numFmtId="164" fontId="47" fillId="10" borderId="0" applyNumberFormat="0" applyBorder="0" applyAlignment="0" applyProtection="0"/>
    <xf numFmtId="164" fontId="47" fillId="10" borderId="0" applyNumberFormat="0" applyBorder="0" applyAlignment="0" applyProtection="0"/>
    <xf numFmtId="164" fontId="47" fillId="10" borderId="0" applyNumberFormat="0" applyBorder="0" applyAlignment="0" applyProtection="0"/>
    <xf numFmtId="164" fontId="47" fillId="10" borderId="0" applyNumberFormat="0" applyBorder="0" applyAlignment="0" applyProtection="0"/>
    <xf numFmtId="164" fontId="47" fillId="10" borderId="0" applyNumberFormat="0" applyBorder="0" applyAlignment="0" applyProtection="0"/>
    <xf numFmtId="164" fontId="47" fillId="10" borderId="0" applyNumberFormat="0" applyBorder="0" applyAlignment="0" applyProtection="0"/>
    <xf numFmtId="164" fontId="47" fillId="10" borderId="0" applyNumberFormat="0" applyBorder="0" applyAlignment="0" applyProtection="0"/>
    <xf numFmtId="164" fontId="47" fillId="10" borderId="0" applyNumberFormat="0" applyBorder="0" applyAlignment="0" applyProtection="0"/>
    <xf numFmtId="164" fontId="47" fillId="10" borderId="0" applyNumberFormat="0" applyBorder="0" applyAlignment="0" applyProtection="0"/>
    <xf numFmtId="164" fontId="47" fillId="10" borderId="0" applyNumberFormat="0" applyBorder="0" applyAlignment="0" applyProtection="0"/>
    <xf numFmtId="164" fontId="47" fillId="10" borderId="0" applyNumberFormat="0" applyBorder="0" applyAlignment="0" applyProtection="0"/>
    <xf numFmtId="164" fontId="47" fillId="10" borderId="0" applyNumberFormat="0" applyBorder="0" applyAlignment="0" applyProtection="0"/>
    <xf numFmtId="164" fontId="47" fillId="10" borderId="0" applyNumberFormat="0" applyBorder="0" applyAlignment="0" applyProtection="0"/>
    <xf numFmtId="164" fontId="47" fillId="10" borderId="0" applyNumberFormat="0" applyBorder="0" applyAlignment="0" applyProtection="0"/>
    <xf numFmtId="164" fontId="37" fillId="7" borderId="0" applyNumberFormat="0" applyBorder="0" applyAlignment="0" applyProtection="0"/>
    <xf numFmtId="0" fontId="37" fillId="7" borderId="0" applyNumberFormat="0" applyBorder="0" applyAlignment="0" applyProtection="0"/>
    <xf numFmtId="164" fontId="37" fillId="7" borderId="0" applyNumberFormat="0" applyBorder="0" applyAlignment="0" applyProtection="0"/>
    <xf numFmtId="0" fontId="37" fillId="7" borderId="0" applyNumberFormat="0" applyBorder="0" applyAlignment="0" applyProtection="0"/>
    <xf numFmtId="164" fontId="48" fillId="0" borderId="11" applyNumberFormat="0" applyFill="0" applyAlignment="0" applyProtection="0"/>
    <xf numFmtId="164" fontId="48" fillId="0" borderId="11" applyNumberFormat="0" applyFill="0" applyAlignment="0" applyProtection="0"/>
    <xf numFmtId="164" fontId="48" fillId="0" borderId="11" applyNumberFormat="0" applyFill="0" applyAlignment="0" applyProtection="0"/>
    <xf numFmtId="164" fontId="48" fillId="0" borderId="11" applyNumberFormat="0" applyFill="0" applyAlignment="0" applyProtection="0"/>
    <xf numFmtId="164" fontId="48" fillId="0" borderId="11" applyNumberFormat="0" applyFill="0" applyAlignment="0" applyProtection="0"/>
    <xf numFmtId="164" fontId="48" fillId="0" borderId="11" applyNumberFormat="0" applyFill="0" applyAlignment="0" applyProtection="0"/>
    <xf numFmtId="164" fontId="48" fillId="0" borderId="11" applyNumberFormat="0" applyFill="0" applyAlignment="0" applyProtection="0"/>
    <xf numFmtId="164" fontId="48" fillId="0" borderId="11" applyNumberFormat="0" applyFill="0" applyAlignment="0" applyProtection="0"/>
    <xf numFmtId="164" fontId="49" fillId="0" borderId="12" applyNumberFormat="0" applyFill="0" applyAlignment="0" applyProtection="0"/>
    <xf numFmtId="164" fontId="49" fillId="0" borderId="12" applyNumberFormat="0" applyFill="0" applyAlignment="0" applyProtection="0"/>
    <xf numFmtId="164" fontId="49" fillId="0" borderId="12" applyNumberFormat="0" applyFill="0" applyAlignment="0" applyProtection="0"/>
    <xf numFmtId="164" fontId="49" fillId="0" borderId="12" applyNumberFormat="0" applyFill="0" applyAlignment="0" applyProtection="0"/>
    <xf numFmtId="164" fontId="49" fillId="0" borderId="12" applyNumberFormat="0" applyFill="0" applyAlignment="0" applyProtection="0"/>
    <xf numFmtId="164" fontId="49" fillId="0" borderId="12" applyNumberFormat="0" applyFill="0" applyAlignment="0" applyProtection="0"/>
    <xf numFmtId="164" fontId="49" fillId="0" borderId="12" applyNumberFormat="0" applyFill="0" applyAlignment="0" applyProtection="0"/>
    <xf numFmtId="164" fontId="49" fillId="0" borderId="12" applyNumberFormat="0" applyFill="0" applyAlignment="0" applyProtection="0"/>
    <xf numFmtId="164" fontId="50" fillId="0" borderId="13" applyNumberFormat="0" applyFill="0" applyAlignment="0" applyProtection="0"/>
    <xf numFmtId="164" fontId="50" fillId="0" borderId="13" applyNumberFormat="0" applyFill="0" applyAlignment="0" applyProtection="0"/>
    <xf numFmtId="164" fontId="50" fillId="0" borderId="13" applyNumberFormat="0" applyFill="0" applyAlignment="0" applyProtection="0"/>
    <xf numFmtId="164" fontId="50" fillId="0" borderId="13" applyNumberFormat="0" applyFill="0" applyAlignment="0" applyProtection="0"/>
    <xf numFmtId="164" fontId="50" fillId="0" borderId="13" applyNumberFormat="0" applyFill="0" applyAlignment="0" applyProtection="0"/>
    <xf numFmtId="164" fontId="50" fillId="0" borderId="13" applyNumberFormat="0" applyFill="0" applyAlignment="0" applyProtection="0"/>
    <xf numFmtId="164" fontId="50" fillId="0" borderId="13" applyNumberFormat="0" applyFill="0" applyAlignment="0" applyProtection="0"/>
    <xf numFmtId="164" fontId="50" fillId="0" borderId="13" applyNumberFormat="0" applyFill="0" applyAlignment="0" applyProtection="0"/>
    <xf numFmtId="164" fontId="50" fillId="0" borderId="0" applyNumberFormat="0" applyFill="0" applyBorder="0" applyAlignment="0" applyProtection="0"/>
    <xf numFmtId="164" fontId="50" fillId="0" borderId="0" applyNumberFormat="0" applyFill="0" applyBorder="0" applyAlignment="0" applyProtection="0"/>
    <xf numFmtId="164" fontId="50" fillId="0" borderId="0" applyNumberFormat="0" applyFill="0" applyBorder="0" applyAlignment="0" applyProtection="0"/>
    <xf numFmtId="164" fontId="50" fillId="0" borderId="0" applyNumberFormat="0" applyFill="0" applyBorder="0" applyAlignment="0" applyProtection="0"/>
    <xf numFmtId="164" fontId="50" fillId="0" borderId="0" applyNumberFormat="0" applyFill="0" applyBorder="0" applyAlignment="0" applyProtection="0"/>
    <xf numFmtId="164" fontId="50" fillId="0" borderId="0" applyNumberFormat="0" applyFill="0" applyBorder="0" applyAlignment="0" applyProtection="0"/>
    <xf numFmtId="164" fontId="50" fillId="0" borderId="0" applyNumberFormat="0" applyFill="0" applyBorder="0" applyAlignment="0" applyProtection="0"/>
    <xf numFmtId="164" fontId="50" fillId="0" borderId="0" applyNumberFormat="0" applyFill="0" applyBorder="0" applyAlignment="0" applyProtection="0"/>
    <xf numFmtId="164" fontId="51" fillId="13" borderId="9" applyNumberFormat="0" applyAlignment="0" applyProtection="0"/>
    <xf numFmtId="164" fontId="51" fillId="13" borderId="9" applyNumberFormat="0" applyAlignment="0" applyProtection="0"/>
    <xf numFmtId="164" fontId="51" fillId="13" borderId="9" applyNumberFormat="0" applyAlignment="0" applyProtection="0"/>
    <xf numFmtId="164" fontId="51" fillId="13" borderId="9" applyNumberFormat="0" applyAlignment="0" applyProtection="0"/>
    <xf numFmtId="164" fontId="51" fillId="13" borderId="9" applyNumberFormat="0" applyAlignment="0" applyProtection="0"/>
    <xf numFmtId="164" fontId="51" fillId="13" borderId="9" applyNumberFormat="0" applyAlignment="0" applyProtection="0"/>
    <xf numFmtId="164" fontId="51" fillId="13" borderId="9" applyNumberFormat="0" applyAlignment="0" applyProtection="0"/>
    <xf numFmtId="164" fontId="51" fillId="13" borderId="9" applyNumberFormat="0" applyAlignment="0" applyProtection="0"/>
    <xf numFmtId="164" fontId="51" fillId="13" borderId="9" applyNumberFormat="0" applyAlignment="0" applyProtection="0"/>
    <xf numFmtId="164" fontId="51" fillId="13" borderId="9" applyNumberFormat="0" applyAlignment="0" applyProtection="0"/>
    <xf numFmtId="164" fontId="51" fillId="13" borderId="9" applyNumberFormat="0" applyAlignment="0" applyProtection="0"/>
    <xf numFmtId="164" fontId="51" fillId="13" borderId="9" applyNumberFormat="0" applyAlignment="0" applyProtection="0"/>
    <xf numFmtId="164" fontId="51" fillId="13" borderId="9" applyNumberFormat="0" applyAlignment="0" applyProtection="0"/>
    <xf numFmtId="164" fontId="51" fillId="13" borderId="9" applyNumberFormat="0" applyAlignment="0" applyProtection="0"/>
    <xf numFmtId="164" fontId="51" fillId="13" borderId="9" applyNumberFormat="0" applyAlignment="0" applyProtection="0"/>
    <xf numFmtId="164" fontId="51" fillId="13" borderId="9" applyNumberFormat="0" applyAlignment="0" applyProtection="0"/>
    <xf numFmtId="164" fontId="51" fillId="13" borderId="9" applyNumberFormat="0" applyAlignment="0" applyProtection="0"/>
    <xf numFmtId="164" fontId="51" fillId="13" borderId="9" applyNumberFormat="0" applyAlignment="0" applyProtection="0"/>
    <xf numFmtId="164" fontId="51" fillId="13" borderId="9" applyNumberFormat="0" applyAlignment="0" applyProtection="0"/>
    <xf numFmtId="164" fontId="51" fillId="13" borderId="9" applyNumberFormat="0" applyAlignment="0" applyProtection="0"/>
    <xf numFmtId="164" fontId="51" fillId="13" borderId="9" applyNumberFormat="0" applyAlignment="0" applyProtection="0"/>
    <xf numFmtId="164" fontId="51" fillId="13" borderId="9" applyNumberFormat="0" applyAlignment="0" applyProtection="0"/>
    <xf numFmtId="164" fontId="51" fillId="13" borderId="9" applyNumberFormat="0" applyAlignment="0" applyProtection="0"/>
    <xf numFmtId="164" fontId="51" fillId="13" borderId="9" applyNumberFormat="0" applyAlignment="0" applyProtection="0"/>
    <xf numFmtId="164" fontId="51" fillId="13" borderId="9" applyNumberFormat="0" applyAlignment="0" applyProtection="0"/>
    <xf numFmtId="164" fontId="51" fillId="13" borderId="9" applyNumberFormat="0" applyAlignment="0" applyProtection="0"/>
    <xf numFmtId="164" fontId="51" fillId="13" borderId="9" applyNumberFormat="0" applyAlignment="0" applyProtection="0"/>
    <xf numFmtId="164" fontId="51" fillId="13" borderId="9" applyNumberFormat="0" applyAlignment="0" applyProtection="0"/>
    <xf numFmtId="164" fontId="51" fillId="13" borderId="9" applyNumberFormat="0" applyAlignment="0" applyProtection="0"/>
    <xf numFmtId="164" fontId="51" fillId="13" borderId="9" applyNumberFormat="0" applyAlignment="0" applyProtection="0"/>
    <xf numFmtId="164" fontId="51" fillId="13" borderId="9" applyNumberFormat="0" applyAlignment="0" applyProtection="0"/>
    <xf numFmtId="164" fontId="51" fillId="13" borderId="9" applyNumberFormat="0" applyAlignment="0" applyProtection="0"/>
    <xf numFmtId="164" fontId="51" fillId="13" borderId="9" applyNumberFormat="0" applyAlignment="0" applyProtection="0"/>
    <xf numFmtId="164" fontId="51" fillId="13" borderId="9" applyNumberFormat="0" applyAlignment="0" applyProtection="0"/>
    <xf numFmtId="164" fontId="51" fillId="13" borderId="9" applyNumberFormat="0" applyAlignment="0" applyProtection="0"/>
    <xf numFmtId="164" fontId="51" fillId="13" borderId="9" applyNumberFormat="0" applyAlignment="0" applyProtection="0"/>
    <xf numFmtId="164" fontId="51" fillId="13" borderId="9" applyNumberFormat="0" applyAlignment="0" applyProtection="0"/>
    <xf numFmtId="164" fontId="51" fillId="13" borderId="9" applyNumberFormat="0" applyAlignment="0" applyProtection="0"/>
    <xf numFmtId="164" fontId="51" fillId="13" borderId="9" applyNumberFormat="0" applyAlignment="0" applyProtection="0"/>
    <xf numFmtId="164" fontId="51" fillId="13" borderId="9" applyNumberFormat="0" applyAlignment="0" applyProtection="0"/>
    <xf numFmtId="164" fontId="51" fillId="13" borderId="9" applyNumberFormat="0" applyAlignment="0" applyProtection="0"/>
    <xf numFmtId="164" fontId="51" fillId="13" borderId="9" applyNumberFormat="0" applyAlignment="0" applyProtection="0"/>
    <xf numFmtId="164" fontId="51" fillId="13" borderId="9" applyNumberFormat="0" applyAlignment="0" applyProtection="0"/>
    <xf numFmtId="164" fontId="51" fillId="13" borderId="9" applyNumberFormat="0" applyAlignment="0" applyProtection="0"/>
    <xf numFmtId="164" fontId="51" fillId="13" borderId="9" applyNumberFormat="0" applyAlignment="0" applyProtection="0"/>
    <xf numFmtId="164" fontId="51" fillId="13" borderId="9" applyNumberFormat="0" applyAlignment="0" applyProtection="0"/>
    <xf numFmtId="164" fontId="51" fillId="13" borderId="9" applyNumberFormat="0" applyAlignment="0" applyProtection="0"/>
    <xf numFmtId="164" fontId="51" fillId="13" borderId="9" applyNumberFormat="0" applyAlignment="0" applyProtection="0"/>
    <xf numFmtId="164" fontId="52" fillId="0" borderId="14" applyNumberFormat="0" applyFill="0" applyAlignment="0" applyProtection="0"/>
    <xf numFmtId="164" fontId="52" fillId="0" borderId="14" applyNumberFormat="0" applyFill="0" applyAlignment="0" applyProtection="0"/>
    <xf numFmtId="164" fontId="52" fillId="0" borderId="14" applyNumberFormat="0" applyFill="0" applyAlignment="0" applyProtection="0"/>
    <xf numFmtId="164" fontId="52" fillId="0" borderId="14" applyNumberFormat="0" applyFill="0" applyAlignment="0" applyProtection="0"/>
    <xf numFmtId="164" fontId="52" fillId="0" borderId="14" applyNumberFormat="0" applyFill="0" applyAlignment="0" applyProtection="0"/>
    <xf numFmtId="164" fontId="52" fillId="0" borderId="14" applyNumberFormat="0" applyFill="0" applyAlignment="0" applyProtection="0"/>
    <xf numFmtId="164" fontId="52" fillId="0" borderId="14" applyNumberFormat="0" applyFill="0" applyAlignment="0" applyProtection="0"/>
    <xf numFmtId="164" fontId="52" fillId="0" borderId="14" applyNumberFormat="0" applyFill="0" applyAlignment="0" applyProtection="0"/>
    <xf numFmtId="164" fontId="53" fillId="28" borderId="0" applyNumberFormat="0" applyBorder="0" applyAlignment="0" applyProtection="0"/>
    <xf numFmtId="164" fontId="53" fillId="28" borderId="0" applyNumberFormat="0" applyBorder="0" applyAlignment="0" applyProtection="0"/>
    <xf numFmtId="164" fontId="53" fillId="28" borderId="0" applyNumberFormat="0" applyBorder="0" applyAlignment="0" applyProtection="0"/>
    <xf numFmtId="164" fontId="53" fillId="28" borderId="0" applyNumberFormat="0" applyBorder="0" applyAlignment="0" applyProtection="0"/>
    <xf numFmtId="164" fontId="53" fillId="28" borderId="0" applyNumberFormat="0" applyBorder="0" applyAlignment="0" applyProtection="0"/>
    <xf numFmtId="164" fontId="53" fillId="28" borderId="0" applyNumberFormat="0" applyBorder="0" applyAlignment="0" applyProtection="0"/>
    <xf numFmtId="164" fontId="53" fillId="28" borderId="0" applyNumberFormat="0" applyBorder="0" applyAlignment="0" applyProtection="0"/>
    <xf numFmtId="164" fontId="53" fillId="28" borderId="0" applyNumberFormat="0" applyBorder="0" applyAlignment="0" applyProtection="0"/>
    <xf numFmtId="164" fontId="53" fillId="28" borderId="0" applyNumberFormat="0" applyBorder="0" applyAlignment="0" applyProtection="0"/>
    <xf numFmtId="164" fontId="53" fillId="28" borderId="0" applyNumberFormat="0" applyBorder="0" applyAlignment="0" applyProtection="0"/>
    <xf numFmtId="164" fontId="53" fillId="28" borderId="0" applyNumberFormat="0" applyBorder="0" applyAlignment="0" applyProtection="0"/>
    <xf numFmtId="164" fontId="53" fillId="28" borderId="0" applyNumberFormat="0" applyBorder="0" applyAlignment="0" applyProtection="0"/>
    <xf numFmtId="164" fontId="53" fillId="28" borderId="0" applyNumberFormat="0" applyBorder="0" applyAlignment="0" applyProtection="0"/>
    <xf numFmtId="164" fontId="53" fillId="28" borderId="0" applyNumberFormat="0" applyBorder="0" applyAlignment="0" applyProtection="0"/>
    <xf numFmtId="164" fontId="53" fillId="28" borderId="0" applyNumberFormat="0" applyBorder="0" applyAlignment="0" applyProtection="0"/>
    <xf numFmtId="164" fontId="53" fillId="28" borderId="0" applyNumberFormat="0" applyBorder="0" applyAlignment="0" applyProtection="0"/>
    <xf numFmtId="164" fontId="54" fillId="0" borderId="0"/>
    <xf numFmtId="164" fontId="64" fillId="0" borderId="0"/>
    <xf numFmtId="164" fontId="54" fillId="0" borderId="0"/>
    <xf numFmtId="164" fontId="43" fillId="0" borderId="0"/>
    <xf numFmtId="164" fontId="64" fillId="0" borderId="0"/>
    <xf numFmtId="164" fontId="43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6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64" fillId="0" borderId="0"/>
    <xf numFmtId="164" fontId="54" fillId="0" borderId="0"/>
    <xf numFmtId="164" fontId="64" fillId="0" borderId="0"/>
    <xf numFmtId="164" fontId="43" fillId="0" borderId="0"/>
    <xf numFmtId="164" fontId="43" fillId="0" borderId="0"/>
    <xf numFmtId="164" fontId="64" fillId="0" borderId="0"/>
    <xf numFmtId="164" fontId="54" fillId="0" borderId="0"/>
    <xf numFmtId="164" fontId="64" fillId="0" borderId="0"/>
    <xf numFmtId="164" fontId="54" fillId="0" borderId="0"/>
    <xf numFmtId="164" fontId="64" fillId="0" borderId="0"/>
    <xf numFmtId="164" fontId="43" fillId="0" borderId="0"/>
    <xf numFmtId="164" fontId="64" fillId="0" borderId="0"/>
    <xf numFmtId="164" fontId="43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6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6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6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6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64" fillId="0" borderId="0"/>
    <xf numFmtId="164" fontId="54" fillId="0" borderId="0"/>
    <xf numFmtId="164" fontId="64" fillId="0" borderId="0"/>
    <xf numFmtId="164" fontId="43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43" fillId="0" borderId="0"/>
    <xf numFmtId="164" fontId="64" fillId="0" borderId="0"/>
    <xf numFmtId="164" fontId="43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6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64" fillId="0" borderId="0"/>
    <xf numFmtId="164" fontId="54" fillId="0" borderId="0"/>
    <xf numFmtId="164" fontId="64" fillId="0" borderId="0"/>
    <xf numFmtId="164" fontId="43" fillId="0" borderId="0"/>
    <xf numFmtId="164" fontId="43" fillId="0" borderId="0"/>
    <xf numFmtId="164" fontId="64" fillId="0" borderId="0"/>
    <xf numFmtId="164" fontId="54" fillId="0" borderId="0"/>
    <xf numFmtId="164" fontId="64" fillId="0" borderId="0"/>
    <xf numFmtId="164" fontId="54" fillId="0" borderId="0"/>
    <xf numFmtId="164" fontId="64" fillId="0" borderId="0"/>
    <xf numFmtId="164" fontId="43" fillId="0" borderId="0"/>
    <xf numFmtId="164" fontId="64" fillId="0" borderId="0"/>
    <xf numFmtId="164" fontId="43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6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6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6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6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64" fillId="0" borderId="0"/>
    <xf numFmtId="164" fontId="54" fillId="0" borderId="0"/>
    <xf numFmtId="164" fontId="64" fillId="0" borderId="0"/>
    <xf numFmtId="164" fontId="43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>
      <alignment vertical="center"/>
    </xf>
    <xf numFmtId="164" fontId="54" fillId="0" borderId="0">
      <alignment vertical="center"/>
    </xf>
    <xf numFmtId="164" fontId="54" fillId="0" borderId="0">
      <alignment vertical="center"/>
    </xf>
    <xf numFmtId="164" fontId="64" fillId="0" borderId="0">
      <alignment vertical="center"/>
    </xf>
    <xf numFmtId="164" fontId="54" fillId="0" borderId="0">
      <alignment vertical="center"/>
    </xf>
    <xf numFmtId="164" fontId="54" fillId="0" borderId="0">
      <alignment vertical="center"/>
    </xf>
    <xf numFmtId="164" fontId="54" fillId="0" borderId="0">
      <alignment vertical="center"/>
    </xf>
    <xf numFmtId="164" fontId="64" fillId="0" borderId="0">
      <alignment vertical="center"/>
    </xf>
    <xf numFmtId="164" fontId="54" fillId="0" borderId="0">
      <alignment vertical="center"/>
    </xf>
    <xf numFmtId="164" fontId="54" fillId="0" borderId="0">
      <alignment vertical="center"/>
    </xf>
    <xf numFmtId="164" fontId="54" fillId="0" borderId="0">
      <alignment vertical="center"/>
    </xf>
    <xf numFmtId="164" fontId="64" fillId="0" borderId="0">
      <alignment vertical="center"/>
    </xf>
    <xf numFmtId="164" fontId="54" fillId="0" borderId="0"/>
    <xf numFmtId="164" fontId="6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64" fillId="0" borderId="0"/>
    <xf numFmtId="164" fontId="54" fillId="0" borderId="0">
      <alignment vertical="center"/>
    </xf>
    <xf numFmtId="164" fontId="54" fillId="0" borderId="0">
      <alignment vertical="center"/>
    </xf>
    <xf numFmtId="164" fontId="54" fillId="0" borderId="0">
      <alignment vertical="center"/>
    </xf>
    <xf numFmtId="164" fontId="54" fillId="0" borderId="0">
      <alignment vertical="center"/>
    </xf>
    <xf numFmtId="164" fontId="54" fillId="0" borderId="0">
      <alignment vertical="center"/>
    </xf>
    <xf numFmtId="164" fontId="64" fillId="0" borderId="0">
      <alignment vertical="center"/>
    </xf>
    <xf numFmtId="164" fontId="54" fillId="0" borderId="0">
      <alignment vertical="center"/>
    </xf>
    <xf numFmtId="164" fontId="54" fillId="0" borderId="0">
      <alignment vertical="center"/>
    </xf>
    <xf numFmtId="164" fontId="54" fillId="0" borderId="0">
      <alignment vertical="center"/>
    </xf>
    <xf numFmtId="164" fontId="64" fillId="0" borderId="0">
      <alignment vertical="center"/>
    </xf>
    <xf numFmtId="164" fontId="54" fillId="0" borderId="0">
      <alignment vertical="center"/>
    </xf>
    <xf numFmtId="164" fontId="54" fillId="0" borderId="0">
      <alignment vertical="center"/>
    </xf>
    <xf numFmtId="164" fontId="54" fillId="0" borderId="0">
      <alignment vertical="center"/>
    </xf>
    <xf numFmtId="164" fontId="64" fillId="0" borderId="0">
      <alignment vertical="center"/>
    </xf>
    <xf numFmtId="164" fontId="54" fillId="0" borderId="0">
      <alignment vertical="center"/>
    </xf>
    <xf numFmtId="164" fontId="64" fillId="0" borderId="0">
      <alignment vertical="center"/>
    </xf>
    <xf numFmtId="164" fontId="54" fillId="0" borderId="0">
      <alignment vertical="center"/>
    </xf>
    <xf numFmtId="164" fontId="64" fillId="0" borderId="0">
      <alignment vertical="center"/>
    </xf>
    <xf numFmtId="164" fontId="64" fillId="0" borderId="0"/>
    <xf numFmtId="164" fontId="54" fillId="0" borderId="0">
      <alignment vertical="center"/>
    </xf>
    <xf numFmtId="164" fontId="54" fillId="0" borderId="0">
      <alignment vertical="center"/>
    </xf>
    <xf numFmtId="164" fontId="54" fillId="0" borderId="0">
      <alignment vertical="center"/>
    </xf>
    <xf numFmtId="164" fontId="64" fillId="0" borderId="0">
      <alignment vertical="center"/>
    </xf>
    <xf numFmtId="164" fontId="54" fillId="0" borderId="0">
      <alignment vertical="center"/>
    </xf>
    <xf numFmtId="164" fontId="54" fillId="0" borderId="0">
      <alignment vertical="center"/>
    </xf>
    <xf numFmtId="164" fontId="54" fillId="0" borderId="0">
      <alignment vertical="center"/>
    </xf>
    <xf numFmtId="164" fontId="64" fillId="0" borderId="0">
      <alignment vertical="center"/>
    </xf>
    <xf numFmtId="164" fontId="54" fillId="0" borderId="0">
      <alignment vertical="center"/>
    </xf>
    <xf numFmtId="164" fontId="54" fillId="0" borderId="0">
      <alignment vertical="center"/>
    </xf>
    <xf numFmtId="164" fontId="54" fillId="0" borderId="0">
      <alignment vertical="center"/>
    </xf>
    <xf numFmtId="164" fontId="64" fillId="0" borderId="0">
      <alignment vertical="center"/>
    </xf>
    <xf numFmtId="164" fontId="54" fillId="0" borderId="0">
      <alignment vertical="center"/>
    </xf>
    <xf numFmtId="164" fontId="64" fillId="0" borderId="0">
      <alignment vertical="center"/>
    </xf>
    <xf numFmtId="164" fontId="54" fillId="0" borderId="0">
      <alignment vertical="center"/>
    </xf>
    <xf numFmtId="164" fontId="64" fillId="0" borderId="0">
      <alignment vertical="center"/>
    </xf>
    <xf numFmtId="164" fontId="64" fillId="0" borderId="0"/>
    <xf numFmtId="164" fontId="54" fillId="0" borderId="0"/>
    <xf numFmtId="164" fontId="5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6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64" fillId="0" borderId="0"/>
    <xf numFmtId="164" fontId="54" fillId="0" borderId="0"/>
    <xf numFmtId="164" fontId="64" fillId="0" borderId="0"/>
    <xf numFmtId="164" fontId="54" fillId="0" borderId="0">
      <alignment vertical="center"/>
    </xf>
    <xf numFmtId="164" fontId="54" fillId="0" borderId="0">
      <alignment vertical="center"/>
    </xf>
    <xf numFmtId="164" fontId="54" fillId="0" borderId="0">
      <alignment vertical="center"/>
    </xf>
    <xf numFmtId="164" fontId="54" fillId="0" borderId="0">
      <alignment vertical="center"/>
    </xf>
    <xf numFmtId="164" fontId="64" fillId="0" borderId="0">
      <alignment vertical="center"/>
    </xf>
    <xf numFmtId="164" fontId="54" fillId="0" borderId="0">
      <alignment vertical="center"/>
    </xf>
    <xf numFmtId="164" fontId="54" fillId="0" borderId="0">
      <alignment vertical="center"/>
    </xf>
    <xf numFmtId="164" fontId="54" fillId="0" borderId="0">
      <alignment vertical="center"/>
    </xf>
    <xf numFmtId="164" fontId="64" fillId="0" borderId="0">
      <alignment vertical="center"/>
    </xf>
    <xf numFmtId="164" fontId="54" fillId="0" borderId="0">
      <alignment vertical="center"/>
    </xf>
    <xf numFmtId="164" fontId="54" fillId="0" borderId="0">
      <alignment vertical="center"/>
    </xf>
    <xf numFmtId="164" fontId="54" fillId="0" borderId="0">
      <alignment vertical="center"/>
    </xf>
    <xf numFmtId="164" fontId="64" fillId="0" borderId="0">
      <alignment vertical="center"/>
    </xf>
    <xf numFmtId="164" fontId="54" fillId="0" borderId="0">
      <alignment vertical="center"/>
    </xf>
    <xf numFmtId="164" fontId="64" fillId="0" borderId="0">
      <alignment vertical="center"/>
    </xf>
    <xf numFmtId="164" fontId="54" fillId="0" borderId="0">
      <alignment vertical="center"/>
    </xf>
    <xf numFmtId="164" fontId="64" fillId="0" borderId="0">
      <alignment vertical="center"/>
    </xf>
    <xf numFmtId="164" fontId="64" fillId="0" borderId="0"/>
    <xf numFmtId="164" fontId="54" fillId="0" borderId="0">
      <alignment vertical="center"/>
    </xf>
    <xf numFmtId="164" fontId="54" fillId="0" borderId="0">
      <alignment vertical="center"/>
    </xf>
    <xf numFmtId="164" fontId="64" fillId="0" borderId="0">
      <alignment vertical="center"/>
    </xf>
    <xf numFmtId="164" fontId="54" fillId="0" borderId="0">
      <alignment vertical="center"/>
    </xf>
    <xf numFmtId="164" fontId="64" fillId="0" borderId="0">
      <alignment vertical="center"/>
    </xf>
    <xf numFmtId="164" fontId="54" fillId="0" borderId="0">
      <alignment vertical="center"/>
    </xf>
    <xf numFmtId="164" fontId="54" fillId="0" borderId="0">
      <alignment vertical="center"/>
    </xf>
    <xf numFmtId="164" fontId="54" fillId="0" borderId="0">
      <alignment vertical="center"/>
    </xf>
    <xf numFmtId="164" fontId="64" fillId="0" borderId="0">
      <alignment vertical="center"/>
    </xf>
    <xf numFmtId="164" fontId="54" fillId="0" borderId="0">
      <alignment vertical="center"/>
    </xf>
    <xf numFmtId="164" fontId="54" fillId="0" borderId="0">
      <alignment vertical="center"/>
    </xf>
    <xf numFmtId="164" fontId="54" fillId="0" borderId="0">
      <alignment vertical="center"/>
    </xf>
    <xf numFmtId="164" fontId="64" fillId="0" borderId="0">
      <alignment vertical="center"/>
    </xf>
    <xf numFmtId="164" fontId="54" fillId="0" borderId="0">
      <alignment vertical="center"/>
    </xf>
    <xf numFmtId="164" fontId="54" fillId="0" borderId="0">
      <alignment vertical="center"/>
    </xf>
    <xf numFmtId="164" fontId="54" fillId="0" borderId="0">
      <alignment vertical="center"/>
    </xf>
    <xf numFmtId="164" fontId="64" fillId="0" borderId="0">
      <alignment vertical="center"/>
    </xf>
    <xf numFmtId="164" fontId="54" fillId="0" borderId="0"/>
    <xf numFmtId="164" fontId="64" fillId="0" borderId="0"/>
    <xf numFmtId="164" fontId="54" fillId="0" borderId="0">
      <alignment vertical="center"/>
    </xf>
    <xf numFmtId="164" fontId="54" fillId="0" borderId="0">
      <alignment vertical="center"/>
    </xf>
    <xf numFmtId="164" fontId="54" fillId="0" borderId="0">
      <alignment vertical="center"/>
    </xf>
    <xf numFmtId="164" fontId="54" fillId="0" borderId="0">
      <alignment vertical="center"/>
    </xf>
    <xf numFmtId="164" fontId="54" fillId="0" borderId="0">
      <alignment vertical="center"/>
    </xf>
    <xf numFmtId="164" fontId="64" fillId="0" borderId="0">
      <alignment vertical="center"/>
    </xf>
    <xf numFmtId="164" fontId="54" fillId="0" borderId="0">
      <alignment vertical="center"/>
    </xf>
    <xf numFmtId="164" fontId="54" fillId="0" borderId="0">
      <alignment vertical="center"/>
    </xf>
    <xf numFmtId="164" fontId="54" fillId="0" borderId="0">
      <alignment vertical="center"/>
    </xf>
    <xf numFmtId="164" fontId="64" fillId="0" borderId="0">
      <alignment vertical="center"/>
    </xf>
    <xf numFmtId="164" fontId="54" fillId="0" borderId="0">
      <alignment vertical="center"/>
    </xf>
    <xf numFmtId="164" fontId="54" fillId="0" borderId="0">
      <alignment vertical="center"/>
    </xf>
    <xf numFmtId="164" fontId="54" fillId="0" borderId="0">
      <alignment vertical="center"/>
    </xf>
    <xf numFmtId="164" fontId="64" fillId="0" borderId="0">
      <alignment vertical="center"/>
    </xf>
    <xf numFmtId="164" fontId="54" fillId="0" borderId="0">
      <alignment vertical="center"/>
    </xf>
    <xf numFmtId="164" fontId="64" fillId="0" borderId="0">
      <alignment vertical="center"/>
    </xf>
    <xf numFmtId="164" fontId="54" fillId="0" borderId="0">
      <alignment vertical="center"/>
    </xf>
    <xf numFmtId="164" fontId="64" fillId="0" borderId="0">
      <alignment vertical="center"/>
    </xf>
    <xf numFmtId="164" fontId="64" fillId="0" borderId="0"/>
    <xf numFmtId="164" fontId="54" fillId="0" borderId="0">
      <alignment vertical="center"/>
    </xf>
    <xf numFmtId="164" fontId="54" fillId="0" borderId="0">
      <alignment vertical="center"/>
    </xf>
    <xf numFmtId="164" fontId="54" fillId="0" borderId="0">
      <alignment vertical="center"/>
    </xf>
    <xf numFmtId="164" fontId="64" fillId="0" borderId="0">
      <alignment vertical="center"/>
    </xf>
    <xf numFmtId="164" fontId="54" fillId="0" borderId="0">
      <alignment vertical="center"/>
    </xf>
    <xf numFmtId="164" fontId="54" fillId="0" borderId="0">
      <alignment vertical="center"/>
    </xf>
    <xf numFmtId="164" fontId="54" fillId="0" borderId="0">
      <alignment vertical="center"/>
    </xf>
    <xf numFmtId="164" fontId="64" fillId="0" borderId="0">
      <alignment vertical="center"/>
    </xf>
    <xf numFmtId="164" fontId="54" fillId="0" borderId="0">
      <alignment vertical="center"/>
    </xf>
    <xf numFmtId="164" fontId="54" fillId="0" borderId="0">
      <alignment vertical="center"/>
    </xf>
    <xf numFmtId="164" fontId="54" fillId="0" borderId="0">
      <alignment vertical="center"/>
    </xf>
    <xf numFmtId="164" fontId="64" fillId="0" borderId="0">
      <alignment vertical="center"/>
    </xf>
    <xf numFmtId="164" fontId="54" fillId="0" borderId="0">
      <alignment vertical="center"/>
    </xf>
    <xf numFmtId="164" fontId="64" fillId="0" borderId="0">
      <alignment vertical="center"/>
    </xf>
    <xf numFmtId="164" fontId="54" fillId="0" borderId="0">
      <alignment vertical="center"/>
    </xf>
    <xf numFmtId="164" fontId="64" fillId="0" borderId="0">
      <alignment vertical="center"/>
    </xf>
    <xf numFmtId="164" fontId="64" fillId="0" borderId="0"/>
    <xf numFmtId="164" fontId="54" fillId="0" borderId="0">
      <alignment vertical="center"/>
    </xf>
    <xf numFmtId="164" fontId="54" fillId="0" borderId="0">
      <alignment vertical="center"/>
    </xf>
    <xf numFmtId="164" fontId="54" fillId="0" borderId="0">
      <alignment vertical="center"/>
    </xf>
    <xf numFmtId="164" fontId="54" fillId="0" borderId="0">
      <alignment vertical="center"/>
    </xf>
    <xf numFmtId="164" fontId="54" fillId="0" borderId="0">
      <alignment vertical="center"/>
    </xf>
    <xf numFmtId="164" fontId="64" fillId="0" borderId="0">
      <alignment vertical="center"/>
    </xf>
    <xf numFmtId="164" fontId="54" fillId="0" borderId="0">
      <alignment vertical="center"/>
    </xf>
    <xf numFmtId="164" fontId="54" fillId="0" borderId="0">
      <alignment vertical="center"/>
    </xf>
    <xf numFmtId="164" fontId="54" fillId="0" borderId="0">
      <alignment vertical="center"/>
    </xf>
    <xf numFmtId="164" fontId="64" fillId="0" borderId="0">
      <alignment vertical="center"/>
    </xf>
    <xf numFmtId="164" fontId="54" fillId="0" borderId="0">
      <alignment vertical="center"/>
    </xf>
    <xf numFmtId="164" fontId="54" fillId="0" borderId="0">
      <alignment vertical="center"/>
    </xf>
    <xf numFmtId="164" fontId="54" fillId="0" borderId="0">
      <alignment vertical="center"/>
    </xf>
    <xf numFmtId="164" fontId="64" fillId="0" borderId="0">
      <alignment vertical="center"/>
    </xf>
    <xf numFmtId="164" fontId="54" fillId="0" borderId="0">
      <alignment vertical="center"/>
    </xf>
    <xf numFmtId="164" fontId="64" fillId="0" borderId="0">
      <alignment vertical="center"/>
    </xf>
    <xf numFmtId="164" fontId="54" fillId="0" borderId="0">
      <alignment vertical="center"/>
    </xf>
    <xf numFmtId="164" fontId="64" fillId="0" borderId="0">
      <alignment vertical="center"/>
    </xf>
    <xf numFmtId="164" fontId="64" fillId="0" borderId="0"/>
    <xf numFmtId="164" fontId="54" fillId="0" borderId="0">
      <alignment vertical="center"/>
    </xf>
    <xf numFmtId="164" fontId="54" fillId="0" borderId="0">
      <alignment vertical="center"/>
    </xf>
    <xf numFmtId="164" fontId="54" fillId="0" borderId="0">
      <alignment vertical="center"/>
    </xf>
    <xf numFmtId="164" fontId="64" fillId="0" borderId="0">
      <alignment vertical="center"/>
    </xf>
    <xf numFmtId="164" fontId="54" fillId="0" borderId="0">
      <alignment vertical="center"/>
    </xf>
    <xf numFmtId="164" fontId="54" fillId="0" borderId="0">
      <alignment vertical="center"/>
    </xf>
    <xf numFmtId="164" fontId="54" fillId="0" borderId="0">
      <alignment vertical="center"/>
    </xf>
    <xf numFmtId="164" fontId="64" fillId="0" borderId="0">
      <alignment vertical="center"/>
    </xf>
    <xf numFmtId="164" fontId="54" fillId="0" borderId="0">
      <alignment vertical="center"/>
    </xf>
    <xf numFmtId="164" fontId="54" fillId="0" borderId="0">
      <alignment vertical="center"/>
    </xf>
    <xf numFmtId="164" fontId="54" fillId="0" borderId="0">
      <alignment vertical="center"/>
    </xf>
    <xf numFmtId="164" fontId="64" fillId="0" borderId="0">
      <alignment vertical="center"/>
    </xf>
    <xf numFmtId="164" fontId="54" fillId="0" borderId="0">
      <alignment vertical="center"/>
    </xf>
    <xf numFmtId="164" fontId="64" fillId="0" borderId="0">
      <alignment vertical="center"/>
    </xf>
    <xf numFmtId="164" fontId="54" fillId="0" borderId="0">
      <alignment vertical="center"/>
    </xf>
    <xf numFmtId="164" fontId="64" fillId="0" borderId="0">
      <alignment vertical="center"/>
    </xf>
    <xf numFmtId="164" fontId="64" fillId="0" borderId="0"/>
    <xf numFmtId="164" fontId="54" fillId="0" borderId="0"/>
    <xf numFmtId="164" fontId="5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6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6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6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64" fillId="0" borderId="0"/>
    <xf numFmtId="164" fontId="54" fillId="0" borderId="0"/>
    <xf numFmtId="164" fontId="64" fillId="0" borderId="0"/>
    <xf numFmtId="164" fontId="54" fillId="0" borderId="0">
      <alignment vertical="center"/>
    </xf>
    <xf numFmtId="164" fontId="54" fillId="0" borderId="0">
      <alignment vertical="center"/>
    </xf>
    <xf numFmtId="164" fontId="54" fillId="0" borderId="0">
      <alignment vertical="center"/>
    </xf>
    <xf numFmtId="164" fontId="54" fillId="0" borderId="0">
      <alignment vertical="center"/>
    </xf>
    <xf numFmtId="164" fontId="64" fillId="0" borderId="0">
      <alignment vertical="center"/>
    </xf>
    <xf numFmtId="164" fontId="54" fillId="0" borderId="0">
      <alignment vertical="center"/>
    </xf>
    <xf numFmtId="164" fontId="54" fillId="0" borderId="0">
      <alignment vertical="center"/>
    </xf>
    <xf numFmtId="164" fontId="54" fillId="0" borderId="0">
      <alignment vertical="center"/>
    </xf>
    <xf numFmtId="164" fontId="64" fillId="0" borderId="0">
      <alignment vertical="center"/>
    </xf>
    <xf numFmtId="164" fontId="54" fillId="0" borderId="0">
      <alignment vertical="center"/>
    </xf>
    <xf numFmtId="164" fontId="54" fillId="0" borderId="0">
      <alignment vertical="center"/>
    </xf>
    <xf numFmtId="164" fontId="54" fillId="0" borderId="0">
      <alignment vertical="center"/>
    </xf>
    <xf numFmtId="164" fontId="64" fillId="0" borderId="0">
      <alignment vertical="center"/>
    </xf>
    <xf numFmtId="164" fontId="54" fillId="0" borderId="0">
      <alignment vertical="center"/>
    </xf>
    <xf numFmtId="164" fontId="64" fillId="0" borderId="0">
      <alignment vertical="center"/>
    </xf>
    <xf numFmtId="164" fontId="54" fillId="0" borderId="0">
      <alignment vertical="center"/>
    </xf>
    <xf numFmtId="164" fontId="64" fillId="0" borderId="0">
      <alignment vertical="center"/>
    </xf>
    <xf numFmtId="164" fontId="5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64" fillId="0" borderId="0"/>
    <xf numFmtId="164" fontId="54" fillId="0" borderId="0"/>
    <xf numFmtId="164" fontId="64" fillId="0" borderId="0"/>
    <xf numFmtId="164" fontId="54" fillId="0" borderId="0">
      <alignment vertical="center"/>
    </xf>
    <xf numFmtId="164" fontId="54" fillId="0" borderId="0">
      <alignment vertical="center"/>
    </xf>
    <xf numFmtId="164" fontId="64" fillId="0" borderId="0">
      <alignment vertical="center"/>
    </xf>
    <xf numFmtId="164" fontId="54" fillId="0" borderId="0">
      <alignment vertical="center"/>
    </xf>
    <xf numFmtId="164" fontId="64" fillId="0" borderId="0">
      <alignment vertical="center"/>
    </xf>
    <xf numFmtId="164" fontId="55" fillId="0" borderId="0">
      <alignment vertical="center"/>
    </xf>
    <xf numFmtId="164" fontId="43" fillId="0" borderId="0"/>
    <xf numFmtId="164" fontId="43" fillId="0" borderId="0"/>
    <xf numFmtId="164" fontId="43" fillId="0" borderId="0"/>
    <xf numFmtId="164" fontId="55" fillId="0" borderId="0">
      <alignment vertical="center"/>
    </xf>
    <xf numFmtId="164" fontId="43" fillId="0" borderId="0"/>
    <xf numFmtId="164" fontId="55" fillId="0" borderId="0">
      <alignment vertical="center"/>
    </xf>
    <xf numFmtId="164" fontId="43" fillId="0" borderId="0"/>
    <xf numFmtId="164" fontId="55" fillId="0" borderId="0">
      <alignment vertical="center"/>
    </xf>
    <xf numFmtId="164" fontId="43" fillId="0" borderId="0"/>
    <xf numFmtId="164" fontId="55" fillId="0" borderId="0">
      <alignment vertical="center"/>
    </xf>
    <xf numFmtId="164" fontId="43" fillId="0" borderId="0"/>
    <xf numFmtId="164" fontId="43" fillId="0" borderId="0"/>
    <xf numFmtId="164" fontId="55" fillId="0" borderId="0">
      <alignment vertical="center"/>
    </xf>
    <xf numFmtId="164" fontId="55" fillId="0" borderId="0">
      <alignment vertical="center"/>
    </xf>
    <xf numFmtId="164" fontId="55" fillId="0" borderId="0">
      <alignment vertical="center"/>
    </xf>
    <xf numFmtId="164" fontId="43" fillId="0" borderId="0"/>
    <xf numFmtId="164" fontId="55" fillId="0" borderId="0">
      <alignment vertical="center"/>
    </xf>
    <xf numFmtId="164" fontId="54" fillId="0" borderId="0"/>
    <xf numFmtId="164" fontId="5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6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6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6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6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64" fillId="0" borderId="0"/>
    <xf numFmtId="164" fontId="54" fillId="0" borderId="0"/>
    <xf numFmtId="164" fontId="6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6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6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6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6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6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64" fillId="0" borderId="0"/>
    <xf numFmtId="164" fontId="54" fillId="0" borderId="0"/>
    <xf numFmtId="164" fontId="6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6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6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6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6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6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6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6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6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6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6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6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6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6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64" fillId="0" borderId="0"/>
    <xf numFmtId="164" fontId="54" fillId="0" borderId="0"/>
    <xf numFmtId="164" fontId="6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6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6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6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6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6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6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6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6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6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6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64" fillId="0" borderId="0"/>
    <xf numFmtId="164" fontId="54" fillId="0" borderId="0"/>
    <xf numFmtId="164" fontId="64" fillId="0" borderId="0"/>
    <xf numFmtId="164" fontId="54" fillId="0" borderId="0"/>
    <xf numFmtId="164" fontId="64" fillId="0" borderId="0"/>
    <xf numFmtId="164" fontId="54" fillId="0" borderId="0"/>
    <xf numFmtId="164" fontId="43" fillId="0" borderId="0"/>
    <xf numFmtId="164" fontId="64" fillId="0" borderId="0"/>
    <xf numFmtId="164" fontId="43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6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64" fillId="0" borderId="0"/>
    <xf numFmtId="164" fontId="54" fillId="0" borderId="0"/>
    <xf numFmtId="164" fontId="64" fillId="0" borderId="0"/>
    <xf numFmtId="164" fontId="43" fillId="0" borderId="0"/>
    <xf numFmtId="164" fontId="43" fillId="0" borderId="0"/>
    <xf numFmtId="164" fontId="64" fillId="0" borderId="0"/>
    <xf numFmtId="164" fontId="54" fillId="0" borderId="0"/>
    <xf numFmtId="164" fontId="64" fillId="0" borderId="0"/>
    <xf numFmtId="164" fontId="54" fillId="0" borderId="0"/>
    <xf numFmtId="164" fontId="64" fillId="0" borderId="0"/>
    <xf numFmtId="164" fontId="43" fillId="0" borderId="0"/>
    <xf numFmtId="164" fontId="64" fillId="0" borderId="0"/>
    <xf numFmtId="164" fontId="43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6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6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6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6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64" fillId="0" borderId="0"/>
    <xf numFmtId="164" fontId="54" fillId="0" borderId="0"/>
    <xf numFmtId="164" fontId="64" fillId="0" borderId="0"/>
    <xf numFmtId="164" fontId="43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64" fillId="0" borderId="0"/>
    <xf numFmtId="164" fontId="54" fillId="0" borderId="0"/>
    <xf numFmtId="164" fontId="6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6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6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64" fillId="0" borderId="0"/>
    <xf numFmtId="164" fontId="54" fillId="0" borderId="0"/>
    <xf numFmtId="164" fontId="64" fillId="0" borderId="0"/>
    <xf numFmtId="164" fontId="6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6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6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6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6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6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6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6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43" fillId="0" borderId="0"/>
    <xf numFmtId="164" fontId="43" fillId="0" borderId="0"/>
    <xf numFmtId="164" fontId="43" fillId="0" borderId="0"/>
    <xf numFmtId="164" fontId="43" fillId="0" borderId="0"/>
    <xf numFmtId="164" fontId="54" fillId="0" borderId="0"/>
    <xf numFmtId="164" fontId="64" fillId="0" borderId="0"/>
    <xf numFmtId="164" fontId="54" fillId="0" borderId="0"/>
    <xf numFmtId="164" fontId="43" fillId="0" borderId="0"/>
    <xf numFmtId="164" fontId="64" fillId="0" borderId="0"/>
    <xf numFmtId="164" fontId="43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6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64" fillId="0" borderId="0"/>
    <xf numFmtId="164" fontId="54" fillId="0" borderId="0"/>
    <xf numFmtId="164" fontId="64" fillId="0" borderId="0"/>
    <xf numFmtId="164" fontId="43" fillId="0" borderId="0"/>
    <xf numFmtId="164" fontId="43" fillId="0" borderId="0"/>
    <xf numFmtId="164" fontId="64" fillId="0" borderId="0"/>
    <xf numFmtId="164" fontId="54" fillId="0" borderId="0"/>
    <xf numFmtId="164" fontId="64" fillId="0" borderId="0"/>
    <xf numFmtId="164" fontId="54" fillId="0" borderId="0"/>
    <xf numFmtId="164" fontId="64" fillId="0" borderId="0"/>
    <xf numFmtId="164" fontId="43" fillId="0" borderId="0"/>
    <xf numFmtId="164" fontId="64" fillId="0" borderId="0"/>
    <xf numFmtId="164" fontId="43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6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6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6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6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64" fillId="0" borderId="0"/>
    <xf numFmtId="164" fontId="54" fillId="0" borderId="0"/>
    <xf numFmtId="164" fontId="64" fillId="0" borderId="0"/>
    <xf numFmtId="164" fontId="43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43" fillId="0" borderId="0"/>
    <xf numFmtId="164" fontId="64" fillId="0" borderId="0"/>
    <xf numFmtId="164" fontId="43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6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64" fillId="0" borderId="0"/>
    <xf numFmtId="164" fontId="54" fillId="0" borderId="0"/>
    <xf numFmtId="164" fontId="64" fillId="0" borderId="0"/>
    <xf numFmtId="164" fontId="43" fillId="0" borderId="0"/>
    <xf numFmtId="164" fontId="43" fillId="0" borderId="0"/>
    <xf numFmtId="164" fontId="64" fillId="0" borderId="0"/>
    <xf numFmtId="164" fontId="54" fillId="0" borderId="0"/>
    <xf numFmtId="164" fontId="64" fillId="0" borderId="0"/>
    <xf numFmtId="164" fontId="54" fillId="0" borderId="0"/>
    <xf numFmtId="164" fontId="64" fillId="0" borderId="0"/>
    <xf numFmtId="164" fontId="43" fillId="0" borderId="0"/>
    <xf numFmtId="164" fontId="64" fillId="0" borderId="0"/>
    <xf numFmtId="164" fontId="43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6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6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6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6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64" fillId="0" borderId="0"/>
    <xf numFmtId="164" fontId="54" fillId="0" borderId="0"/>
    <xf numFmtId="164" fontId="64" fillId="0" borderId="0"/>
    <xf numFmtId="164" fontId="43" fillId="0" borderId="0"/>
    <xf numFmtId="164" fontId="54" fillId="0" borderId="0"/>
    <xf numFmtId="164" fontId="64" fillId="0" borderId="0"/>
    <xf numFmtId="164" fontId="54" fillId="0" borderId="0"/>
    <xf numFmtId="164" fontId="19" fillId="0" borderId="0"/>
    <xf numFmtId="164" fontId="43" fillId="0" borderId="0"/>
    <xf numFmtId="164" fontId="43" fillId="0" borderId="0"/>
    <xf numFmtId="164" fontId="43" fillId="0" borderId="0"/>
    <xf numFmtId="164" fontId="43" fillId="0" borderId="0"/>
    <xf numFmtId="164" fontId="43" fillId="0" borderId="0"/>
    <xf numFmtId="164" fontId="43" fillId="0" borderId="0"/>
    <xf numFmtId="164" fontId="43" fillId="0" borderId="0"/>
    <xf numFmtId="164" fontId="43" fillId="0" borderId="0"/>
    <xf numFmtId="164" fontId="43" fillId="0" borderId="0"/>
    <xf numFmtId="164" fontId="43" fillId="0" borderId="0"/>
    <xf numFmtId="164" fontId="43" fillId="0" borderId="0"/>
    <xf numFmtId="164" fontId="43" fillId="0" borderId="0"/>
    <xf numFmtId="164" fontId="43" fillId="0" borderId="0"/>
    <xf numFmtId="164" fontId="43" fillId="0" borderId="0"/>
    <xf numFmtId="164" fontId="43" fillId="0" borderId="0"/>
    <xf numFmtId="164" fontId="43" fillId="0" borderId="0"/>
    <xf numFmtId="164" fontId="43" fillId="0" borderId="0"/>
    <xf numFmtId="164" fontId="43" fillId="0" borderId="0"/>
    <xf numFmtId="164" fontId="43" fillId="0" borderId="0"/>
    <xf numFmtId="164" fontId="43" fillId="0" borderId="0"/>
    <xf numFmtId="164" fontId="43" fillId="0" borderId="0"/>
    <xf numFmtId="164" fontId="43" fillId="0" borderId="0"/>
    <xf numFmtId="164" fontId="43" fillId="0" borderId="0"/>
    <xf numFmtId="164" fontId="43" fillId="0" borderId="0"/>
    <xf numFmtId="164" fontId="43" fillId="0" borderId="0"/>
    <xf numFmtId="164" fontId="43" fillId="0" borderId="0"/>
    <xf numFmtId="164" fontId="43" fillId="0" borderId="0"/>
    <xf numFmtId="164" fontId="43" fillId="0" borderId="0"/>
    <xf numFmtId="164" fontId="43" fillId="0" borderId="0"/>
    <xf numFmtId="164" fontId="43" fillId="0" borderId="0"/>
    <xf numFmtId="164" fontId="43" fillId="0" borderId="0"/>
    <xf numFmtId="164" fontId="43" fillId="0" borderId="0"/>
    <xf numFmtId="164" fontId="43" fillId="0" borderId="0"/>
    <xf numFmtId="164" fontId="43" fillId="0" borderId="0"/>
    <xf numFmtId="164" fontId="43" fillId="0" borderId="0"/>
    <xf numFmtId="164" fontId="43" fillId="0" borderId="0"/>
    <xf numFmtId="164" fontId="43" fillId="0" borderId="0"/>
    <xf numFmtId="164" fontId="43" fillId="0" borderId="0"/>
    <xf numFmtId="164" fontId="43" fillId="0" borderId="0"/>
    <xf numFmtId="164" fontId="43" fillId="0" borderId="0"/>
    <xf numFmtId="164" fontId="56" fillId="0" borderId="0">
      <alignment vertical="center"/>
    </xf>
    <xf numFmtId="164" fontId="54" fillId="0" borderId="0">
      <alignment vertical="center"/>
    </xf>
    <xf numFmtId="164" fontId="54" fillId="0" borderId="0">
      <alignment vertical="center"/>
    </xf>
    <xf numFmtId="164" fontId="54" fillId="0" borderId="0">
      <alignment vertical="center"/>
    </xf>
    <xf numFmtId="164" fontId="64" fillId="0" borderId="0">
      <alignment vertical="center"/>
    </xf>
    <xf numFmtId="164" fontId="54" fillId="0" borderId="0">
      <alignment vertical="center"/>
    </xf>
    <xf numFmtId="164" fontId="54" fillId="0" borderId="0">
      <alignment vertical="center"/>
    </xf>
    <xf numFmtId="164" fontId="54" fillId="0" borderId="0">
      <alignment vertical="center"/>
    </xf>
    <xf numFmtId="164" fontId="64" fillId="0" borderId="0">
      <alignment vertical="center"/>
    </xf>
    <xf numFmtId="164" fontId="56" fillId="0" borderId="0">
      <alignment vertical="center"/>
    </xf>
    <xf numFmtId="164" fontId="43" fillId="0" borderId="0"/>
    <xf numFmtId="164" fontId="43" fillId="0" borderId="0"/>
    <xf numFmtId="164" fontId="43" fillId="0" borderId="0"/>
    <xf numFmtId="164" fontId="54" fillId="0" borderId="0">
      <alignment vertical="center"/>
    </xf>
    <xf numFmtId="164" fontId="54" fillId="0" borderId="0">
      <alignment vertical="center"/>
    </xf>
    <xf numFmtId="164" fontId="54" fillId="0" borderId="0">
      <alignment vertical="center"/>
    </xf>
    <xf numFmtId="164" fontId="54" fillId="0" borderId="0">
      <alignment vertical="center"/>
    </xf>
    <xf numFmtId="164" fontId="54" fillId="0" borderId="0">
      <alignment vertical="center"/>
    </xf>
    <xf numFmtId="164" fontId="54" fillId="0" borderId="0">
      <alignment vertical="center"/>
    </xf>
    <xf numFmtId="164" fontId="64" fillId="0" borderId="0">
      <alignment vertical="center"/>
    </xf>
    <xf numFmtId="164" fontId="54" fillId="0" borderId="0">
      <alignment vertical="center"/>
    </xf>
    <xf numFmtId="164" fontId="54" fillId="0" borderId="0">
      <alignment vertical="center"/>
    </xf>
    <xf numFmtId="164" fontId="54" fillId="0" borderId="0">
      <alignment vertical="center"/>
    </xf>
    <xf numFmtId="164" fontId="64" fillId="0" borderId="0">
      <alignment vertical="center"/>
    </xf>
    <xf numFmtId="164" fontId="54" fillId="0" borderId="0">
      <alignment vertical="center"/>
    </xf>
    <xf numFmtId="164" fontId="54" fillId="0" borderId="0">
      <alignment vertical="center"/>
    </xf>
    <xf numFmtId="164" fontId="54" fillId="0" borderId="0">
      <alignment vertical="center"/>
    </xf>
    <xf numFmtId="164" fontId="64" fillId="0" borderId="0">
      <alignment vertical="center"/>
    </xf>
    <xf numFmtId="164" fontId="54" fillId="0" borderId="0">
      <alignment vertical="center"/>
    </xf>
    <xf numFmtId="164" fontId="64" fillId="0" borderId="0">
      <alignment vertical="center"/>
    </xf>
    <xf numFmtId="164" fontId="54" fillId="0" borderId="0">
      <alignment vertical="center"/>
    </xf>
    <xf numFmtId="164" fontId="64" fillId="0" borderId="0">
      <alignment vertical="center"/>
    </xf>
    <xf numFmtId="164" fontId="54" fillId="0" borderId="0">
      <alignment vertical="center"/>
    </xf>
    <xf numFmtId="164" fontId="54" fillId="0" borderId="0">
      <alignment vertical="center"/>
    </xf>
    <xf numFmtId="164" fontId="54" fillId="0" borderId="0">
      <alignment vertical="center"/>
    </xf>
    <xf numFmtId="164" fontId="64" fillId="0" borderId="0">
      <alignment vertical="center"/>
    </xf>
    <xf numFmtId="164" fontId="54" fillId="0" borderId="0">
      <alignment vertical="center"/>
    </xf>
    <xf numFmtId="164" fontId="54" fillId="0" borderId="0">
      <alignment vertical="center"/>
    </xf>
    <xf numFmtId="164" fontId="54" fillId="0" borderId="0">
      <alignment vertical="center"/>
    </xf>
    <xf numFmtId="164" fontId="64" fillId="0" borderId="0">
      <alignment vertical="center"/>
    </xf>
    <xf numFmtId="164" fontId="54" fillId="0" borderId="0">
      <alignment vertical="center"/>
    </xf>
    <xf numFmtId="164" fontId="54" fillId="0" borderId="0">
      <alignment vertical="center"/>
    </xf>
    <xf numFmtId="164" fontId="54" fillId="0" borderId="0">
      <alignment vertical="center"/>
    </xf>
    <xf numFmtId="164" fontId="64" fillId="0" borderId="0">
      <alignment vertical="center"/>
    </xf>
    <xf numFmtId="164" fontId="54" fillId="0" borderId="0">
      <alignment vertical="center"/>
    </xf>
    <xf numFmtId="164" fontId="64" fillId="0" borderId="0">
      <alignment vertical="center"/>
    </xf>
    <xf numFmtId="164" fontId="54" fillId="0" borderId="0">
      <alignment vertical="center"/>
    </xf>
    <xf numFmtId="164" fontId="64" fillId="0" borderId="0">
      <alignment vertical="center"/>
    </xf>
    <xf numFmtId="164" fontId="54" fillId="0" borderId="0">
      <alignment vertical="center"/>
    </xf>
    <xf numFmtId="164" fontId="54" fillId="0" borderId="0">
      <alignment vertical="center"/>
    </xf>
    <xf numFmtId="164" fontId="54" fillId="0" borderId="0">
      <alignment vertical="center"/>
    </xf>
    <xf numFmtId="164" fontId="54" fillId="0" borderId="0">
      <alignment vertical="center"/>
    </xf>
    <xf numFmtId="164" fontId="64" fillId="0" borderId="0">
      <alignment vertical="center"/>
    </xf>
    <xf numFmtId="164" fontId="54" fillId="0" borderId="0">
      <alignment vertical="center"/>
    </xf>
    <xf numFmtId="164" fontId="54" fillId="0" borderId="0">
      <alignment vertical="center"/>
    </xf>
    <xf numFmtId="164" fontId="54" fillId="0" borderId="0">
      <alignment vertical="center"/>
    </xf>
    <xf numFmtId="164" fontId="64" fillId="0" borderId="0">
      <alignment vertical="center"/>
    </xf>
    <xf numFmtId="164" fontId="54" fillId="0" borderId="0">
      <alignment vertical="center"/>
    </xf>
    <xf numFmtId="164" fontId="54" fillId="0" borderId="0">
      <alignment vertical="center"/>
    </xf>
    <xf numFmtId="164" fontId="54" fillId="0" borderId="0">
      <alignment vertical="center"/>
    </xf>
    <xf numFmtId="164" fontId="64" fillId="0" borderId="0">
      <alignment vertical="center"/>
    </xf>
    <xf numFmtId="164" fontId="54" fillId="0" borderId="0">
      <alignment vertical="center"/>
    </xf>
    <xf numFmtId="164" fontId="64" fillId="0" borderId="0">
      <alignment vertical="center"/>
    </xf>
    <xf numFmtId="164" fontId="54" fillId="0" borderId="0">
      <alignment vertical="center"/>
    </xf>
    <xf numFmtId="164" fontId="64" fillId="0" borderId="0">
      <alignment vertical="center"/>
    </xf>
    <xf numFmtId="164" fontId="54" fillId="0" borderId="0">
      <alignment vertical="center"/>
    </xf>
    <xf numFmtId="164" fontId="54" fillId="0" borderId="0">
      <alignment vertical="center"/>
    </xf>
    <xf numFmtId="164" fontId="54" fillId="0" borderId="0">
      <alignment vertical="center"/>
    </xf>
    <xf numFmtId="164" fontId="64" fillId="0" borderId="0">
      <alignment vertical="center"/>
    </xf>
    <xf numFmtId="164" fontId="54" fillId="0" borderId="0">
      <alignment vertical="center"/>
    </xf>
    <xf numFmtId="164" fontId="54" fillId="0" borderId="0">
      <alignment vertical="center"/>
    </xf>
    <xf numFmtId="164" fontId="54" fillId="0" borderId="0">
      <alignment vertical="center"/>
    </xf>
    <xf numFmtId="164" fontId="64" fillId="0" borderId="0">
      <alignment vertical="center"/>
    </xf>
    <xf numFmtId="164" fontId="54" fillId="0" borderId="0">
      <alignment vertical="center"/>
    </xf>
    <xf numFmtId="164" fontId="54" fillId="0" borderId="0">
      <alignment vertical="center"/>
    </xf>
    <xf numFmtId="164" fontId="54" fillId="0" borderId="0">
      <alignment vertical="center"/>
    </xf>
    <xf numFmtId="164" fontId="64" fillId="0" borderId="0">
      <alignment vertical="center"/>
    </xf>
    <xf numFmtId="164" fontId="54" fillId="0" borderId="0">
      <alignment vertical="center"/>
    </xf>
    <xf numFmtId="164" fontId="64" fillId="0" borderId="0">
      <alignment vertical="center"/>
    </xf>
    <xf numFmtId="164" fontId="54" fillId="0" borderId="0">
      <alignment vertical="center"/>
    </xf>
    <xf numFmtId="164" fontId="64" fillId="0" borderId="0">
      <alignment vertical="center"/>
    </xf>
    <xf numFmtId="164" fontId="43" fillId="0" borderId="0"/>
    <xf numFmtId="164" fontId="54" fillId="0" borderId="0">
      <alignment vertical="center"/>
    </xf>
    <xf numFmtId="164" fontId="54" fillId="0" borderId="0">
      <alignment vertical="center"/>
    </xf>
    <xf numFmtId="164" fontId="54" fillId="0" borderId="0">
      <alignment vertical="center"/>
    </xf>
    <xf numFmtId="164" fontId="54" fillId="0" borderId="0">
      <alignment vertical="center"/>
    </xf>
    <xf numFmtId="164" fontId="54" fillId="0" borderId="0">
      <alignment vertical="center"/>
    </xf>
    <xf numFmtId="164" fontId="64" fillId="0" borderId="0">
      <alignment vertical="center"/>
    </xf>
    <xf numFmtId="164" fontId="54" fillId="0" borderId="0">
      <alignment vertical="center"/>
    </xf>
    <xf numFmtId="164" fontId="54" fillId="0" borderId="0">
      <alignment vertical="center"/>
    </xf>
    <xf numFmtId="164" fontId="54" fillId="0" borderId="0">
      <alignment vertical="center"/>
    </xf>
    <xf numFmtId="164" fontId="64" fillId="0" borderId="0">
      <alignment vertical="center"/>
    </xf>
    <xf numFmtId="164" fontId="54" fillId="0" borderId="0">
      <alignment vertical="center"/>
    </xf>
    <xf numFmtId="164" fontId="54" fillId="0" borderId="0">
      <alignment vertical="center"/>
    </xf>
    <xf numFmtId="164" fontId="54" fillId="0" borderId="0">
      <alignment vertical="center"/>
    </xf>
    <xf numFmtId="164" fontId="64" fillId="0" borderId="0">
      <alignment vertical="center"/>
    </xf>
    <xf numFmtId="164" fontId="54" fillId="0" borderId="0">
      <alignment vertical="center"/>
    </xf>
    <xf numFmtId="164" fontId="64" fillId="0" borderId="0">
      <alignment vertical="center"/>
    </xf>
    <xf numFmtId="164" fontId="54" fillId="0" borderId="0">
      <alignment vertical="center"/>
    </xf>
    <xf numFmtId="164" fontId="64" fillId="0" borderId="0">
      <alignment vertical="center"/>
    </xf>
    <xf numFmtId="164" fontId="54" fillId="0" borderId="0">
      <alignment vertical="center"/>
    </xf>
    <xf numFmtId="164" fontId="54" fillId="0" borderId="0">
      <alignment vertical="center"/>
    </xf>
    <xf numFmtId="164" fontId="54" fillId="0" borderId="0">
      <alignment vertical="center"/>
    </xf>
    <xf numFmtId="164" fontId="64" fillId="0" borderId="0">
      <alignment vertical="center"/>
    </xf>
    <xf numFmtId="164" fontId="54" fillId="0" borderId="0">
      <alignment vertical="center"/>
    </xf>
    <xf numFmtId="164" fontId="54" fillId="0" borderId="0">
      <alignment vertical="center"/>
    </xf>
    <xf numFmtId="164" fontId="54" fillId="0" borderId="0">
      <alignment vertical="center"/>
    </xf>
    <xf numFmtId="164" fontId="64" fillId="0" borderId="0">
      <alignment vertical="center"/>
    </xf>
    <xf numFmtId="164" fontId="54" fillId="0" borderId="0">
      <alignment vertical="center"/>
    </xf>
    <xf numFmtId="164" fontId="54" fillId="0" borderId="0">
      <alignment vertical="center"/>
    </xf>
    <xf numFmtId="164" fontId="54" fillId="0" borderId="0">
      <alignment vertical="center"/>
    </xf>
    <xf numFmtId="164" fontId="64" fillId="0" borderId="0">
      <alignment vertical="center"/>
    </xf>
    <xf numFmtId="164" fontId="54" fillId="0" borderId="0">
      <alignment vertical="center"/>
    </xf>
    <xf numFmtId="164" fontId="64" fillId="0" borderId="0">
      <alignment vertical="center"/>
    </xf>
    <xf numFmtId="164" fontId="54" fillId="0" borderId="0">
      <alignment vertical="center"/>
    </xf>
    <xf numFmtId="164" fontId="64" fillId="0" borderId="0">
      <alignment vertical="center"/>
    </xf>
    <xf numFmtId="164" fontId="54" fillId="0" borderId="0">
      <alignment vertical="center"/>
    </xf>
    <xf numFmtId="164" fontId="54" fillId="0" borderId="0">
      <alignment vertical="center"/>
    </xf>
    <xf numFmtId="164" fontId="54" fillId="0" borderId="0">
      <alignment vertical="center"/>
    </xf>
    <xf numFmtId="164" fontId="54" fillId="0" borderId="0">
      <alignment vertical="center"/>
    </xf>
    <xf numFmtId="164" fontId="54" fillId="0" borderId="0">
      <alignment vertical="center"/>
    </xf>
    <xf numFmtId="164" fontId="64" fillId="0" borderId="0">
      <alignment vertical="center"/>
    </xf>
    <xf numFmtId="164" fontId="54" fillId="0" borderId="0">
      <alignment vertical="center"/>
    </xf>
    <xf numFmtId="164" fontId="54" fillId="0" borderId="0">
      <alignment vertical="center"/>
    </xf>
    <xf numFmtId="164" fontId="54" fillId="0" borderId="0">
      <alignment vertical="center"/>
    </xf>
    <xf numFmtId="164" fontId="64" fillId="0" borderId="0">
      <alignment vertical="center"/>
    </xf>
    <xf numFmtId="164" fontId="54" fillId="0" borderId="0">
      <alignment vertical="center"/>
    </xf>
    <xf numFmtId="164" fontId="54" fillId="0" borderId="0">
      <alignment vertical="center"/>
    </xf>
    <xf numFmtId="164" fontId="54" fillId="0" borderId="0">
      <alignment vertical="center"/>
    </xf>
    <xf numFmtId="164" fontId="64" fillId="0" borderId="0">
      <alignment vertical="center"/>
    </xf>
    <xf numFmtId="164" fontId="54" fillId="0" borderId="0">
      <alignment vertical="center"/>
    </xf>
    <xf numFmtId="164" fontId="64" fillId="0" borderId="0">
      <alignment vertical="center"/>
    </xf>
    <xf numFmtId="164" fontId="54" fillId="0" borderId="0">
      <alignment vertical="center"/>
    </xf>
    <xf numFmtId="164" fontId="64" fillId="0" borderId="0">
      <alignment vertical="center"/>
    </xf>
    <xf numFmtId="164" fontId="54" fillId="0" borderId="0">
      <alignment vertical="center"/>
    </xf>
    <xf numFmtId="164" fontId="54" fillId="0" borderId="0">
      <alignment vertical="center"/>
    </xf>
    <xf numFmtId="164" fontId="54" fillId="0" borderId="0">
      <alignment vertical="center"/>
    </xf>
    <xf numFmtId="164" fontId="64" fillId="0" borderId="0">
      <alignment vertical="center"/>
    </xf>
    <xf numFmtId="164" fontId="54" fillId="0" borderId="0">
      <alignment vertical="center"/>
    </xf>
    <xf numFmtId="164" fontId="54" fillId="0" borderId="0">
      <alignment vertical="center"/>
    </xf>
    <xf numFmtId="164" fontId="54" fillId="0" borderId="0">
      <alignment vertical="center"/>
    </xf>
    <xf numFmtId="164" fontId="64" fillId="0" borderId="0">
      <alignment vertical="center"/>
    </xf>
    <xf numFmtId="164" fontId="54" fillId="0" borderId="0">
      <alignment vertical="center"/>
    </xf>
    <xf numFmtId="164" fontId="54" fillId="0" borderId="0">
      <alignment vertical="center"/>
    </xf>
    <xf numFmtId="164" fontId="54" fillId="0" borderId="0">
      <alignment vertical="center"/>
    </xf>
    <xf numFmtId="164" fontId="64" fillId="0" borderId="0">
      <alignment vertical="center"/>
    </xf>
    <xf numFmtId="164" fontId="54" fillId="0" borderId="0">
      <alignment vertical="center"/>
    </xf>
    <xf numFmtId="164" fontId="64" fillId="0" borderId="0">
      <alignment vertical="center"/>
    </xf>
    <xf numFmtId="164" fontId="54" fillId="0" borderId="0">
      <alignment vertical="center"/>
    </xf>
    <xf numFmtId="164" fontId="64" fillId="0" borderId="0">
      <alignment vertical="center"/>
    </xf>
    <xf numFmtId="164" fontId="54" fillId="0" borderId="0">
      <alignment vertical="center"/>
    </xf>
    <xf numFmtId="164" fontId="54" fillId="0" borderId="0">
      <alignment vertical="center"/>
    </xf>
    <xf numFmtId="164" fontId="54" fillId="0" borderId="0">
      <alignment vertical="center"/>
    </xf>
    <xf numFmtId="164" fontId="54" fillId="0" borderId="0">
      <alignment vertical="center"/>
    </xf>
    <xf numFmtId="164" fontId="54" fillId="0" borderId="0">
      <alignment vertical="center"/>
    </xf>
    <xf numFmtId="164" fontId="64" fillId="0" borderId="0">
      <alignment vertical="center"/>
    </xf>
    <xf numFmtId="164" fontId="54" fillId="0" borderId="0">
      <alignment vertical="center"/>
    </xf>
    <xf numFmtId="164" fontId="54" fillId="0" borderId="0">
      <alignment vertical="center"/>
    </xf>
    <xf numFmtId="164" fontId="54" fillId="0" borderId="0">
      <alignment vertical="center"/>
    </xf>
    <xf numFmtId="164" fontId="64" fillId="0" borderId="0">
      <alignment vertical="center"/>
    </xf>
    <xf numFmtId="164" fontId="54" fillId="0" borderId="0">
      <alignment vertical="center"/>
    </xf>
    <xf numFmtId="164" fontId="54" fillId="0" borderId="0">
      <alignment vertical="center"/>
    </xf>
    <xf numFmtId="164" fontId="54" fillId="0" borderId="0">
      <alignment vertical="center"/>
    </xf>
    <xf numFmtId="164" fontId="64" fillId="0" borderId="0">
      <alignment vertical="center"/>
    </xf>
    <xf numFmtId="164" fontId="54" fillId="0" borderId="0">
      <alignment vertical="center"/>
    </xf>
    <xf numFmtId="164" fontId="64" fillId="0" borderId="0">
      <alignment vertical="center"/>
    </xf>
    <xf numFmtId="164" fontId="54" fillId="0" borderId="0">
      <alignment vertical="center"/>
    </xf>
    <xf numFmtId="164" fontId="64" fillId="0" borderId="0">
      <alignment vertical="center"/>
    </xf>
    <xf numFmtId="164" fontId="54" fillId="0" borderId="0">
      <alignment vertical="center"/>
    </xf>
    <xf numFmtId="164" fontId="54" fillId="0" borderId="0">
      <alignment vertical="center"/>
    </xf>
    <xf numFmtId="164" fontId="54" fillId="0" borderId="0">
      <alignment vertical="center"/>
    </xf>
    <xf numFmtId="164" fontId="64" fillId="0" borderId="0">
      <alignment vertical="center"/>
    </xf>
    <xf numFmtId="164" fontId="54" fillId="0" borderId="0">
      <alignment vertical="center"/>
    </xf>
    <xf numFmtId="164" fontId="54" fillId="0" borderId="0">
      <alignment vertical="center"/>
    </xf>
    <xf numFmtId="164" fontId="54" fillId="0" borderId="0">
      <alignment vertical="center"/>
    </xf>
    <xf numFmtId="164" fontId="64" fillId="0" borderId="0">
      <alignment vertical="center"/>
    </xf>
    <xf numFmtId="164" fontId="54" fillId="0" borderId="0">
      <alignment vertical="center"/>
    </xf>
    <xf numFmtId="164" fontId="54" fillId="0" borderId="0">
      <alignment vertical="center"/>
    </xf>
    <xf numFmtId="164" fontId="54" fillId="0" borderId="0">
      <alignment vertical="center"/>
    </xf>
    <xf numFmtId="164" fontId="64" fillId="0" borderId="0">
      <alignment vertical="center"/>
    </xf>
    <xf numFmtId="164" fontId="54" fillId="0" borderId="0">
      <alignment vertical="center"/>
    </xf>
    <xf numFmtId="164" fontId="64" fillId="0" borderId="0">
      <alignment vertical="center"/>
    </xf>
    <xf numFmtId="164" fontId="54" fillId="0" borderId="0">
      <alignment vertical="center"/>
    </xf>
    <xf numFmtId="164" fontId="64" fillId="0" borderId="0">
      <alignment vertical="center"/>
    </xf>
    <xf numFmtId="164" fontId="56" fillId="0" borderId="0">
      <alignment vertical="center"/>
    </xf>
    <xf numFmtId="164" fontId="56" fillId="0" borderId="0">
      <alignment vertical="center"/>
    </xf>
    <xf numFmtId="164" fontId="54" fillId="0" borderId="0">
      <alignment vertical="center"/>
    </xf>
    <xf numFmtId="164" fontId="54" fillId="0" borderId="0">
      <alignment vertical="center"/>
    </xf>
    <xf numFmtId="164" fontId="54" fillId="0" borderId="0">
      <alignment vertical="center"/>
    </xf>
    <xf numFmtId="164" fontId="54" fillId="0" borderId="0">
      <alignment vertical="center"/>
    </xf>
    <xf numFmtId="164" fontId="64" fillId="0" borderId="0">
      <alignment vertical="center"/>
    </xf>
    <xf numFmtId="164" fontId="54" fillId="0" borderId="0">
      <alignment vertical="center"/>
    </xf>
    <xf numFmtId="164" fontId="54" fillId="0" borderId="0">
      <alignment vertical="center"/>
    </xf>
    <xf numFmtId="164" fontId="54" fillId="0" borderId="0">
      <alignment vertical="center"/>
    </xf>
    <xf numFmtId="164" fontId="64" fillId="0" borderId="0">
      <alignment vertical="center"/>
    </xf>
    <xf numFmtId="164" fontId="54" fillId="0" borderId="0">
      <alignment vertical="center"/>
    </xf>
    <xf numFmtId="164" fontId="54" fillId="0" borderId="0">
      <alignment vertical="center"/>
    </xf>
    <xf numFmtId="164" fontId="54" fillId="0" borderId="0">
      <alignment vertical="center"/>
    </xf>
    <xf numFmtId="164" fontId="64" fillId="0" borderId="0">
      <alignment vertical="center"/>
    </xf>
    <xf numFmtId="164" fontId="54" fillId="0" borderId="0">
      <alignment vertical="center"/>
    </xf>
    <xf numFmtId="164" fontId="64" fillId="0" borderId="0">
      <alignment vertical="center"/>
    </xf>
    <xf numFmtId="164" fontId="54" fillId="0" borderId="0">
      <alignment vertical="center"/>
    </xf>
    <xf numFmtId="164" fontId="64" fillId="0" borderId="0">
      <alignment vertical="center"/>
    </xf>
    <xf numFmtId="164" fontId="54" fillId="0" borderId="0">
      <alignment vertical="center"/>
    </xf>
    <xf numFmtId="164" fontId="54" fillId="0" borderId="0">
      <alignment vertical="center"/>
    </xf>
    <xf numFmtId="164" fontId="64" fillId="0" borderId="0">
      <alignment vertical="center"/>
    </xf>
    <xf numFmtId="164" fontId="54" fillId="0" borderId="0">
      <alignment vertical="center"/>
    </xf>
    <xf numFmtId="164" fontId="64" fillId="0" borderId="0">
      <alignment vertical="center"/>
    </xf>
    <xf numFmtId="164" fontId="54" fillId="0" borderId="0">
      <alignment vertical="center"/>
    </xf>
    <xf numFmtId="164" fontId="54" fillId="0" borderId="0">
      <alignment vertical="center"/>
    </xf>
    <xf numFmtId="164" fontId="54" fillId="0" borderId="0">
      <alignment vertical="center"/>
    </xf>
    <xf numFmtId="164" fontId="64" fillId="0" borderId="0">
      <alignment vertical="center"/>
    </xf>
    <xf numFmtId="164" fontId="43" fillId="0" borderId="0"/>
    <xf numFmtId="164" fontId="43" fillId="0" borderId="0"/>
    <xf numFmtId="164" fontId="43" fillId="0" borderId="0"/>
    <xf numFmtId="164" fontId="43" fillId="0" borderId="0"/>
    <xf numFmtId="164" fontId="43" fillId="0" borderId="0"/>
    <xf numFmtId="164" fontId="43" fillId="0" borderId="0"/>
    <xf numFmtId="164" fontId="43" fillId="0" borderId="0"/>
    <xf numFmtId="164" fontId="43" fillId="0" borderId="0"/>
    <xf numFmtId="164" fontId="43" fillId="0" borderId="0"/>
    <xf numFmtId="164" fontId="43" fillId="0" borderId="0"/>
    <xf numFmtId="164" fontId="43" fillId="0" borderId="0"/>
    <xf numFmtId="164" fontId="43" fillId="0" borderId="0"/>
    <xf numFmtId="164" fontId="43" fillId="0" borderId="0"/>
    <xf numFmtId="164" fontId="43" fillId="0" borderId="0"/>
    <xf numFmtId="164" fontId="43" fillId="0" borderId="0"/>
    <xf numFmtId="164" fontId="43" fillId="0" borderId="0"/>
    <xf numFmtId="164" fontId="43" fillId="0" borderId="0"/>
    <xf numFmtId="164" fontId="43" fillId="0" borderId="0"/>
    <xf numFmtId="164" fontId="43" fillId="0" borderId="0"/>
    <xf numFmtId="164" fontId="43" fillId="0" borderId="0"/>
    <xf numFmtId="164" fontId="43" fillId="0" borderId="0"/>
    <xf numFmtId="164" fontId="43" fillId="0" borderId="0"/>
    <xf numFmtId="164" fontId="43" fillId="0" borderId="0"/>
    <xf numFmtId="164" fontId="43" fillId="0" borderId="0"/>
    <xf numFmtId="164" fontId="43" fillId="0" borderId="0"/>
    <xf numFmtId="164" fontId="43" fillId="0" borderId="0"/>
    <xf numFmtId="164" fontId="43" fillId="0" borderId="0"/>
    <xf numFmtId="164" fontId="43" fillId="0" borderId="0"/>
    <xf numFmtId="164" fontId="43" fillId="0" borderId="0"/>
    <xf numFmtId="164" fontId="43" fillId="0" borderId="0"/>
    <xf numFmtId="164" fontId="43" fillId="0" borderId="0"/>
    <xf numFmtId="164" fontId="43" fillId="0" borderId="0"/>
    <xf numFmtId="164" fontId="43" fillId="0" borderId="0"/>
    <xf numFmtId="164" fontId="43" fillId="0" borderId="0"/>
    <xf numFmtId="164" fontId="43" fillId="0" borderId="0"/>
    <xf numFmtId="164" fontId="43" fillId="0" borderId="0"/>
    <xf numFmtId="164" fontId="43" fillId="0" borderId="0"/>
    <xf numFmtId="164" fontId="43" fillId="0" borderId="0"/>
    <xf numFmtId="164" fontId="43" fillId="0" borderId="0"/>
    <xf numFmtId="164" fontId="43" fillId="0" borderId="0"/>
    <xf numFmtId="164" fontId="43" fillId="0" borderId="0"/>
    <xf numFmtId="164" fontId="43" fillId="0" borderId="0"/>
    <xf numFmtId="164" fontId="43" fillId="0" borderId="0"/>
    <xf numFmtId="164" fontId="43" fillId="0" borderId="0"/>
    <xf numFmtId="164" fontId="43" fillId="0" borderId="0"/>
    <xf numFmtId="164" fontId="43" fillId="0" borderId="0"/>
    <xf numFmtId="164" fontId="43" fillId="0" borderId="0"/>
    <xf numFmtId="164" fontId="43" fillId="0" borderId="0"/>
    <xf numFmtId="164" fontId="19" fillId="0" borderId="0"/>
    <xf numFmtId="164" fontId="43" fillId="0" borderId="0"/>
    <xf numFmtId="164" fontId="43" fillId="0" borderId="0"/>
    <xf numFmtId="164" fontId="43" fillId="0" borderId="0"/>
    <xf numFmtId="164" fontId="43" fillId="0" borderId="0"/>
    <xf numFmtId="164" fontId="43" fillId="0" borderId="0"/>
    <xf numFmtId="164" fontId="43" fillId="0" borderId="0"/>
    <xf numFmtId="164" fontId="43" fillId="0" borderId="0"/>
    <xf numFmtId="164" fontId="43" fillId="0" borderId="0"/>
    <xf numFmtId="164" fontId="43" fillId="0" borderId="0"/>
    <xf numFmtId="164" fontId="43" fillId="0" borderId="0"/>
    <xf numFmtId="164" fontId="43" fillId="0" borderId="0"/>
    <xf numFmtId="164" fontId="43" fillId="0" borderId="0"/>
    <xf numFmtId="164" fontId="43" fillId="0" borderId="0"/>
    <xf numFmtId="164" fontId="43" fillId="0" borderId="0"/>
    <xf numFmtId="164" fontId="43" fillId="0" borderId="0"/>
    <xf numFmtId="164" fontId="43" fillId="0" borderId="0"/>
    <xf numFmtId="164" fontId="43" fillId="0" borderId="0"/>
    <xf numFmtId="164" fontId="43" fillId="0" borderId="0"/>
    <xf numFmtId="164" fontId="43" fillId="0" borderId="0"/>
    <xf numFmtId="164" fontId="43" fillId="0" borderId="0"/>
    <xf numFmtId="164" fontId="43" fillId="0" borderId="0"/>
    <xf numFmtId="164" fontId="43" fillId="0" borderId="0"/>
    <xf numFmtId="164" fontId="43" fillId="0" borderId="0"/>
    <xf numFmtId="164" fontId="43" fillId="0" borderId="0"/>
    <xf numFmtId="164" fontId="43" fillId="0" borderId="0"/>
    <xf numFmtId="164" fontId="54" fillId="0" borderId="0"/>
    <xf numFmtId="164" fontId="64" fillId="0" borderId="0"/>
    <xf numFmtId="164" fontId="54" fillId="0" borderId="0"/>
    <xf numFmtId="164" fontId="43" fillId="0" borderId="0"/>
    <xf numFmtId="164" fontId="64" fillId="0" borderId="0"/>
    <xf numFmtId="164" fontId="43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6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64" fillId="0" borderId="0"/>
    <xf numFmtId="164" fontId="54" fillId="0" borderId="0"/>
    <xf numFmtId="164" fontId="64" fillId="0" borderId="0"/>
    <xf numFmtId="164" fontId="43" fillId="0" borderId="0"/>
    <xf numFmtId="164" fontId="43" fillId="0" borderId="0"/>
    <xf numFmtId="164" fontId="64" fillId="0" borderId="0"/>
    <xf numFmtId="164" fontId="54" fillId="0" borderId="0"/>
    <xf numFmtId="164" fontId="64" fillId="0" borderId="0"/>
    <xf numFmtId="164" fontId="54" fillId="0" borderId="0"/>
    <xf numFmtId="164" fontId="64" fillId="0" borderId="0"/>
    <xf numFmtId="164" fontId="43" fillId="0" borderId="0"/>
    <xf numFmtId="164" fontId="64" fillId="0" borderId="0"/>
    <xf numFmtId="164" fontId="43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6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6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6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6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64" fillId="0" borderId="0"/>
    <xf numFmtId="164" fontId="54" fillId="0" borderId="0"/>
    <xf numFmtId="164" fontId="64" fillId="0" borderId="0"/>
    <xf numFmtId="164" fontId="43" fillId="0" borderId="0"/>
    <xf numFmtId="164" fontId="54" fillId="0" borderId="0"/>
    <xf numFmtId="164" fontId="64" fillId="0" borderId="0"/>
    <xf numFmtId="164" fontId="54" fillId="0" borderId="0"/>
    <xf numFmtId="164" fontId="43" fillId="0" borderId="0"/>
    <xf numFmtId="164" fontId="43" fillId="0" borderId="0"/>
    <xf numFmtId="164" fontId="43" fillId="0" borderId="0"/>
    <xf numFmtId="164" fontId="43" fillId="0" borderId="0"/>
    <xf numFmtId="164" fontId="5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64" fillId="0" borderId="0"/>
    <xf numFmtId="164" fontId="54" fillId="0" borderId="0"/>
    <xf numFmtId="164" fontId="6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6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6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64" fillId="0" borderId="0"/>
    <xf numFmtId="164" fontId="54" fillId="0" borderId="0"/>
    <xf numFmtId="164" fontId="64" fillId="0" borderId="0"/>
    <xf numFmtId="164" fontId="6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6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6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6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6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6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6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6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64" fillId="0" borderId="0"/>
    <xf numFmtId="164" fontId="54" fillId="0" borderId="0"/>
    <xf numFmtId="164" fontId="43" fillId="0" borderId="0"/>
    <xf numFmtId="164" fontId="64" fillId="0" borderId="0"/>
    <xf numFmtId="164" fontId="43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6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64" fillId="0" borderId="0"/>
    <xf numFmtId="164" fontId="54" fillId="0" borderId="0"/>
    <xf numFmtId="164" fontId="64" fillId="0" borderId="0"/>
    <xf numFmtId="164" fontId="43" fillId="0" borderId="0"/>
    <xf numFmtId="164" fontId="43" fillId="0" borderId="0"/>
    <xf numFmtId="164" fontId="64" fillId="0" borderId="0"/>
    <xf numFmtId="164" fontId="54" fillId="0" borderId="0"/>
    <xf numFmtId="164" fontId="64" fillId="0" borderId="0"/>
    <xf numFmtId="164" fontId="54" fillId="0" borderId="0"/>
    <xf numFmtId="164" fontId="64" fillId="0" borderId="0"/>
    <xf numFmtId="164" fontId="43" fillId="0" borderId="0"/>
    <xf numFmtId="164" fontId="64" fillId="0" borderId="0"/>
    <xf numFmtId="164" fontId="43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6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6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6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6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64" fillId="0" borderId="0"/>
    <xf numFmtId="164" fontId="54" fillId="0" borderId="0"/>
    <xf numFmtId="164" fontId="64" fillId="0" borderId="0"/>
    <xf numFmtId="164" fontId="43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43" fillId="0" borderId="0"/>
    <xf numFmtId="164" fontId="64" fillId="0" borderId="0"/>
    <xf numFmtId="164" fontId="43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6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64" fillId="0" borderId="0"/>
    <xf numFmtId="164" fontId="54" fillId="0" borderId="0"/>
    <xf numFmtId="164" fontId="64" fillId="0" borderId="0"/>
    <xf numFmtId="164" fontId="43" fillId="0" borderId="0"/>
    <xf numFmtId="164" fontId="43" fillId="0" borderId="0"/>
    <xf numFmtId="164" fontId="64" fillId="0" borderId="0"/>
    <xf numFmtId="164" fontId="54" fillId="0" borderId="0"/>
    <xf numFmtId="164" fontId="64" fillId="0" borderId="0"/>
    <xf numFmtId="164" fontId="54" fillId="0" borderId="0"/>
    <xf numFmtId="164" fontId="64" fillId="0" borderId="0"/>
    <xf numFmtId="164" fontId="43" fillId="0" borderId="0"/>
    <xf numFmtId="164" fontId="64" fillId="0" borderId="0"/>
    <xf numFmtId="164" fontId="43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6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6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6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6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64" fillId="0" borderId="0"/>
    <xf numFmtId="164" fontId="54" fillId="0" borderId="0"/>
    <xf numFmtId="164" fontId="64" fillId="0" borderId="0"/>
    <xf numFmtId="164" fontId="43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43" fillId="0" borderId="0"/>
    <xf numFmtId="164" fontId="64" fillId="0" borderId="0"/>
    <xf numFmtId="164" fontId="43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6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64" fillId="0" borderId="0"/>
    <xf numFmtId="164" fontId="54" fillId="0" borderId="0"/>
    <xf numFmtId="164" fontId="64" fillId="0" borderId="0"/>
    <xf numFmtId="164" fontId="43" fillId="0" borderId="0"/>
    <xf numFmtId="164" fontId="43" fillId="0" borderId="0"/>
    <xf numFmtId="164" fontId="64" fillId="0" borderId="0"/>
    <xf numFmtId="164" fontId="54" fillId="0" borderId="0"/>
    <xf numFmtId="164" fontId="64" fillId="0" borderId="0"/>
    <xf numFmtId="164" fontId="54" fillId="0" borderId="0"/>
    <xf numFmtId="164" fontId="64" fillId="0" borderId="0"/>
    <xf numFmtId="164" fontId="43" fillId="0" borderId="0"/>
    <xf numFmtId="164" fontId="64" fillId="0" borderId="0"/>
    <xf numFmtId="164" fontId="43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6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6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6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6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64" fillId="0" borderId="0"/>
    <xf numFmtId="164" fontId="54" fillId="0" borderId="0"/>
    <xf numFmtId="164" fontId="64" fillId="0" borderId="0"/>
    <xf numFmtId="164" fontId="43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43" fillId="0" borderId="0"/>
    <xf numFmtId="164" fontId="64" fillId="0" borderId="0"/>
    <xf numFmtId="164" fontId="43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6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64" fillId="0" borderId="0"/>
    <xf numFmtId="164" fontId="54" fillId="0" borderId="0"/>
    <xf numFmtId="164" fontId="64" fillId="0" borderId="0"/>
    <xf numFmtId="164" fontId="43" fillId="0" borderId="0"/>
    <xf numFmtId="164" fontId="43" fillId="0" borderId="0"/>
    <xf numFmtId="164" fontId="64" fillId="0" borderId="0"/>
    <xf numFmtId="164" fontId="54" fillId="0" borderId="0"/>
    <xf numFmtId="164" fontId="64" fillId="0" borderId="0"/>
    <xf numFmtId="164" fontId="54" fillId="0" borderId="0"/>
    <xf numFmtId="164" fontId="64" fillId="0" borderId="0"/>
    <xf numFmtId="164" fontId="43" fillId="0" borderId="0"/>
    <xf numFmtId="164" fontId="64" fillId="0" borderId="0"/>
    <xf numFmtId="164" fontId="43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6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6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6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6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64" fillId="0" borderId="0"/>
    <xf numFmtId="164" fontId="54" fillId="0" borderId="0"/>
    <xf numFmtId="164" fontId="64" fillId="0" borderId="0"/>
    <xf numFmtId="164" fontId="43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43" fillId="0" borderId="0"/>
    <xf numFmtId="164" fontId="64" fillId="0" borderId="0"/>
    <xf numFmtId="164" fontId="43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6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64" fillId="0" borderId="0"/>
    <xf numFmtId="164" fontId="54" fillId="0" borderId="0"/>
    <xf numFmtId="164" fontId="64" fillId="0" borderId="0"/>
    <xf numFmtId="164" fontId="43" fillId="0" borderId="0"/>
    <xf numFmtId="164" fontId="43" fillId="0" borderId="0"/>
    <xf numFmtId="164" fontId="64" fillId="0" borderId="0"/>
    <xf numFmtId="164" fontId="54" fillId="0" borderId="0"/>
    <xf numFmtId="164" fontId="64" fillId="0" borderId="0"/>
    <xf numFmtId="164" fontId="54" fillId="0" borderId="0"/>
    <xf numFmtId="164" fontId="64" fillId="0" borderId="0"/>
    <xf numFmtId="164" fontId="43" fillId="0" borderId="0"/>
    <xf numFmtId="164" fontId="64" fillId="0" borderId="0"/>
    <xf numFmtId="164" fontId="43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6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6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6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6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64" fillId="0" borderId="0"/>
    <xf numFmtId="164" fontId="54" fillId="0" borderId="0"/>
    <xf numFmtId="164" fontId="64" fillId="0" borderId="0"/>
    <xf numFmtId="164" fontId="43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6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6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6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6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6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64" fillId="0" borderId="0"/>
    <xf numFmtId="164" fontId="54" fillId="0" borderId="0"/>
    <xf numFmtId="164" fontId="64" fillId="0" borderId="0"/>
    <xf numFmtId="164" fontId="54" fillId="0" borderId="0"/>
    <xf numFmtId="164" fontId="64" fillId="0" borderId="0"/>
    <xf numFmtId="164" fontId="54" fillId="0" borderId="0"/>
    <xf numFmtId="164" fontId="64" fillId="0" borderId="0"/>
    <xf numFmtId="164" fontId="64" fillId="0" borderId="0"/>
    <xf numFmtId="164" fontId="54" fillId="0" borderId="0"/>
    <xf numFmtId="164" fontId="64" fillId="0" borderId="0"/>
    <xf numFmtId="164" fontId="54" fillId="0" borderId="0"/>
    <xf numFmtId="164" fontId="43" fillId="0" borderId="0"/>
    <xf numFmtId="164" fontId="64" fillId="0" borderId="0"/>
    <xf numFmtId="164" fontId="43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6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64" fillId="0" borderId="0"/>
    <xf numFmtId="164" fontId="54" fillId="0" borderId="0"/>
    <xf numFmtId="164" fontId="64" fillId="0" borderId="0"/>
    <xf numFmtId="164" fontId="43" fillId="0" borderId="0"/>
    <xf numFmtId="164" fontId="43" fillId="0" borderId="0"/>
    <xf numFmtId="164" fontId="64" fillId="0" borderId="0"/>
    <xf numFmtId="164" fontId="54" fillId="0" borderId="0"/>
    <xf numFmtId="164" fontId="64" fillId="0" borderId="0"/>
    <xf numFmtId="164" fontId="54" fillId="0" borderId="0"/>
    <xf numFmtId="164" fontId="64" fillId="0" borderId="0"/>
    <xf numFmtId="164" fontId="43" fillId="0" borderId="0"/>
    <xf numFmtId="164" fontId="64" fillId="0" borderId="0"/>
    <xf numFmtId="164" fontId="43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6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6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6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6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64" fillId="0" borderId="0"/>
    <xf numFmtId="164" fontId="54" fillId="0" borderId="0"/>
    <xf numFmtId="164" fontId="64" fillId="0" borderId="0"/>
    <xf numFmtId="164" fontId="43" fillId="0" borderId="0"/>
    <xf numFmtId="164" fontId="54" fillId="0" borderId="0"/>
    <xf numFmtId="164" fontId="64" fillId="0" borderId="0"/>
    <xf numFmtId="164" fontId="54" fillId="0" borderId="0"/>
    <xf numFmtId="164" fontId="43" fillId="0" borderId="0"/>
    <xf numFmtId="164" fontId="64" fillId="0" borderId="0"/>
    <xf numFmtId="164" fontId="64" fillId="0" borderId="0"/>
    <xf numFmtId="164" fontId="64" fillId="0" borderId="0"/>
    <xf numFmtId="164" fontId="64" fillId="0" borderId="0"/>
    <xf numFmtId="164" fontId="64" fillId="0" borderId="0"/>
    <xf numFmtId="164" fontId="64" fillId="0" borderId="0"/>
    <xf numFmtId="164" fontId="64" fillId="0" borderId="0"/>
    <xf numFmtId="164" fontId="64" fillId="0" borderId="0"/>
    <xf numFmtId="164" fontId="64" fillId="0" borderId="0"/>
    <xf numFmtId="164" fontId="64" fillId="0" borderId="0"/>
    <xf numFmtId="164" fontId="43" fillId="0" borderId="0"/>
    <xf numFmtId="164" fontId="43" fillId="0" borderId="0"/>
    <xf numFmtId="164" fontId="64" fillId="0" borderId="0"/>
    <xf numFmtId="164" fontId="64" fillId="0" borderId="0"/>
    <xf numFmtId="164" fontId="64" fillId="0" borderId="0"/>
    <xf numFmtId="164" fontId="64" fillId="0" borderId="0"/>
    <xf numFmtId="164" fontId="44" fillId="0" borderId="0"/>
    <xf numFmtId="164" fontId="44" fillId="0" borderId="0"/>
    <xf numFmtId="0" fontId="44" fillId="0" borderId="0"/>
    <xf numFmtId="164" fontId="64" fillId="0" borderId="0">
      <alignment vertical="center"/>
    </xf>
    <xf numFmtId="0" fontId="43" fillId="0" borderId="0"/>
    <xf numFmtId="164" fontId="43" fillId="0" borderId="0"/>
    <xf numFmtId="164" fontId="64" fillId="0" borderId="0"/>
    <xf numFmtId="164" fontId="64" fillId="0" borderId="0"/>
    <xf numFmtId="164" fontId="64" fillId="0" borderId="0"/>
    <xf numFmtId="164" fontId="64" fillId="0" borderId="0"/>
    <xf numFmtId="164" fontId="64" fillId="0" borderId="0"/>
    <xf numFmtId="164" fontId="64" fillId="0" borderId="0"/>
    <xf numFmtId="164" fontId="6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6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6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6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6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6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6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6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6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6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6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6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6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6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6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6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6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6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6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6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6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6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6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6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6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6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6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6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6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6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6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6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6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6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6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6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6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6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6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6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6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6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6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6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6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6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6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6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54" fillId="0" borderId="0"/>
    <xf numFmtId="164" fontId="54" fillId="0" borderId="0"/>
    <xf numFmtId="164" fontId="64" fillId="0" borderId="0"/>
    <xf numFmtId="164" fontId="54" fillId="0" borderId="0"/>
    <xf numFmtId="164" fontId="64" fillId="0" borderId="0"/>
    <xf numFmtId="164" fontId="54" fillId="0" borderId="0"/>
    <xf numFmtId="164" fontId="64" fillId="0" borderId="0"/>
    <xf numFmtId="164" fontId="54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19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64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64" fillId="0" borderId="0"/>
    <xf numFmtId="164" fontId="64" fillId="0" borderId="0"/>
    <xf numFmtId="164" fontId="64" fillId="0" borderId="0"/>
    <xf numFmtId="164" fontId="64" fillId="0" borderId="0"/>
    <xf numFmtId="164" fontId="64" fillId="0" borderId="0"/>
    <xf numFmtId="164" fontId="64" fillId="0" borderId="0"/>
    <xf numFmtId="164" fontId="64" fillId="0" borderId="0"/>
    <xf numFmtId="164" fontId="64" fillId="0" borderId="0"/>
    <xf numFmtId="164" fontId="64" fillId="0" borderId="0"/>
    <xf numFmtId="164" fontId="64" fillId="0" borderId="0"/>
    <xf numFmtId="164" fontId="64" fillId="0" borderId="0"/>
    <xf numFmtId="164" fontId="64" fillId="0" borderId="0"/>
    <xf numFmtId="164" fontId="19" fillId="0" borderId="0"/>
    <xf numFmtId="164" fontId="19" fillId="0" borderId="0"/>
    <xf numFmtId="164" fontId="43" fillId="0" borderId="0"/>
    <xf numFmtId="164" fontId="64" fillId="0" borderId="0"/>
    <xf numFmtId="164" fontId="43" fillId="0" borderId="0"/>
    <xf numFmtId="164" fontId="64" fillId="0" borderId="0"/>
    <xf numFmtId="164" fontId="64" fillId="0" borderId="0"/>
    <xf numFmtId="164" fontId="64" fillId="0" borderId="0"/>
    <xf numFmtId="164" fontId="19" fillId="0" borderId="0"/>
    <xf numFmtId="164" fontId="64" fillId="0" borderId="0"/>
    <xf numFmtId="164" fontId="43" fillId="0" borderId="0"/>
    <xf numFmtId="164" fontId="19" fillId="0" borderId="0"/>
    <xf numFmtId="164" fontId="64" fillId="0" borderId="0"/>
    <xf numFmtId="164" fontId="43" fillId="0" borderId="0"/>
    <xf numFmtId="164" fontId="64" fillId="0" borderId="0"/>
    <xf numFmtId="164" fontId="64" fillId="0" borderId="0"/>
    <xf numFmtId="164" fontId="64" fillId="0" borderId="0"/>
    <xf numFmtId="164" fontId="64" fillId="0" borderId="0"/>
    <xf numFmtId="164" fontId="64" fillId="0" borderId="0"/>
    <xf numFmtId="164" fontId="33" fillId="0" borderId="0"/>
    <xf numFmtId="164" fontId="64" fillId="0" borderId="0"/>
    <xf numFmtId="164" fontId="55" fillId="0" borderId="0"/>
    <xf numFmtId="164" fontId="33" fillId="0" borderId="0"/>
    <xf numFmtId="164" fontId="19" fillId="0" borderId="0"/>
    <xf numFmtId="164" fontId="64" fillId="0" borderId="0"/>
    <xf numFmtId="164" fontId="4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19" fillId="0" borderId="0"/>
    <xf numFmtId="164" fontId="4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19" fillId="0" borderId="0"/>
    <xf numFmtId="164" fontId="64" fillId="0" borderId="0"/>
    <xf numFmtId="164" fontId="4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19" fillId="0" borderId="0"/>
    <xf numFmtId="164" fontId="43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0" fontId="43" fillId="0" borderId="0"/>
    <xf numFmtId="164" fontId="19" fillId="0" borderId="0"/>
    <xf numFmtId="164" fontId="19" fillId="0" borderId="0"/>
    <xf numFmtId="164" fontId="43" fillId="0" borderId="0"/>
    <xf numFmtId="164" fontId="43" fillId="0" borderId="0"/>
    <xf numFmtId="164" fontId="19" fillId="0" borderId="0"/>
    <xf numFmtId="164" fontId="43" fillId="0" borderId="0"/>
    <xf numFmtId="164" fontId="19" fillId="0" borderId="0"/>
    <xf numFmtId="164" fontId="43" fillId="0" borderId="0"/>
    <xf numFmtId="164" fontId="19" fillId="0" borderId="0"/>
    <xf numFmtId="164" fontId="19" fillId="0" borderId="0"/>
    <xf numFmtId="164" fontId="43" fillId="0" borderId="0"/>
    <xf numFmtId="164" fontId="43" fillId="0" borderId="0"/>
    <xf numFmtId="164" fontId="19" fillId="0" borderId="0"/>
    <xf numFmtId="164" fontId="43" fillId="0" borderId="0"/>
    <xf numFmtId="164" fontId="19" fillId="0" borderId="0"/>
    <xf numFmtId="164" fontId="43" fillId="0" borderId="0"/>
    <xf numFmtId="164" fontId="33" fillId="0" borderId="0"/>
    <xf numFmtId="164" fontId="64" fillId="0" borderId="0"/>
    <xf numFmtId="164" fontId="33" fillId="0" borderId="0"/>
    <xf numFmtId="164" fontId="19" fillId="0" borderId="0"/>
    <xf numFmtId="164" fontId="64" fillId="0" borderId="0"/>
    <xf numFmtId="164" fontId="4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19" fillId="0" borderId="0"/>
    <xf numFmtId="164" fontId="4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19" fillId="0" borderId="0"/>
    <xf numFmtId="164" fontId="64" fillId="0" borderId="0"/>
    <xf numFmtId="164" fontId="4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19" fillId="0" borderId="0"/>
    <xf numFmtId="164" fontId="43" fillId="0" borderId="0"/>
    <xf numFmtId="164" fontId="33" fillId="0" borderId="0"/>
    <xf numFmtId="164" fontId="64" fillId="0" borderId="0"/>
    <xf numFmtId="164" fontId="33" fillId="0" borderId="0"/>
    <xf numFmtId="164" fontId="19" fillId="0" borderId="0"/>
    <xf numFmtId="164" fontId="43" fillId="29" borderId="15" applyNumberFormat="0" applyFont="0" applyAlignment="0" applyProtection="0"/>
    <xf numFmtId="164" fontId="43" fillId="29" borderId="15" applyNumberFormat="0" applyFont="0" applyAlignment="0" applyProtection="0"/>
    <xf numFmtId="164" fontId="19" fillId="0" borderId="0"/>
    <xf numFmtId="164" fontId="19" fillId="0" borderId="0"/>
    <xf numFmtId="164" fontId="43" fillId="29" borderId="15" applyNumberFormat="0" applyFont="0" applyAlignment="0" applyProtection="0"/>
    <xf numFmtId="164" fontId="43" fillId="29" borderId="15" applyNumberFormat="0" applyFont="0" applyAlignment="0" applyProtection="0"/>
    <xf numFmtId="164" fontId="43" fillId="29" borderId="15" applyNumberFormat="0" applyFont="0" applyAlignment="0" applyProtection="0"/>
    <xf numFmtId="164" fontId="43" fillId="29" borderId="15" applyNumberFormat="0" applyFont="0" applyAlignment="0" applyProtection="0"/>
    <xf numFmtId="164" fontId="43" fillId="29" borderId="15" applyNumberFormat="0" applyFont="0" applyAlignment="0" applyProtection="0"/>
    <xf numFmtId="164" fontId="43" fillId="29" borderId="15" applyNumberFormat="0" applyFont="0" applyAlignment="0" applyProtection="0"/>
    <xf numFmtId="164" fontId="43" fillId="29" borderId="15" applyNumberFormat="0" applyFont="0" applyAlignment="0" applyProtection="0"/>
    <xf numFmtId="164" fontId="43" fillId="29" borderId="15" applyNumberFormat="0" applyFont="0" applyAlignment="0" applyProtection="0"/>
    <xf numFmtId="164" fontId="43" fillId="29" borderId="15" applyNumberFormat="0" applyFont="0" applyAlignment="0" applyProtection="0"/>
    <xf numFmtId="164" fontId="43" fillId="29" borderId="15" applyNumberFormat="0" applyFont="0" applyAlignment="0" applyProtection="0"/>
    <xf numFmtId="164" fontId="43" fillId="29" borderId="15" applyNumberFormat="0" applyFont="0" applyAlignment="0" applyProtection="0"/>
    <xf numFmtId="164" fontId="43" fillId="29" borderId="15" applyNumberFormat="0" applyFont="0" applyAlignment="0" applyProtection="0"/>
    <xf numFmtId="164" fontId="19" fillId="0" borderId="0"/>
    <xf numFmtId="164" fontId="43" fillId="29" borderId="15" applyNumberFormat="0" applyFont="0" applyAlignment="0" applyProtection="0"/>
    <xf numFmtId="164" fontId="43" fillId="29" borderId="15" applyNumberFormat="0" applyFont="0" applyAlignment="0" applyProtection="0"/>
    <xf numFmtId="164" fontId="43" fillId="29" borderId="15" applyNumberFormat="0" applyFont="0" applyAlignment="0" applyProtection="0"/>
    <xf numFmtId="164" fontId="43" fillId="29" borderId="15" applyNumberFormat="0" applyFont="0" applyAlignment="0" applyProtection="0"/>
    <xf numFmtId="164" fontId="43" fillId="29" borderId="15" applyNumberFormat="0" applyFont="0" applyAlignment="0" applyProtection="0"/>
    <xf numFmtId="164" fontId="43" fillId="29" borderId="15" applyNumberFormat="0" applyFont="0" applyAlignment="0" applyProtection="0"/>
    <xf numFmtId="164" fontId="19" fillId="0" borderId="0"/>
    <xf numFmtId="164" fontId="43" fillId="29" borderId="15" applyNumberFormat="0" applyFont="0" applyAlignment="0" applyProtection="0"/>
    <xf numFmtId="164" fontId="43" fillId="29" borderId="15" applyNumberFormat="0" applyFont="0" applyAlignment="0" applyProtection="0"/>
    <xf numFmtId="164" fontId="43" fillId="29" borderId="15" applyNumberFormat="0" applyFont="0" applyAlignment="0" applyProtection="0"/>
    <xf numFmtId="164" fontId="43" fillId="29" borderId="15" applyNumberFormat="0" applyFont="0" applyAlignment="0" applyProtection="0"/>
    <xf numFmtId="164" fontId="43" fillId="29" borderId="15" applyNumberFormat="0" applyFont="0" applyAlignment="0" applyProtection="0"/>
    <xf numFmtId="164" fontId="43" fillId="29" borderId="15" applyNumberFormat="0" applyFont="0" applyAlignment="0" applyProtection="0"/>
    <xf numFmtId="164" fontId="19" fillId="0" borderId="0"/>
    <xf numFmtId="164" fontId="43" fillId="29" borderId="15" applyNumberFormat="0" applyFont="0" applyAlignment="0" applyProtection="0"/>
    <xf numFmtId="164" fontId="43" fillId="29" borderId="15" applyNumberFormat="0" applyFont="0" applyAlignment="0" applyProtection="0"/>
    <xf numFmtId="164" fontId="43" fillId="29" borderId="15" applyNumberFormat="0" applyFont="0" applyAlignment="0" applyProtection="0"/>
    <xf numFmtId="164" fontId="43" fillId="29" borderId="15" applyNumberFormat="0" applyFont="0" applyAlignment="0" applyProtection="0"/>
    <xf numFmtId="164" fontId="43" fillId="29" borderId="15" applyNumberFormat="0" applyFont="0" applyAlignment="0" applyProtection="0"/>
    <xf numFmtId="164" fontId="43" fillId="29" borderId="15" applyNumberFormat="0" applyFont="0" applyAlignment="0" applyProtection="0"/>
    <xf numFmtId="164" fontId="43" fillId="29" borderId="15" applyNumberFormat="0" applyFont="0" applyAlignment="0" applyProtection="0"/>
    <xf numFmtId="164" fontId="43" fillId="29" borderId="15" applyNumberFormat="0" applyFont="0" applyAlignment="0" applyProtection="0"/>
    <xf numFmtId="164" fontId="43" fillId="29" borderId="15" applyNumberFormat="0" applyFont="0" applyAlignment="0" applyProtection="0"/>
    <xf numFmtId="164" fontId="43" fillId="29" borderId="15" applyNumberFormat="0" applyFont="0" applyAlignment="0" applyProtection="0"/>
    <xf numFmtId="164" fontId="19" fillId="0" borderId="0"/>
    <xf numFmtId="164" fontId="19" fillId="0" borderId="0"/>
    <xf numFmtId="164" fontId="43" fillId="29" borderId="15" applyNumberFormat="0" applyFont="0" applyAlignment="0" applyProtection="0"/>
    <xf numFmtId="164" fontId="43" fillId="29" borderId="15" applyNumberFormat="0" applyFont="0" applyAlignment="0" applyProtection="0"/>
    <xf numFmtId="164" fontId="43" fillId="29" borderId="15" applyNumberFormat="0" applyFont="0" applyAlignment="0" applyProtection="0"/>
    <xf numFmtId="164" fontId="43" fillId="29" borderId="15" applyNumberFormat="0" applyFont="0" applyAlignment="0" applyProtection="0"/>
    <xf numFmtId="164" fontId="43" fillId="29" borderId="15" applyNumberFormat="0" applyFont="0" applyAlignment="0" applyProtection="0"/>
    <xf numFmtId="164" fontId="43" fillId="29" borderId="15" applyNumberFormat="0" applyFont="0" applyAlignment="0" applyProtection="0"/>
    <xf numFmtId="164" fontId="43" fillId="29" borderId="15" applyNumberFormat="0" applyFont="0" applyAlignment="0" applyProtection="0"/>
    <xf numFmtId="164" fontId="43" fillId="29" borderId="15" applyNumberFormat="0" applyFont="0" applyAlignment="0" applyProtection="0"/>
    <xf numFmtId="164" fontId="43" fillId="29" borderId="15" applyNumberFormat="0" applyFont="0" applyAlignment="0" applyProtection="0"/>
    <xf numFmtId="164" fontId="43" fillId="29" borderId="15" applyNumberFormat="0" applyFont="0" applyAlignment="0" applyProtection="0"/>
    <xf numFmtId="164" fontId="43" fillId="29" borderId="15" applyNumberFormat="0" applyFont="0" applyAlignment="0" applyProtection="0"/>
    <xf numFmtId="164" fontId="43" fillId="29" borderId="15" applyNumberFormat="0" applyFont="0" applyAlignment="0" applyProtection="0"/>
    <xf numFmtId="164" fontId="19" fillId="0" borderId="0"/>
    <xf numFmtId="164" fontId="19" fillId="0" borderId="0"/>
    <xf numFmtId="164" fontId="43" fillId="29" borderId="15" applyNumberFormat="0" applyFont="0" applyAlignment="0" applyProtection="0"/>
    <xf numFmtId="164" fontId="43" fillId="29" borderId="15" applyNumberFormat="0" applyFont="0" applyAlignment="0" applyProtection="0"/>
    <xf numFmtId="164" fontId="43" fillId="29" borderId="15" applyNumberFormat="0" applyFont="0" applyAlignment="0" applyProtection="0"/>
    <xf numFmtId="164" fontId="43" fillId="29" borderId="15" applyNumberFormat="0" applyFont="0" applyAlignment="0" applyProtection="0"/>
    <xf numFmtId="164" fontId="43" fillId="29" borderId="15" applyNumberFormat="0" applyFont="0" applyAlignment="0" applyProtection="0"/>
    <xf numFmtId="164" fontId="43" fillId="29" borderId="15" applyNumberFormat="0" applyFont="0" applyAlignment="0" applyProtection="0"/>
    <xf numFmtId="164" fontId="43" fillId="29" borderId="15" applyNumberFormat="0" applyFont="0" applyAlignment="0" applyProtection="0"/>
    <xf numFmtId="164" fontId="43" fillId="29" borderId="15" applyNumberFormat="0" applyFont="0" applyAlignment="0" applyProtection="0"/>
    <xf numFmtId="164" fontId="43" fillId="29" borderId="15" applyNumberFormat="0" applyFont="0" applyAlignment="0" applyProtection="0"/>
    <xf numFmtId="164" fontId="43" fillId="29" borderId="15" applyNumberFormat="0" applyFont="0" applyAlignment="0" applyProtection="0"/>
    <xf numFmtId="164" fontId="43" fillId="29" borderId="15" applyNumberFormat="0" applyFont="0" applyAlignment="0" applyProtection="0"/>
    <xf numFmtId="164" fontId="43" fillId="29" borderId="15" applyNumberFormat="0" applyFont="0" applyAlignment="0" applyProtection="0"/>
    <xf numFmtId="164" fontId="19" fillId="0" borderId="0"/>
    <xf numFmtId="164" fontId="57" fillId="26" borderId="16" applyNumberFormat="0" applyAlignment="0" applyProtection="0"/>
    <xf numFmtId="164" fontId="57" fillId="26" borderId="16" applyNumberFormat="0" applyAlignment="0" applyProtection="0"/>
    <xf numFmtId="164" fontId="19" fillId="0" borderId="0"/>
    <xf numFmtId="164" fontId="57" fillId="26" borderId="16" applyNumberFormat="0" applyAlignment="0" applyProtection="0"/>
    <xf numFmtId="164" fontId="57" fillId="26" borderId="16" applyNumberFormat="0" applyAlignment="0" applyProtection="0"/>
    <xf numFmtId="164" fontId="57" fillId="26" borderId="16" applyNumberFormat="0" applyAlignment="0" applyProtection="0"/>
    <xf numFmtId="164" fontId="57" fillId="26" borderId="16" applyNumberFormat="0" applyAlignment="0" applyProtection="0"/>
    <xf numFmtId="164" fontId="57" fillId="26" borderId="16" applyNumberFormat="0" applyAlignment="0" applyProtection="0"/>
    <xf numFmtId="164" fontId="57" fillId="26" borderId="16" applyNumberFormat="0" applyAlignment="0" applyProtection="0"/>
    <xf numFmtId="164" fontId="57" fillId="26" borderId="16" applyNumberFormat="0" applyAlignment="0" applyProtection="0"/>
    <xf numFmtId="164" fontId="19" fillId="0" borderId="0"/>
    <xf numFmtId="164" fontId="57" fillId="26" borderId="16" applyNumberFormat="0" applyAlignment="0" applyProtection="0"/>
    <xf numFmtId="164" fontId="57" fillId="26" borderId="16" applyNumberFormat="0" applyAlignment="0" applyProtection="0"/>
    <xf numFmtId="164" fontId="57" fillId="26" borderId="16" applyNumberFormat="0" applyAlignment="0" applyProtection="0"/>
    <xf numFmtId="164" fontId="57" fillId="26" borderId="16" applyNumberFormat="0" applyAlignment="0" applyProtection="0"/>
    <xf numFmtId="164" fontId="57" fillId="26" borderId="16" applyNumberFormat="0" applyAlignment="0" applyProtection="0"/>
    <xf numFmtId="164" fontId="57" fillId="26" borderId="16" applyNumberFormat="0" applyAlignment="0" applyProtection="0"/>
    <xf numFmtId="164" fontId="57" fillId="26" borderId="16" applyNumberFormat="0" applyAlignment="0" applyProtection="0"/>
    <xf numFmtId="164" fontId="19" fillId="0" borderId="0"/>
    <xf numFmtId="164" fontId="57" fillId="26" borderId="16" applyNumberFormat="0" applyAlignment="0" applyProtection="0"/>
    <xf numFmtId="164" fontId="57" fillId="26" borderId="16" applyNumberFormat="0" applyAlignment="0" applyProtection="0"/>
    <xf numFmtId="164" fontId="57" fillId="26" borderId="16" applyNumberFormat="0" applyAlignment="0" applyProtection="0"/>
    <xf numFmtId="164" fontId="57" fillId="26" borderId="16" applyNumberFormat="0" applyAlignment="0" applyProtection="0"/>
    <xf numFmtId="164" fontId="57" fillId="26" borderId="16" applyNumberFormat="0" applyAlignment="0" applyProtection="0"/>
    <xf numFmtId="164" fontId="57" fillId="26" borderId="16" applyNumberFormat="0" applyAlignment="0" applyProtection="0"/>
    <xf numFmtId="164" fontId="57" fillId="26" borderId="16" applyNumberFormat="0" applyAlignment="0" applyProtection="0"/>
    <xf numFmtId="164" fontId="57" fillId="26" borderId="16" applyNumberFormat="0" applyAlignment="0" applyProtection="0"/>
    <xf numFmtId="164" fontId="57" fillId="26" borderId="16" applyNumberFormat="0" applyAlignment="0" applyProtection="0"/>
    <xf numFmtId="164" fontId="57" fillId="26" borderId="16" applyNumberFormat="0" applyAlignment="0" applyProtection="0"/>
    <xf numFmtId="164" fontId="57" fillId="26" borderId="16" applyNumberFormat="0" applyAlignment="0" applyProtection="0"/>
    <xf numFmtId="164" fontId="57" fillId="26" borderId="16" applyNumberFormat="0" applyAlignment="0" applyProtection="0"/>
    <xf numFmtId="164" fontId="19" fillId="0" borderId="0"/>
    <xf numFmtId="164" fontId="19" fillId="0" borderId="0"/>
    <xf numFmtId="164" fontId="57" fillId="26" borderId="16" applyNumberFormat="0" applyAlignment="0" applyProtection="0"/>
    <xf numFmtId="164" fontId="57" fillId="26" borderId="16" applyNumberFormat="0" applyAlignment="0" applyProtection="0"/>
    <xf numFmtId="164" fontId="57" fillId="26" borderId="16" applyNumberFormat="0" applyAlignment="0" applyProtection="0"/>
    <xf numFmtId="164" fontId="57" fillId="26" borderId="16" applyNumberFormat="0" applyAlignment="0" applyProtection="0"/>
    <xf numFmtId="164" fontId="57" fillId="26" borderId="16" applyNumberFormat="0" applyAlignment="0" applyProtection="0"/>
    <xf numFmtId="164" fontId="57" fillId="26" borderId="16" applyNumberFormat="0" applyAlignment="0" applyProtection="0"/>
    <xf numFmtId="164" fontId="57" fillId="26" borderId="16" applyNumberFormat="0" applyAlignment="0" applyProtection="0"/>
    <xf numFmtId="164" fontId="57" fillId="26" borderId="16" applyNumberFormat="0" applyAlignment="0" applyProtection="0"/>
    <xf numFmtId="164" fontId="57" fillId="26" borderId="16" applyNumberFormat="0" applyAlignment="0" applyProtection="0"/>
    <xf numFmtId="164" fontId="57" fillId="26" borderId="16" applyNumberFormat="0" applyAlignment="0" applyProtection="0"/>
    <xf numFmtId="164" fontId="57" fillId="26" borderId="16" applyNumberFormat="0" applyAlignment="0" applyProtection="0"/>
    <xf numFmtId="164" fontId="57" fillId="26" borderId="16" applyNumberFormat="0" applyAlignment="0" applyProtection="0"/>
    <xf numFmtId="164" fontId="57" fillId="26" borderId="16" applyNumberFormat="0" applyAlignment="0" applyProtection="0"/>
    <xf numFmtId="164" fontId="57" fillId="26" borderId="16" applyNumberFormat="0" applyAlignment="0" applyProtection="0"/>
    <xf numFmtId="164" fontId="19" fillId="0" borderId="0"/>
    <xf numFmtId="164" fontId="19" fillId="0" borderId="0"/>
    <xf numFmtId="164" fontId="57" fillId="26" borderId="16" applyNumberFormat="0" applyAlignment="0" applyProtection="0"/>
    <xf numFmtId="164" fontId="57" fillId="26" borderId="16" applyNumberFormat="0" applyAlignment="0" applyProtection="0"/>
    <xf numFmtId="164" fontId="57" fillId="26" borderId="16" applyNumberFormat="0" applyAlignment="0" applyProtection="0"/>
    <xf numFmtId="164" fontId="57" fillId="26" borderId="16" applyNumberFormat="0" applyAlignment="0" applyProtection="0"/>
    <xf numFmtId="164" fontId="57" fillId="26" borderId="16" applyNumberFormat="0" applyAlignment="0" applyProtection="0"/>
    <xf numFmtId="164" fontId="57" fillId="26" borderId="16" applyNumberFormat="0" applyAlignment="0" applyProtection="0"/>
    <xf numFmtId="164" fontId="57" fillId="26" borderId="16" applyNumberFormat="0" applyAlignment="0" applyProtection="0"/>
    <xf numFmtId="164" fontId="57" fillId="26" borderId="16" applyNumberFormat="0" applyAlignment="0" applyProtection="0"/>
    <xf numFmtId="164" fontId="57" fillId="26" borderId="16" applyNumberFormat="0" applyAlignment="0" applyProtection="0"/>
    <xf numFmtId="164" fontId="57" fillId="26" borderId="16" applyNumberFormat="0" applyAlignment="0" applyProtection="0"/>
    <xf numFmtId="164" fontId="57" fillId="26" borderId="16" applyNumberFormat="0" applyAlignment="0" applyProtection="0"/>
    <xf numFmtId="164" fontId="57" fillId="26" borderId="16" applyNumberFormat="0" applyAlignment="0" applyProtection="0"/>
    <xf numFmtId="164" fontId="57" fillId="26" borderId="16" applyNumberFormat="0" applyAlignment="0" applyProtection="0"/>
    <xf numFmtId="164" fontId="57" fillId="26" borderId="16" applyNumberFormat="0" applyAlignment="0" applyProtection="0"/>
    <xf numFmtId="164" fontId="19" fillId="0" borderId="0"/>
    <xf numFmtId="164" fontId="19" fillId="0" borderId="0"/>
    <xf numFmtId="164" fontId="19" fillId="0" borderId="0"/>
    <xf numFmtId="164" fontId="58" fillId="0" borderId="0" applyNumberFormat="0" applyFill="0" applyBorder="0" applyAlignment="0" applyProtection="0"/>
    <xf numFmtId="164" fontId="19" fillId="0" borderId="0"/>
    <xf numFmtId="164" fontId="58" fillId="0" borderId="0" applyNumberFormat="0" applyFill="0" applyBorder="0" applyAlignment="0" applyProtection="0"/>
    <xf numFmtId="164" fontId="19" fillId="0" borderId="0"/>
    <xf numFmtId="164" fontId="58" fillId="0" borderId="0" applyNumberFormat="0" applyFill="0" applyBorder="0" applyAlignment="0" applyProtection="0"/>
    <xf numFmtId="164" fontId="58" fillId="0" borderId="0" applyNumberFormat="0" applyFill="0" applyBorder="0" applyAlignment="0" applyProtection="0"/>
    <xf numFmtId="164" fontId="19" fillId="0" borderId="0"/>
    <xf numFmtId="164" fontId="58" fillId="0" borderId="0" applyNumberFormat="0" applyFill="0" applyBorder="0" applyAlignment="0" applyProtection="0"/>
    <xf numFmtId="164" fontId="19" fillId="0" borderId="0"/>
    <xf numFmtId="164" fontId="58" fillId="0" borderId="0" applyNumberFormat="0" applyFill="0" applyBorder="0" applyAlignment="0" applyProtection="0"/>
    <xf numFmtId="164" fontId="19" fillId="0" borderId="0"/>
    <xf numFmtId="164" fontId="58" fillId="0" borderId="0" applyNumberFormat="0" applyFill="0" applyBorder="0" applyAlignment="0" applyProtection="0"/>
    <xf numFmtId="164" fontId="58" fillId="0" borderId="0" applyNumberFormat="0" applyFill="0" applyBorder="0" applyAlignment="0" applyProtection="0"/>
    <xf numFmtId="164" fontId="19" fillId="0" borderId="0"/>
    <xf numFmtId="164" fontId="19" fillId="0" borderId="0"/>
    <xf numFmtId="164" fontId="58" fillId="0" borderId="0" applyNumberFormat="0" applyFill="0" applyBorder="0" applyAlignment="0" applyProtection="0"/>
    <xf numFmtId="164" fontId="58" fillId="0" borderId="0" applyNumberFormat="0" applyFill="0" applyBorder="0" applyAlignment="0" applyProtection="0"/>
    <xf numFmtId="164" fontId="19" fillId="0" borderId="0"/>
    <xf numFmtId="164" fontId="19" fillId="0" borderId="0"/>
    <xf numFmtId="164" fontId="58" fillId="0" borderId="0" applyNumberFormat="0" applyFill="0" applyBorder="0" applyAlignment="0" applyProtection="0"/>
    <xf numFmtId="164" fontId="58" fillId="0" borderId="0" applyNumberFormat="0" applyFill="0" applyBorder="0" applyAlignment="0" applyProtection="0"/>
    <xf numFmtId="164" fontId="19" fillId="0" borderId="0"/>
    <xf numFmtId="164" fontId="59" fillId="0" borderId="17" applyNumberFormat="0" applyFill="0" applyAlignment="0" applyProtection="0"/>
    <xf numFmtId="164" fontId="59" fillId="0" borderId="17" applyNumberFormat="0" applyFill="0" applyAlignment="0" applyProtection="0"/>
    <xf numFmtId="164" fontId="19" fillId="0" borderId="0"/>
    <xf numFmtId="164" fontId="59" fillId="0" borderId="17" applyNumberFormat="0" applyFill="0" applyAlignment="0" applyProtection="0"/>
    <xf numFmtId="164" fontId="59" fillId="0" borderId="17" applyNumberFormat="0" applyFill="0" applyAlignment="0" applyProtection="0"/>
    <xf numFmtId="164" fontId="59" fillId="0" borderId="17" applyNumberFormat="0" applyFill="0" applyAlignment="0" applyProtection="0"/>
    <xf numFmtId="164" fontId="59" fillId="0" borderId="17" applyNumberFormat="0" applyFill="0" applyAlignment="0" applyProtection="0"/>
    <xf numFmtId="164" fontId="59" fillId="0" borderId="17" applyNumberFormat="0" applyFill="0" applyAlignment="0" applyProtection="0"/>
    <xf numFmtId="164" fontId="59" fillId="0" borderId="17" applyNumberFormat="0" applyFill="0" applyAlignment="0" applyProtection="0"/>
    <xf numFmtId="164" fontId="59" fillId="0" borderId="17" applyNumberFormat="0" applyFill="0" applyAlignment="0" applyProtection="0"/>
    <xf numFmtId="164" fontId="19" fillId="0" borderId="0"/>
    <xf numFmtId="164" fontId="59" fillId="0" borderId="17" applyNumberFormat="0" applyFill="0" applyAlignment="0" applyProtection="0"/>
    <xf numFmtId="164" fontId="59" fillId="0" borderId="17" applyNumberFormat="0" applyFill="0" applyAlignment="0" applyProtection="0"/>
    <xf numFmtId="164" fontId="59" fillId="0" borderId="17" applyNumberFormat="0" applyFill="0" applyAlignment="0" applyProtection="0"/>
    <xf numFmtId="164" fontId="59" fillId="0" borderId="17" applyNumberFormat="0" applyFill="0" applyAlignment="0" applyProtection="0"/>
    <xf numFmtId="164" fontId="59" fillId="0" borderId="17" applyNumberFormat="0" applyFill="0" applyAlignment="0" applyProtection="0"/>
    <xf numFmtId="164" fontId="59" fillId="0" borderId="17" applyNumberFormat="0" applyFill="0" applyAlignment="0" applyProtection="0"/>
    <xf numFmtId="164" fontId="59" fillId="0" borderId="17" applyNumberFormat="0" applyFill="0" applyAlignment="0" applyProtection="0"/>
    <xf numFmtId="164" fontId="19" fillId="0" borderId="0"/>
    <xf numFmtId="164" fontId="59" fillId="0" borderId="17" applyNumberFormat="0" applyFill="0" applyAlignment="0" applyProtection="0"/>
    <xf numFmtId="164" fontId="59" fillId="0" borderId="17" applyNumberFormat="0" applyFill="0" applyAlignment="0" applyProtection="0"/>
    <xf numFmtId="164" fontId="59" fillId="0" borderId="17" applyNumberFormat="0" applyFill="0" applyAlignment="0" applyProtection="0"/>
    <xf numFmtId="164" fontId="59" fillId="0" borderId="17" applyNumberFormat="0" applyFill="0" applyAlignment="0" applyProtection="0"/>
    <xf numFmtId="164" fontId="59" fillId="0" borderId="17" applyNumberFormat="0" applyFill="0" applyAlignment="0" applyProtection="0"/>
    <xf numFmtId="164" fontId="59" fillId="0" borderId="17" applyNumberFormat="0" applyFill="0" applyAlignment="0" applyProtection="0"/>
    <xf numFmtId="164" fontId="59" fillId="0" borderId="17" applyNumberFormat="0" applyFill="0" applyAlignment="0" applyProtection="0"/>
    <xf numFmtId="164" fontId="59" fillId="0" borderId="17" applyNumberFormat="0" applyFill="0" applyAlignment="0" applyProtection="0"/>
    <xf numFmtId="164" fontId="59" fillId="0" borderId="17" applyNumberFormat="0" applyFill="0" applyAlignment="0" applyProtection="0"/>
    <xf numFmtId="164" fontId="59" fillId="0" borderId="17" applyNumberFormat="0" applyFill="0" applyAlignment="0" applyProtection="0"/>
    <xf numFmtId="164" fontId="59" fillId="0" borderId="17" applyNumberFormat="0" applyFill="0" applyAlignment="0" applyProtection="0"/>
    <xf numFmtId="164" fontId="59" fillId="0" borderId="17" applyNumberFormat="0" applyFill="0" applyAlignment="0" applyProtection="0"/>
    <xf numFmtId="164" fontId="19" fillId="0" borderId="0"/>
    <xf numFmtId="164" fontId="19" fillId="0" borderId="0"/>
    <xf numFmtId="164" fontId="59" fillId="0" borderId="17" applyNumberFormat="0" applyFill="0" applyAlignment="0" applyProtection="0"/>
    <xf numFmtId="164" fontId="59" fillId="0" borderId="17" applyNumberFormat="0" applyFill="0" applyAlignment="0" applyProtection="0"/>
    <xf numFmtId="164" fontId="59" fillId="0" borderId="17" applyNumberFormat="0" applyFill="0" applyAlignment="0" applyProtection="0"/>
    <xf numFmtId="164" fontId="59" fillId="0" borderId="17" applyNumberFormat="0" applyFill="0" applyAlignment="0" applyProtection="0"/>
    <xf numFmtId="164" fontId="59" fillId="0" borderId="17" applyNumberFormat="0" applyFill="0" applyAlignment="0" applyProtection="0"/>
    <xf numFmtId="164" fontId="59" fillId="0" borderId="17" applyNumberFormat="0" applyFill="0" applyAlignment="0" applyProtection="0"/>
    <xf numFmtId="164" fontId="59" fillId="0" borderId="17" applyNumberFormat="0" applyFill="0" applyAlignment="0" applyProtection="0"/>
    <xf numFmtId="164" fontId="59" fillId="0" borderId="17" applyNumberFormat="0" applyFill="0" applyAlignment="0" applyProtection="0"/>
    <xf numFmtId="164" fontId="59" fillId="0" borderId="17" applyNumberFormat="0" applyFill="0" applyAlignment="0" applyProtection="0"/>
    <xf numFmtId="164" fontId="59" fillId="0" borderId="17" applyNumberFormat="0" applyFill="0" applyAlignment="0" applyProtection="0"/>
    <xf numFmtId="164" fontId="59" fillId="0" borderId="17" applyNumberFormat="0" applyFill="0" applyAlignment="0" applyProtection="0"/>
    <xf numFmtId="164" fontId="59" fillId="0" borderId="17" applyNumberFormat="0" applyFill="0" applyAlignment="0" applyProtection="0"/>
    <xf numFmtId="164" fontId="59" fillId="0" borderId="17" applyNumberFormat="0" applyFill="0" applyAlignment="0" applyProtection="0"/>
    <xf numFmtId="164" fontId="59" fillId="0" borderId="17" applyNumberFormat="0" applyFill="0" applyAlignment="0" applyProtection="0"/>
    <xf numFmtId="164" fontId="19" fillId="0" borderId="0"/>
    <xf numFmtId="164" fontId="19" fillId="0" borderId="0"/>
    <xf numFmtId="164" fontId="59" fillId="0" borderId="17" applyNumberFormat="0" applyFill="0" applyAlignment="0" applyProtection="0"/>
    <xf numFmtId="164" fontId="59" fillId="0" borderId="17" applyNumberFormat="0" applyFill="0" applyAlignment="0" applyProtection="0"/>
    <xf numFmtId="164" fontId="59" fillId="0" borderId="17" applyNumberFormat="0" applyFill="0" applyAlignment="0" applyProtection="0"/>
    <xf numFmtId="164" fontId="59" fillId="0" borderId="17" applyNumberFormat="0" applyFill="0" applyAlignment="0" applyProtection="0"/>
    <xf numFmtId="164" fontId="59" fillId="0" borderId="17" applyNumberFormat="0" applyFill="0" applyAlignment="0" applyProtection="0"/>
    <xf numFmtId="164" fontId="59" fillId="0" borderId="17" applyNumberFormat="0" applyFill="0" applyAlignment="0" applyProtection="0"/>
    <xf numFmtId="164" fontId="59" fillId="0" borderId="17" applyNumberFormat="0" applyFill="0" applyAlignment="0" applyProtection="0"/>
    <xf numFmtId="164" fontId="59" fillId="0" borderId="17" applyNumberFormat="0" applyFill="0" applyAlignment="0" applyProtection="0"/>
    <xf numFmtId="164" fontId="59" fillId="0" borderId="17" applyNumberFormat="0" applyFill="0" applyAlignment="0" applyProtection="0"/>
    <xf numFmtId="164" fontId="59" fillId="0" borderId="17" applyNumberFormat="0" applyFill="0" applyAlignment="0" applyProtection="0"/>
    <xf numFmtId="164" fontId="59" fillId="0" borderId="17" applyNumberFormat="0" applyFill="0" applyAlignment="0" applyProtection="0"/>
    <xf numFmtId="164" fontId="59" fillId="0" borderId="17" applyNumberFormat="0" applyFill="0" applyAlignment="0" applyProtection="0"/>
    <xf numFmtId="164" fontId="59" fillId="0" borderId="17" applyNumberFormat="0" applyFill="0" applyAlignment="0" applyProtection="0"/>
    <xf numFmtId="164" fontId="59" fillId="0" borderId="17" applyNumberFormat="0" applyFill="0" applyAlignment="0" applyProtection="0"/>
    <xf numFmtId="164" fontId="19" fillId="0" borderId="0"/>
    <xf numFmtId="164" fontId="19" fillId="0" borderId="0"/>
    <xf numFmtId="164" fontId="60" fillId="0" borderId="0" applyNumberFormat="0" applyFill="0" applyBorder="0" applyAlignment="0" applyProtection="0"/>
    <xf numFmtId="164" fontId="19" fillId="0" borderId="0"/>
    <xf numFmtId="164" fontId="60" fillId="0" borderId="0" applyNumberFormat="0" applyFill="0" applyBorder="0" applyAlignment="0" applyProtection="0"/>
    <xf numFmtId="164" fontId="19" fillId="0" borderId="0"/>
    <xf numFmtId="164" fontId="60" fillId="0" borderId="0" applyNumberFormat="0" applyFill="0" applyBorder="0" applyAlignment="0" applyProtection="0"/>
    <xf numFmtId="164" fontId="60" fillId="0" borderId="0" applyNumberFormat="0" applyFill="0" applyBorder="0" applyAlignment="0" applyProtection="0"/>
    <xf numFmtId="164" fontId="19" fillId="0" borderId="0"/>
    <xf numFmtId="164" fontId="19" fillId="0" borderId="0"/>
    <xf numFmtId="164" fontId="60" fillId="0" borderId="0" applyNumberFormat="0" applyFill="0" applyBorder="0" applyAlignment="0" applyProtection="0"/>
    <xf numFmtId="164" fontId="60" fillId="0" borderId="0" applyNumberFormat="0" applyFill="0" applyBorder="0" applyAlignment="0" applyProtection="0"/>
    <xf numFmtId="164" fontId="19" fillId="0" borderId="0"/>
    <xf numFmtId="164" fontId="19" fillId="0" borderId="0"/>
    <xf numFmtId="164" fontId="60" fillId="0" borderId="0" applyNumberFormat="0" applyFill="0" applyBorder="0" applyAlignment="0" applyProtection="0"/>
    <xf numFmtId="164" fontId="60" fillId="0" borderId="0" applyNumberFormat="0" applyFill="0" applyBorder="0" applyAlignment="0" applyProtection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19" fillId="0" borderId="0"/>
    <xf numFmtId="43" fontId="43" fillId="0" borderId="0" applyFont="0" applyFill="0" applyBorder="0" applyAlignment="0" applyProtection="0"/>
    <xf numFmtId="164" fontId="19" fillId="0" borderId="0"/>
    <xf numFmtId="0" fontId="19" fillId="0" borderId="0"/>
    <xf numFmtId="164" fontId="33" fillId="0" borderId="0"/>
    <xf numFmtId="164" fontId="64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55" fillId="0" borderId="0">
      <alignment vertical="center"/>
    </xf>
    <xf numFmtId="164" fontId="19" fillId="0" borderId="0"/>
    <xf numFmtId="164" fontId="19" fillId="0" borderId="0"/>
    <xf numFmtId="164" fontId="55" fillId="0" borderId="0">
      <alignment vertical="center"/>
    </xf>
    <xf numFmtId="164" fontId="19" fillId="0" borderId="0"/>
    <xf numFmtId="164" fontId="55" fillId="0" borderId="0">
      <alignment vertical="center"/>
    </xf>
    <xf numFmtId="164" fontId="19" fillId="0" borderId="0"/>
    <xf numFmtId="164" fontId="55" fillId="0" borderId="0">
      <alignment vertical="center"/>
    </xf>
    <xf numFmtId="164" fontId="19" fillId="0" borderId="0"/>
    <xf numFmtId="164" fontId="19" fillId="0" borderId="0"/>
    <xf numFmtId="164" fontId="19" fillId="0" borderId="0"/>
    <xf numFmtId="164" fontId="55" fillId="0" borderId="0">
      <alignment vertical="center"/>
    </xf>
    <xf numFmtId="164" fontId="19" fillId="0" borderId="0"/>
    <xf numFmtId="164" fontId="19" fillId="0" borderId="0"/>
    <xf numFmtId="164" fontId="19" fillId="0" borderId="0"/>
    <xf numFmtId="164" fontId="55" fillId="0" borderId="0">
      <alignment vertical="center"/>
    </xf>
    <xf numFmtId="164" fontId="19" fillId="0" borderId="0"/>
    <xf numFmtId="164" fontId="19" fillId="0" borderId="0"/>
    <xf numFmtId="164" fontId="19" fillId="0" borderId="0"/>
    <xf numFmtId="164" fontId="55" fillId="0" borderId="0">
      <alignment vertical="center"/>
    </xf>
    <xf numFmtId="164" fontId="19" fillId="0" borderId="0"/>
    <xf numFmtId="164" fontId="55" fillId="0" borderId="0">
      <alignment vertical="center"/>
    </xf>
    <xf numFmtId="164" fontId="19" fillId="0" borderId="0"/>
    <xf numFmtId="164" fontId="55" fillId="0" borderId="0">
      <alignment vertical="center"/>
    </xf>
    <xf numFmtId="164" fontId="19" fillId="0" borderId="0"/>
    <xf numFmtId="164" fontId="19" fillId="0" borderId="0"/>
    <xf numFmtId="164" fontId="55" fillId="0" borderId="0">
      <alignment vertical="center"/>
    </xf>
    <xf numFmtId="164" fontId="19" fillId="0" borderId="0"/>
    <xf numFmtId="164" fontId="55" fillId="0" borderId="0">
      <alignment vertical="center"/>
    </xf>
    <xf numFmtId="164" fontId="19" fillId="0" borderId="0"/>
    <xf numFmtId="164" fontId="19" fillId="0" borderId="0"/>
    <xf numFmtId="164" fontId="19" fillId="0" borderId="0"/>
    <xf numFmtId="164" fontId="55" fillId="0" borderId="0">
      <alignment vertical="center"/>
    </xf>
    <xf numFmtId="164" fontId="19" fillId="0" borderId="0"/>
    <xf numFmtId="164" fontId="19" fillId="0" borderId="0"/>
    <xf numFmtId="164" fontId="19" fillId="0" borderId="0"/>
    <xf numFmtId="164" fontId="55" fillId="0" borderId="0">
      <alignment vertical="center"/>
    </xf>
    <xf numFmtId="164" fontId="19" fillId="0" borderId="0"/>
    <xf numFmtId="164" fontId="19" fillId="0" borderId="0"/>
    <xf numFmtId="164" fontId="19" fillId="0" borderId="0"/>
    <xf numFmtId="164" fontId="55" fillId="0" borderId="0">
      <alignment vertical="center"/>
    </xf>
    <xf numFmtId="164" fontId="19" fillId="0" borderId="0"/>
    <xf numFmtId="164" fontId="19" fillId="0" borderId="0"/>
    <xf numFmtId="164" fontId="55" fillId="0" borderId="0">
      <alignment vertical="center"/>
    </xf>
    <xf numFmtId="164" fontId="33" fillId="0" borderId="0"/>
    <xf numFmtId="164" fontId="33" fillId="0" borderId="0"/>
    <xf numFmtId="164" fontId="33" fillId="0" borderId="0"/>
    <xf numFmtId="164" fontId="33" fillId="0" borderId="0"/>
    <xf numFmtId="164" fontId="64" fillId="0" borderId="0">
      <alignment vertical="center"/>
    </xf>
    <xf numFmtId="164" fontId="33" fillId="0" borderId="0"/>
    <xf numFmtId="164" fontId="33" fillId="0" borderId="0"/>
    <xf numFmtId="164" fontId="33" fillId="0" borderId="0"/>
    <xf numFmtId="164" fontId="64" fillId="0" borderId="0">
      <alignment vertical="center"/>
    </xf>
    <xf numFmtId="164" fontId="33" fillId="0" borderId="0"/>
    <xf numFmtId="164" fontId="33" fillId="0" borderId="0"/>
    <xf numFmtId="164" fontId="33" fillId="0" borderId="0"/>
    <xf numFmtId="164" fontId="64" fillId="0" borderId="0">
      <alignment vertical="center"/>
    </xf>
    <xf numFmtId="164" fontId="33" fillId="0" borderId="0"/>
    <xf numFmtId="164" fontId="64" fillId="0" borderId="0">
      <alignment vertical="center"/>
    </xf>
    <xf numFmtId="164" fontId="33" fillId="0" borderId="0"/>
    <xf numFmtId="164" fontId="64" fillId="0" borderId="0">
      <alignment vertical="center"/>
    </xf>
    <xf numFmtId="164" fontId="19" fillId="0" borderId="0"/>
    <xf numFmtId="164" fontId="43" fillId="0" borderId="0"/>
    <xf numFmtId="164" fontId="33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33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33" fillId="0" borderId="0"/>
    <xf numFmtId="164" fontId="64" fillId="0" borderId="0"/>
    <xf numFmtId="164" fontId="64" fillId="0" borderId="0">
      <alignment vertical="center"/>
    </xf>
    <xf numFmtId="164" fontId="43" fillId="0" borderId="0"/>
    <xf numFmtId="164" fontId="19" fillId="0" borderId="0"/>
    <xf numFmtId="44" fontId="43" fillId="0" borderId="0" applyFont="0" applyFill="0" applyBorder="0" applyAlignment="0" applyProtection="0"/>
    <xf numFmtId="44" fontId="45" fillId="0" borderId="0" applyFont="0" applyFill="0" applyBorder="0" applyAlignment="0" applyProtection="0"/>
    <xf numFmtId="44" fontId="43" fillId="0" borderId="0" applyFont="0" applyFill="0" applyBorder="0" applyAlignment="0" applyProtection="0"/>
    <xf numFmtId="169" fontId="38" fillId="0" borderId="0">
      <alignment vertical="center"/>
    </xf>
  </cellStyleXfs>
  <cellXfs count="153">
    <xf numFmtId="164" fontId="0" fillId="0" borderId="0" xfId="0"/>
    <xf numFmtId="0" fontId="0" fillId="0" borderId="0" xfId="0" applyNumberFormat="1"/>
    <xf numFmtId="0" fontId="0" fillId="2" borderId="0" xfId="0" applyNumberFormat="1" applyFill="1"/>
    <xf numFmtId="0" fontId="0" fillId="3" borderId="0" xfId="0" applyNumberFormat="1" applyFill="1"/>
    <xf numFmtId="164" fontId="0" fillId="3" borderId="0" xfId="0" applyFill="1"/>
    <xf numFmtId="0" fontId="0" fillId="0" borderId="0" xfId="0" applyNumberFormat="1" applyAlignment="1">
      <alignment horizontal="left"/>
    </xf>
    <xf numFmtId="2" fontId="0" fillId="0" borderId="0" xfId="0" applyNumberFormat="1"/>
    <xf numFmtId="164" fontId="1" fillId="0" borderId="0" xfId="10788" applyFont="1" applyAlignment="1">
      <alignment horizontal="center" vertical="center"/>
    </xf>
    <xf numFmtId="164" fontId="4" fillId="0" borderId="0" xfId="10788" applyFont="1" applyAlignment="1">
      <alignment horizontal="center" vertical="center"/>
    </xf>
    <xf numFmtId="0" fontId="5" fillId="0" borderId="1" xfId="10788" applyNumberFormat="1" applyFont="1" applyBorder="1" applyAlignment="1">
      <alignment horizontal="center" vertical="center" wrapText="1"/>
    </xf>
    <xf numFmtId="164" fontId="5" fillId="0" borderId="1" xfId="10788" applyFont="1" applyBorder="1" applyAlignment="1">
      <alignment horizontal="center" vertical="center" wrapText="1"/>
    </xf>
    <xf numFmtId="164" fontId="5" fillId="0" borderId="3" xfId="10788" applyFont="1" applyBorder="1" applyAlignment="1">
      <alignment horizontal="center" vertical="center" wrapText="1"/>
    </xf>
    <xf numFmtId="164" fontId="5" fillId="0" borderId="4" xfId="10788" applyFont="1" applyBorder="1" applyAlignment="1">
      <alignment horizontal="center" vertical="center" wrapText="1"/>
    </xf>
    <xf numFmtId="164" fontId="5" fillId="0" borderId="4" xfId="10788" applyFont="1" applyBorder="1" applyAlignment="1">
      <alignment horizontal="center" vertical="center"/>
    </xf>
    <xf numFmtId="0" fontId="5" fillId="0" borderId="4" xfId="10788" applyNumberFormat="1" applyFont="1" applyBorder="1" applyAlignment="1">
      <alignment horizontal="center" vertical="center" wrapText="1"/>
    </xf>
    <xf numFmtId="0" fontId="12" fillId="0" borderId="0" xfId="10788" applyNumberFormat="1" applyFont="1" applyAlignment="1">
      <alignment horizontal="center" vertical="center" wrapText="1"/>
    </xf>
    <xf numFmtId="0" fontId="12" fillId="0" borderId="0" xfId="10788" applyNumberFormat="1" applyFont="1" applyAlignment="1">
      <alignment horizontal="center" vertical="center"/>
    </xf>
    <xf numFmtId="164" fontId="10" fillId="0" borderId="1" xfId="10788" applyFont="1" applyBorder="1" applyAlignment="1">
      <alignment horizontal="center" vertical="center"/>
    </xf>
    <xf numFmtId="0" fontId="14" fillId="0" borderId="0" xfId="10788" applyNumberFormat="1" applyFont="1" applyAlignment="1">
      <alignment horizontal="center" vertical="center"/>
    </xf>
    <xf numFmtId="0" fontId="14" fillId="0" borderId="0" xfId="10788" applyNumberFormat="1" applyFont="1" applyAlignment="1">
      <alignment vertical="center"/>
    </xf>
    <xf numFmtId="0" fontId="15" fillId="0" borderId="0" xfId="10788" applyNumberFormat="1" applyFont="1" applyAlignment="1">
      <alignment horizontal="center" vertical="center"/>
    </xf>
    <xf numFmtId="0" fontId="15" fillId="0" borderId="0" xfId="10788" applyNumberFormat="1" applyFont="1" applyAlignment="1">
      <alignment vertical="center"/>
    </xf>
    <xf numFmtId="0" fontId="1" fillId="0" borderId="0" xfId="10788" applyNumberFormat="1" applyFont="1" applyAlignment="1">
      <alignment horizontal="center" vertical="center"/>
    </xf>
    <xf numFmtId="0" fontId="16" fillId="0" borderId="0" xfId="10788" applyNumberFormat="1" applyFont="1" applyAlignment="1">
      <alignment horizontal="center" vertical="center"/>
    </xf>
    <xf numFmtId="164" fontId="17" fillId="4" borderId="0" xfId="10788" applyFont="1" applyFill="1" applyAlignment="1">
      <alignment horizontal="center" vertical="center"/>
    </xf>
    <xf numFmtId="164" fontId="1" fillId="4" borderId="0" xfId="10788" applyFont="1" applyFill="1" applyAlignment="1">
      <alignment horizontal="center" vertical="center"/>
    </xf>
    <xf numFmtId="164" fontId="18" fillId="0" borderId="0" xfId="10788" applyFont="1" applyAlignment="1">
      <alignment horizontal="center" vertical="center"/>
    </xf>
    <xf numFmtId="164" fontId="19" fillId="0" borderId="0" xfId="10788" applyAlignment="1">
      <alignment horizontal="center" vertical="center"/>
    </xf>
    <xf numFmtId="0" fontId="19" fillId="0" borderId="0" xfId="10788" applyNumberFormat="1"/>
    <xf numFmtId="164" fontId="19" fillId="0" borderId="0" xfId="10788"/>
    <xf numFmtId="0" fontId="19" fillId="0" borderId="0" xfId="10788" applyNumberFormat="1" applyAlignment="1">
      <alignment horizontal="center" vertical="center"/>
    </xf>
    <xf numFmtId="164" fontId="20" fillId="0" borderId="0" xfId="10788" applyFont="1" applyAlignment="1">
      <alignment horizontal="center" vertical="center"/>
    </xf>
    <xf numFmtId="164" fontId="15" fillId="0" borderId="0" xfId="10788" applyFont="1" applyAlignment="1">
      <alignment horizontal="center" vertical="center"/>
    </xf>
    <xf numFmtId="0" fontId="12" fillId="0" borderId="1" xfId="10788" applyNumberFormat="1" applyFont="1" applyBorder="1" applyAlignment="1">
      <alignment horizontal="center" vertical="center" wrapText="1"/>
    </xf>
    <xf numFmtId="164" fontId="12" fillId="0" borderId="1" xfId="10788" applyFont="1" applyBorder="1" applyAlignment="1">
      <alignment horizontal="center" vertical="center" wrapText="1"/>
    </xf>
    <xf numFmtId="164" fontId="12" fillId="0" borderId="1" xfId="10788" applyFont="1" applyBorder="1" applyAlignment="1">
      <alignment horizontal="center" vertical="center"/>
    </xf>
    <xf numFmtId="0" fontId="16" fillId="0" borderId="1" xfId="10788" applyNumberFormat="1" applyFont="1" applyBorder="1" applyAlignment="1">
      <alignment horizontal="center" vertical="center"/>
    </xf>
    <xf numFmtId="164" fontId="22" fillId="0" borderId="1" xfId="2" applyFont="1" applyFill="1" applyBorder="1" applyAlignment="1">
      <alignment horizontal="center" vertical="center"/>
    </xf>
    <xf numFmtId="164" fontId="23" fillId="4" borderId="1" xfId="0" applyFont="1" applyFill="1" applyBorder="1" applyAlignment="1">
      <alignment horizontal="center" vertical="center"/>
    </xf>
    <xf numFmtId="16" fontId="22" fillId="0" borderId="1" xfId="2" applyNumberFormat="1" applyFont="1" applyFill="1" applyBorder="1" applyAlignment="1">
      <alignment horizontal="center" vertical="center"/>
    </xf>
    <xf numFmtId="164" fontId="22" fillId="0" borderId="5" xfId="4694" applyFont="1" applyBorder="1" applyAlignment="1">
      <alignment horizontal="center" vertical="center" shrinkToFit="1"/>
    </xf>
    <xf numFmtId="0" fontId="22" fillId="0" borderId="1" xfId="2" applyNumberFormat="1" applyFont="1" applyFill="1" applyBorder="1" applyAlignment="1">
      <alignment horizontal="center" vertical="center"/>
    </xf>
    <xf numFmtId="49" fontId="22" fillId="0" borderId="1" xfId="2" applyNumberFormat="1" applyFont="1" applyFill="1" applyBorder="1" applyAlignment="1">
      <alignment horizontal="center" vertical="center"/>
    </xf>
    <xf numFmtId="0" fontId="24" fillId="0" borderId="1" xfId="10788" applyNumberFormat="1" applyFont="1" applyBorder="1" applyAlignment="1">
      <alignment horizontal="center" vertical="center"/>
    </xf>
    <xf numFmtId="164" fontId="22" fillId="4" borderId="1" xfId="2" applyFont="1" applyFill="1" applyBorder="1" applyAlignment="1">
      <alignment horizontal="center" vertical="center"/>
    </xf>
    <xf numFmtId="164" fontId="25" fillId="4" borderId="1" xfId="0" applyFont="1" applyFill="1" applyBorder="1" applyAlignment="1">
      <alignment horizontal="center" vertical="center"/>
    </xf>
    <xf numFmtId="164" fontId="22" fillId="4" borderId="5" xfId="4694" applyFont="1" applyFill="1" applyBorder="1" applyAlignment="1">
      <alignment horizontal="center" vertical="center" shrinkToFit="1"/>
    </xf>
    <xf numFmtId="0" fontId="22" fillId="4" borderId="1" xfId="2" applyNumberFormat="1" applyFont="1" applyFill="1" applyBorder="1" applyAlignment="1">
      <alignment horizontal="center" vertical="center"/>
    </xf>
    <xf numFmtId="49" fontId="26" fillId="4" borderId="1" xfId="2" applyNumberFormat="1" applyFont="1" applyFill="1" applyBorder="1" applyAlignment="1">
      <alignment horizontal="center" vertical="center"/>
    </xf>
    <xf numFmtId="164" fontId="12" fillId="5" borderId="1" xfId="10788" applyFont="1" applyFill="1" applyBorder="1" applyAlignment="1">
      <alignment horizontal="center" vertical="center" wrapText="1"/>
    </xf>
    <xf numFmtId="0" fontId="28" fillId="0" borderId="1" xfId="10788" applyNumberFormat="1" applyFont="1" applyBorder="1" applyAlignment="1">
      <alignment horizontal="center" vertical="center" wrapText="1"/>
    </xf>
    <xf numFmtId="164" fontId="28" fillId="5" borderId="1" xfId="10788" applyFont="1" applyFill="1" applyBorder="1" applyAlignment="1">
      <alignment horizontal="center" vertical="center" wrapText="1"/>
    </xf>
    <xf numFmtId="164" fontId="28" fillId="0" borderId="1" xfId="10788" applyFont="1" applyBorder="1" applyAlignment="1">
      <alignment horizontal="center" vertical="center" wrapText="1"/>
    </xf>
    <xf numFmtId="0" fontId="22" fillId="0" borderId="5" xfId="4694" applyNumberFormat="1" applyFont="1" applyBorder="1" applyAlignment="1">
      <alignment horizontal="center" vertical="center" shrinkToFit="1"/>
    </xf>
    <xf numFmtId="167" fontId="22" fillId="5" borderId="1" xfId="10788" applyNumberFormat="1" applyFont="1" applyFill="1" applyBorder="1" applyAlignment="1">
      <alignment horizontal="center" vertical="center"/>
    </xf>
    <xf numFmtId="164" fontId="22" fillId="0" borderId="1" xfId="10788" applyFont="1" applyBorder="1" applyAlignment="1">
      <alignment horizontal="center" vertical="center"/>
    </xf>
    <xf numFmtId="44" fontId="22" fillId="5" borderId="1" xfId="1" applyFont="1" applyFill="1" applyBorder="1" applyAlignment="1">
      <alignment horizontal="center" vertical="center"/>
    </xf>
    <xf numFmtId="1" fontId="22" fillId="0" borderId="1" xfId="10788" applyNumberFormat="1" applyFont="1" applyBorder="1" applyAlignment="1">
      <alignment horizontal="center" vertical="center"/>
    </xf>
    <xf numFmtId="167" fontId="22" fillId="0" borderId="1" xfId="10788" applyNumberFormat="1" applyFont="1" applyBorder="1" applyAlignment="1">
      <alignment horizontal="center" vertical="center"/>
    </xf>
    <xf numFmtId="0" fontId="22" fillId="4" borderId="5" xfId="4694" applyNumberFormat="1" applyFont="1" applyFill="1" applyBorder="1" applyAlignment="1">
      <alignment horizontal="center" vertical="center" shrinkToFit="1"/>
    </xf>
    <xf numFmtId="167" fontId="29" fillId="4" borderId="1" xfId="10788" applyNumberFormat="1" applyFont="1" applyFill="1" applyBorder="1" applyAlignment="1">
      <alignment horizontal="center" vertical="center"/>
    </xf>
    <xf numFmtId="164" fontId="29" fillId="4" borderId="1" xfId="10788" applyFont="1" applyFill="1" applyBorder="1" applyAlignment="1">
      <alignment horizontal="center" vertical="center"/>
    </xf>
    <xf numFmtId="44" fontId="29" fillId="4" borderId="1" xfId="1" applyFont="1" applyFill="1" applyBorder="1" applyAlignment="1">
      <alignment horizontal="center" vertical="center"/>
    </xf>
    <xf numFmtId="1" fontId="29" fillId="4" borderId="1" xfId="10788" applyNumberFormat="1" applyFont="1" applyFill="1" applyBorder="1" applyAlignment="1">
      <alignment horizontal="center" vertical="center"/>
    </xf>
    <xf numFmtId="0" fontId="1" fillId="0" borderId="1" xfId="10788" applyNumberFormat="1" applyFont="1" applyBorder="1" applyAlignment="1">
      <alignment horizontal="center" vertical="center"/>
    </xf>
    <xf numFmtId="2" fontId="1" fillId="0" borderId="1" xfId="10788" applyNumberFormat="1" applyFont="1" applyBorder="1" applyAlignment="1">
      <alignment horizontal="center" vertical="center"/>
    </xf>
    <xf numFmtId="164" fontId="12" fillId="6" borderId="1" xfId="10788" applyFont="1" applyFill="1" applyBorder="1" applyAlignment="1">
      <alignment horizontal="center" vertical="center" wrapText="1"/>
    </xf>
    <xf numFmtId="0" fontId="12" fillId="6" borderId="1" xfId="10788" applyNumberFormat="1" applyFont="1" applyFill="1" applyBorder="1" applyAlignment="1">
      <alignment horizontal="center" vertical="center" wrapText="1"/>
    </xf>
    <xf numFmtId="164" fontId="28" fillId="6" borderId="1" xfId="10788" applyFont="1" applyFill="1" applyBorder="1" applyAlignment="1">
      <alignment horizontal="center" vertical="center" wrapText="1"/>
    </xf>
    <xf numFmtId="0" fontId="28" fillId="6" borderId="1" xfId="10788" applyNumberFormat="1" applyFont="1" applyFill="1" applyBorder="1" applyAlignment="1">
      <alignment horizontal="center" vertical="center" wrapText="1"/>
    </xf>
    <xf numFmtId="164" fontId="12" fillId="0" borderId="4" xfId="10788" applyFont="1" applyBorder="1" applyAlignment="1">
      <alignment horizontal="center" vertical="center" wrapText="1"/>
    </xf>
    <xf numFmtId="0" fontId="22" fillId="0" borderId="1" xfId="10788" applyNumberFormat="1" applyFont="1" applyBorder="1" applyAlignment="1">
      <alignment horizontal="center" vertical="center"/>
    </xf>
    <xf numFmtId="43" fontId="22" fillId="5" borderId="1" xfId="10788" applyNumberFormat="1" applyFont="1" applyFill="1" applyBorder="1" applyAlignment="1">
      <alignment horizontal="center" vertical="center"/>
    </xf>
    <xf numFmtId="0" fontId="29" fillId="4" borderId="1" xfId="10788" applyNumberFormat="1" applyFont="1" applyFill="1" applyBorder="1" applyAlignment="1">
      <alignment horizontal="center" vertical="center"/>
    </xf>
    <xf numFmtId="43" fontId="29" fillId="4" borderId="1" xfId="10788" applyNumberFormat="1" applyFont="1" applyFill="1" applyBorder="1" applyAlignment="1">
      <alignment horizontal="center" vertical="center"/>
    </xf>
    <xf numFmtId="164" fontId="12" fillId="5" borderId="4" xfId="10788" applyFont="1" applyFill="1" applyBorder="1" applyAlignment="1">
      <alignment horizontal="center" vertical="center" wrapText="1"/>
    </xf>
    <xf numFmtId="164" fontId="30" fillId="0" borderId="1" xfId="10788" applyFont="1" applyBorder="1" applyAlignment="1">
      <alignment horizontal="center" vertical="center" wrapText="1"/>
    </xf>
    <xf numFmtId="168" fontId="22" fillId="5" borderId="1" xfId="10788" applyNumberFormat="1" applyFont="1" applyFill="1" applyBorder="1" applyAlignment="1">
      <alignment horizontal="center" vertical="center"/>
    </xf>
    <xf numFmtId="164" fontId="22" fillId="5" borderId="1" xfId="10788" applyFont="1" applyFill="1" applyBorder="1" applyAlignment="1">
      <alignment horizontal="center" vertical="center"/>
    </xf>
    <xf numFmtId="168" fontId="22" fillId="0" borderId="1" xfId="10788" applyNumberFormat="1" applyFont="1" applyBorder="1" applyAlignment="1">
      <alignment horizontal="center" vertical="center"/>
    </xf>
    <xf numFmtId="168" fontId="29" fillId="4" borderId="1" xfId="10788" applyNumberFormat="1" applyFont="1" applyFill="1" applyBorder="1" applyAlignment="1">
      <alignment horizontal="center" vertical="center"/>
    </xf>
    <xf numFmtId="164" fontId="18" fillId="0" borderId="1" xfId="10788" applyFont="1" applyBorder="1" applyAlignment="1">
      <alignment horizontal="center" vertical="center"/>
    </xf>
    <xf numFmtId="0" fontId="16" fillId="0" borderId="8" xfId="10788" applyNumberFormat="1" applyFont="1" applyBorder="1" applyAlignment="1">
      <alignment horizontal="center" vertical="center"/>
    </xf>
    <xf numFmtId="0" fontId="13" fillId="4" borderId="8" xfId="10788" applyNumberFormat="1" applyFont="1" applyFill="1" applyBorder="1" applyAlignment="1">
      <alignment horizontal="center" vertical="center"/>
    </xf>
    <xf numFmtId="0" fontId="13" fillId="4" borderId="0" xfId="10788" applyNumberFormat="1" applyFont="1" applyFill="1" applyAlignment="1">
      <alignment horizontal="center" vertical="center"/>
    </xf>
    <xf numFmtId="0" fontId="31" fillId="0" borderId="0" xfId="10788" applyNumberFormat="1" applyFont="1" applyAlignment="1">
      <alignment horizontal="center" vertical="center"/>
    </xf>
    <xf numFmtId="164" fontId="14" fillId="0" borderId="0" xfId="10788" applyFont="1" applyAlignment="1">
      <alignment vertical="center"/>
    </xf>
    <xf numFmtId="164" fontId="15" fillId="0" borderId="0" xfId="10788" applyFont="1" applyAlignment="1">
      <alignment vertical="center"/>
    </xf>
    <xf numFmtId="0" fontId="17" fillId="0" borderId="0" xfId="10788" applyNumberFormat="1" applyFont="1" applyAlignment="1">
      <alignment horizontal="center" vertical="center"/>
    </xf>
    <xf numFmtId="164" fontId="17" fillId="0" borderId="0" xfId="10788" applyFont="1" applyAlignment="1">
      <alignment horizontal="center" vertical="center"/>
    </xf>
    <xf numFmtId="0" fontId="1" fillId="4" borderId="0" xfId="10788" applyNumberFormat="1" applyFont="1" applyFill="1" applyAlignment="1">
      <alignment horizontal="center" vertical="center"/>
    </xf>
    <xf numFmtId="0" fontId="18" fillId="0" borderId="0" xfId="10788" applyNumberFormat="1" applyFont="1" applyAlignment="1">
      <alignment horizontal="center" vertical="center"/>
    </xf>
    <xf numFmtId="0" fontId="4" fillId="0" borderId="0" xfId="10788" applyNumberFormat="1" applyFont="1" applyAlignment="1">
      <alignment horizontal="center" vertical="center"/>
    </xf>
    <xf numFmtId="164" fontId="32" fillId="0" borderId="1" xfId="10788" applyFont="1" applyBorder="1" applyAlignment="1">
      <alignment horizontal="center" vertical="center" wrapText="1"/>
    </xf>
    <xf numFmtId="164" fontId="10" fillId="0" borderId="0" xfId="10788" applyFont="1" applyAlignment="1">
      <alignment horizontal="center" vertical="center"/>
    </xf>
    <xf numFmtId="0" fontId="10" fillId="0" borderId="1" xfId="10788" applyNumberFormat="1" applyFont="1" applyBorder="1" applyAlignment="1">
      <alignment horizontal="center" vertical="center"/>
    </xf>
    <xf numFmtId="0" fontId="31" fillId="0" borderId="0" xfId="10788" applyNumberFormat="1" applyFont="1"/>
    <xf numFmtId="164" fontId="35" fillId="0" borderId="4" xfId="10788" applyFont="1" applyBorder="1" applyAlignment="1">
      <alignment horizontal="center" vertical="center" wrapText="1"/>
    </xf>
    <xf numFmtId="0" fontId="4" fillId="0" borderId="7" xfId="10788" applyNumberFormat="1" applyFont="1" applyBorder="1" applyAlignment="1">
      <alignment vertical="center"/>
    </xf>
    <xf numFmtId="164" fontId="4" fillId="0" borderId="7" xfId="10788" applyFont="1" applyBorder="1" applyAlignment="1">
      <alignment vertical="center"/>
    </xf>
    <xf numFmtId="164" fontId="4" fillId="0" borderId="0" xfId="10788" applyFont="1" applyAlignment="1">
      <alignment vertical="center"/>
    </xf>
    <xf numFmtId="0" fontId="3" fillId="0" borderId="0" xfId="10788" applyNumberFormat="1" applyFont="1" applyAlignment="1">
      <alignment horizontal="center" vertical="center"/>
    </xf>
    <xf numFmtId="0" fontId="6" fillId="0" borderId="1" xfId="10788" applyNumberFormat="1" applyFont="1" applyBorder="1" applyAlignment="1">
      <alignment horizontal="center" vertical="center"/>
    </xf>
    <xf numFmtId="164" fontId="7" fillId="0" borderId="1" xfId="2" applyFont="1" applyFill="1" applyBorder="1" applyAlignment="1">
      <alignment horizontal="center" vertical="center" wrapText="1"/>
    </xf>
    <xf numFmtId="0" fontId="8" fillId="0" borderId="1" xfId="10788" applyNumberFormat="1" applyFont="1" applyBorder="1" applyAlignment="1">
      <alignment horizontal="center" vertical="center"/>
    </xf>
    <xf numFmtId="166" fontId="7" fillId="0" borderId="1" xfId="2" applyNumberFormat="1" applyFont="1" applyFill="1" applyBorder="1" applyAlignment="1">
      <alignment horizontal="center" vertical="center"/>
    </xf>
    <xf numFmtId="167" fontId="8" fillId="0" borderId="1" xfId="10788" applyNumberFormat="1" applyFont="1" applyBorder="1" applyAlignment="1">
      <alignment horizontal="left" vertical="center"/>
    </xf>
    <xf numFmtId="167" fontId="8" fillId="0" borderId="1" xfId="10788" applyNumberFormat="1" applyFont="1" applyBorder="1" applyAlignment="1">
      <alignment horizontal="center" vertical="center"/>
    </xf>
    <xf numFmtId="1" fontId="8" fillId="0" borderId="1" xfId="10788" applyNumberFormat="1" applyFont="1" applyBorder="1" applyAlignment="1">
      <alignment horizontal="center" vertical="center"/>
    </xf>
    <xf numFmtId="164" fontId="7" fillId="0" borderId="1" xfId="0" applyFont="1" applyBorder="1" applyAlignment="1">
      <alignment horizontal="center" vertical="center"/>
    </xf>
    <xf numFmtId="164" fontId="8" fillId="0" borderId="1" xfId="10788" applyFont="1" applyBorder="1" applyAlignment="1">
      <alignment horizontal="center" vertical="center"/>
    </xf>
    <xf numFmtId="168" fontId="8" fillId="0" borderId="1" xfId="10788" applyNumberFormat="1" applyFont="1" applyBorder="1" applyAlignment="1">
      <alignment horizontal="center" vertical="center"/>
    </xf>
    <xf numFmtId="7" fontId="8" fillId="0" borderId="1" xfId="10788" applyNumberFormat="1" applyFont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 vertical="center"/>
    </xf>
    <xf numFmtId="164" fontId="11" fillId="0" borderId="1" xfId="10788" applyFont="1" applyBorder="1" applyAlignment="1">
      <alignment horizontal="center" vertical="center"/>
    </xf>
    <xf numFmtId="166" fontId="8" fillId="0" borderId="1" xfId="10788" applyNumberFormat="1" applyFont="1" applyBorder="1" applyAlignment="1">
      <alignment horizontal="center" vertical="center"/>
    </xf>
    <xf numFmtId="0" fontId="13" fillId="0" borderId="0" xfId="10788" applyNumberFormat="1" applyFont="1" applyAlignment="1">
      <alignment horizontal="center" vertical="center"/>
    </xf>
    <xf numFmtId="170" fontId="65" fillId="4" borderId="1" xfId="10788" applyNumberFormat="1" applyFont="1" applyFill="1" applyBorder="1" applyAlignment="1">
      <alignment horizontal="center" vertical="center"/>
    </xf>
    <xf numFmtId="164" fontId="66" fillId="4" borderId="2" xfId="10788" applyFont="1" applyFill="1" applyBorder="1" applyAlignment="1">
      <alignment horizontal="center" vertical="center"/>
    </xf>
    <xf numFmtId="169" fontId="67" fillId="4" borderId="2" xfId="0" applyNumberFormat="1" applyFont="1" applyFill="1" applyBorder="1" applyAlignment="1">
      <alignment horizontal="center" vertical="center"/>
    </xf>
    <xf numFmtId="169" fontId="67" fillId="4" borderId="1" xfId="0" applyNumberFormat="1" applyFont="1" applyFill="1" applyBorder="1" applyAlignment="1">
      <alignment horizontal="center" vertical="center"/>
    </xf>
    <xf numFmtId="170" fontId="65" fillId="4" borderId="2" xfId="10788" applyNumberFormat="1" applyFont="1" applyFill="1" applyBorder="1" applyAlignment="1">
      <alignment horizontal="center" vertical="center"/>
    </xf>
    <xf numFmtId="0" fontId="68" fillId="0" borderId="2" xfId="0" applyNumberFormat="1" applyFont="1" applyBorder="1" applyAlignment="1">
      <alignment horizontal="center" vertical="center"/>
    </xf>
    <xf numFmtId="0" fontId="68" fillId="0" borderId="1" xfId="0" applyNumberFormat="1" applyFont="1" applyBorder="1" applyAlignment="1">
      <alignment horizontal="center" vertical="center"/>
    </xf>
    <xf numFmtId="0" fontId="61" fillId="0" borderId="1" xfId="0" applyNumberFormat="1" applyFont="1" applyBorder="1" applyAlignment="1">
      <alignment horizontal="center" vertical="center"/>
    </xf>
    <xf numFmtId="171" fontId="69" fillId="4" borderId="1" xfId="0" applyNumberFormat="1" applyFont="1" applyFill="1" applyBorder="1" applyAlignment="1">
      <alignment horizontal="center" vertical="center" wrapText="1"/>
    </xf>
    <xf numFmtId="171" fontId="69" fillId="4" borderId="2" xfId="0" applyNumberFormat="1" applyFont="1" applyFill="1" applyBorder="1" applyAlignment="1">
      <alignment horizontal="center" vertical="center" wrapText="1"/>
    </xf>
    <xf numFmtId="171" fontId="69" fillId="4" borderId="1" xfId="0" applyNumberFormat="1" applyFont="1" applyFill="1" applyBorder="1" applyAlignment="1">
      <alignment horizontal="center" vertical="center"/>
    </xf>
    <xf numFmtId="164" fontId="2" fillId="0" borderId="0" xfId="10788" applyFont="1" applyAlignment="1">
      <alignment horizontal="center" vertical="center"/>
    </xf>
    <xf numFmtId="164" fontId="3" fillId="0" borderId="0" xfId="10788" applyFont="1" applyAlignment="1">
      <alignment horizontal="center" vertical="center" wrapText="1"/>
    </xf>
    <xf numFmtId="164" fontId="4" fillId="0" borderId="0" xfId="10788" applyFont="1" applyAlignment="1">
      <alignment horizontal="center" vertical="center"/>
    </xf>
    <xf numFmtId="164" fontId="5" fillId="0" borderId="1" xfId="10788" applyFont="1" applyBorder="1" applyAlignment="1">
      <alignment horizontal="center" vertical="center" wrapText="1"/>
    </xf>
    <xf numFmtId="164" fontId="5" fillId="0" borderId="1" xfId="10788" applyFont="1" applyBorder="1" applyAlignment="1">
      <alignment horizontal="center" vertical="center"/>
    </xf>
    <xf numFmtId="164" fontId="9" fillId="0" borderId="1" xfId="4677" applyFont="1" applyBorder="1" applyAlignment="1">
      <alignment horizontal="center" vertical="center" shrinkToFit="1"/>
    </xf>
    <xf numFmtId="0" fontId="5" fillId="0" borderId="2" xfId="10788" applyNumberFormat="1" applyFont="1" applyBorder="1" applyAlignment="1">
      <alignment horizontal="center" vertical="center" wrapText="1"/>
    </xf>
    <xf numFmtId="0" fontId="5" fillId="0" borderId="4" xfId="10788" applyNumberFormat="1" applyFont="1" applyBorder="1" applyAlignment="1">
      <alignment horizontal="center" vertical="center" wrapText="1"/>
    </xf>
    <xf numFmtId="164" fontId="5" fillId="0" borderId="2" xfId="10788" applyFont="1" applyBorder="1" applyAlignment="1">
      <alignment horizontal="center" vertical="center"/>
    </xf>
    <xf numFmtId="164" fontId="5" fillId="0" borderId="4" xfId="10788" applyFont="1" applyBorder="1" applyAlignment="1">
      <alignment horizontal="center" vertical="center"/>
    </xf>
    <xf numFmtId="164" fontId="12" fillId="0" borderId="1" xfId="10788" applyFont="1" applyBorder="1" applyAlignment="1">
      <alignment horizontal="center" vertical="center" wrapText="1"/>
    </xf>
    <xf numFmtId="164" fontId="12" fillId="0" borderId="1" xfId="10788" applyFont="1" applyBorder="1" applyAlignment="1">
      <alignment horizontal="center" vertical="center"/>
    </xf>
    <xf numFmtId="164" fontId="12" fillId="5" borderId="1" xfId="10788" applyFont="1" applyFill="1" applyBorder="1" applyAlignment="1">
      <alignment horizontal="center" vertical="center" wrapText="1"/>
    </xf>
    <xf numFmtId="164" fontId="12" fillId="5" borderId="1" xfId="10788" applyFont="1" applyFill="1" applyBorder="1" applyAlignment="1">
      <alignment horizontal="center" vertical="center"/>
    </xf>
    <xf numFmtId="164" fontId="27" fillId="4" borderId="3" xfId="4677" applyFont="1" applyFill="1" applyBorder="1" applyAlignment="1">
      <alignment horizontal="center" vertical="center" shrinkToFit="1"/>
    </xf>
    <xf numFmtId="164" fontId="27" fillId="4" borderId="5" xfId="4677" applyFont="1" applyFill="1" applyBorder="1" applyAlignment="1">
      <alignment horizontal="center" vertical="center" shrinkToFit="1"/>
    </xf>
    <xf numFmtId="164" fontId="27" fillId="4" borderId="6" xfId="4677" applyFont="1" applyFill="1" applyBorder="1" applyAlignment="1">
      <alignment horizontal="center" vertical="center" shrinkToFit="1"/>
    </xf>
    <xf numFmtId="0" fontId="12" fillId="0" borderId="1" xfId="10788" applyNumberFormat="1" applyFont="1" applyBorder="1" applyAlignment="1">
      <alignment horizontal="center" vertical="center" wrapText="1"/>
    </xf>
    <xf numFmtId="0" fontId="12" fillId="0" borderId="1" xfId="10788" applyNumberFormat="1" applyFont="1" applyBorder="1" applyAlignment="1">
      <alignment horizontal="center" vertical="center"/>
    </xf>
    <xf numFmtId="164" fontId="12" fillId="0" borderId="2" xfId="10788" applyFont="1" applyBorder="1" applyAlignment="1">
      <alignment horizontal="center" vertical="center"/>
    </xf>
    <xf numFmtId="164" fontId="12" fillId="0" borderId="4" xfId="10788" applyFont="1" applyBorder="1" applyAlignment="1">
      <alignment horizontal="center" vertical="center"/>
    </xf>
    <xf numFmtId="164" fontId="20" fillId="0" borderId="0" xfId="10788" applyFont="1" applyAlignment="1">
      <alignment horizontal="center" vertical="center"/>
    </xf>
    <xf numFmtId="164" fontId="15" fillId="0" borderId="0" xfId="10788" applyFont="1" applyAlignment="1">
      <alignment horizontal="center" vertical="center"/>
    </xf>
    <xf numFmtId="164" fontId="21" fillId="0" borderId="0" xfId="10788" applyFont="1" applyAlignment="1">
      <alignment horizontal="center" vertical="center"/>
    </xf>
    <xf numFmtId="164" fontId="15" fillId="0" borderId="7" xfId="10788" applyFont="1" applyBorder="1" applyAlignment="1">
      <alignment horizontal="center" vertical="center"/>
    </xf>
  </cellXfs>
  <cellStyles count="10958">
    <cellStyle name="20% - Accent1 2" xfId="3" xr:uid="{00000000-0005-0000-0000-000031000000}"/>
    <cellStyle name="20% - Accent1 2 2" xfId="4" xr:uid="{00000000-0005-0000-0000-000032000000}"/>
    <cellStyle name="20% - Accent1 2 2 2" xfId="5" xr:uid="{00000000-0005-0000-0000-000033000000}"/>
    <cellStyle name="20% - Accent1 2 3" xfId="6" xr:uid="{00000000-0005-0000-0000-000034000000}"/>
    <cellStyle name="20% - Accent1 2 3 2" xfId="7" xr:uid="{00000000-0005-0000-0000-000035000000}"/>
    <cellStyle name="20% - Accent1 2 4" xfId="8" xr:uid="{00000000-0005-0000-0000-000036000000}"/>
    <cellStyle name="20% - Accent1 2 4 2" xfId="9" xr:uid="{00000000-0005-0000-0000-000037000000}"/>
    <cellStyle name="20% - Accent1 2 5" xfId="10" xr:uid="{00000000-0005-0000-0000-000038000000}"/>
    <cellStyle name="20% - Accent1 3" xfId="11" xr:uid="{00000000-0005-0000-0000-000039000000}"/>
    <cellStyle name="20% - Accent1 3 2" xfId="12" xr:uid="{00000000-0005-0000-0000-00003A000000}"/>
    <cellStyle name="20% - Accent1 3 2 2" xfId="13" xr:uid="{00000000-0005-0000-0000-00003B000000}"/>
    <cellStyle name="20% - Accent1 3 3" xfId="14" xr:uid="{00000000-0005-0000-0000-00003C000000}"/>
    <cellStyle name="20% - Accent1 4" xfId="15" xr:uid="{00000000-0005-0000-0000-00003D000000}"/>
    <cellStyle name="20% - Accent1 4 2" xfId="16" xr:uid="{00000000-0005-0000-0000-00003E000000}"/>
    <cellStyle name="20% - Accent1 4 2 2" xfId="17" xr:uid="{00000000-0005-0000-0000-00003F000000}"/>
    <cellStyle name="20% - Accent1 4 3" xfId="18" xr:uid="{00000000-0005-0000-0000-000040000000}"/>
    <cellStyle name="20% - Accent2 2" xfId="19" xr:uid="{00000000-0005-0000-0000-000041000000}"/>
    <cellStyle name="20% - Accent2 2 2" xfId="20" xr:uid="{00000000-0005-0000-0000-000042000000}"/>
    <cellStyle name="20% - Accent2 2 2 2" xfId="21" xr:uid="{00000000-0005-0000-0000-000043000000}"/>
    <cellStyle name="20% - Accent2 2 3" xfId="22" xr:uid="{00000000-0005-0000-0000-000044000000}"/>
    <cellStyle name="20% - Accent2 2 3 2" xfId="23" xr:uid="{00000000-0005-0000-0000-000045000000}"/>
    <cellStyle name="20% - Accent2 2 4" xfId="24" xr:uid="{00000000-0005-0000-0000-000046000000}"/>
    <cellStyle name="20% - Accent2 2 4 2" xfId="25" xr:uid="{00000000-0005-0000-0000-000047000000}"/>
    <cellStyle name="20% - Accent2 2 5" xfId="26" xr:uid="{00000000-0005-0000-0000-000048000000}"/>
    <cellStyle name="20% - Accent2 3" xfId="27" xr:uid="{00000000-0005-0000-0000-000049000000}"/>
    <cellStyle name="20% - Accent2 3 2" xfId="28" xr:uid="{00000000-0005-0000-0000-00004A000000}"/>
    <cellStyle name="20% - Accent2 3 2 2" xfId="29" xr:uid="{00000000-0005-0000-0000-00004B000000}"/>
    <cellStyle name="20% - Accent2 3 3" xfId="30" xr:uid="{00000000-0005-0000-0000-00004C000000}"/>
    <cellStyle name="20% - Accent2 4" xfId="31" xr:uid="{00000000-0005-0000-0000-00004D000000}"/>
    <cellStyle name="20% - Accent2 4 2" xfId="32" xr:uid="{00000000-0005-0000-0000-00004E000000}"/>
    <cellStyle name="20% - Accent2 4 2 2" xfId="33" xr:uid="{00000000-0005-0000-0000-00004F000000}"/>
    <cellStyle name="20% - Accent2 4 3" xfId="34" xr:uid="{00000000-0005-0000-0000-000050000000}"/>
    <cellStyle name="20% - Accent3 2" xfId="35" xr:uid="{00000000-0005-0000-0000-000051000000}"/>
    <cellStyle name="20% - Accent3 2 2" xfId="36" xr:uid="{00000000-0005-0000-0000-000052000000}"/>
    <cellStyle name="20% - Accent3 2 2 2" xfId="37" xr:uid="{00000000-0005-0000-0000-000053000000}"/>
    <cellStyle name="20% - Accent3 2 3" xfId="38" xr:uid="{00000000-0005-0000-0000-000054000000}"/>
    <cellStyle name="20% - Accent3 2 3 2" xfId="39" xr:uid="{00000000-0005-0000-0000-000055000000}"/>
    <cellStyle name="20% - Accent3 2 4" xfId="40" xr:uid="{00000000-0005-0000-0000-000056000000}"/>
    <cellStyle name="20% - Accent3 2 4 2" xfId="41" xr:uid="{00000000-0005-0000-0000-000057000000}"/>
    <cellStyle name="20% - Accent3 2 5" xfId="42" xr:uid="{00000000-0005-0000-0000-000058000000}"/>
    <cellStyle name="20% - Accent3 3" xfId="43" xr:uid="{00000000-0005-0000-0000-000059000000}"/>
    <cellStyle name="20% - Accent3 3 2" xfId="44" xr:uid="{00000000-0005-0000-0000-00005A000000}"/>
    <cellStyle name="20% - Accent3 3 2 2" xfId="45" xr:uid="{00000000-0005-0000-0000-00005B000000}"/>
    <cellStyle name="20% - Accent3 3 3" xfId="46" xr:uid="{00000000-0005-0000-0000-00005C000000}"/>
    <cellStyle name="20% - Accent3 4" xfId="47" xr:uid="{00000000-0005-0000-0000-00005D000000}"/>
    <cellStyle name="20% - Accent3 4 2" xfId="48" xr:uid="{00000000-0005-0000-0000-00005E000000}"/>
    <cellStyle name="20% - Accent3 4 2 2" xfId="49" xr:uid="{00000000-0005-0000-0000-00005F000000}"/>
    <cellStyle name="20% - Accent3 4 3" xfId="50" xr:uid="{00000000-0005-0000-0000-000060000000}"/>
    <cellStyle name="20% - Accent4 2" xfId="51" xr:uid="{00000000-0005-0000-0000-000061000000}"/>
    <cellStyle name="20% - Accent4 2 2" xfId="52" xr:uid="{00000000-0005-0000-0000-000062000000}"/>
    <cellStyle name="20% - Accent4 2 2 2" xfId="53" xr:uid="{00000000-0005-0000-0000-000063000000}"/>
    <cellStyle name="20% - Accent4 2 3" xfId="54" xr:uid="{00000000-0005-0000-0000-000064000000}"/>
    <cellStyle name="20% - Accent4 2 3 2" xfId="55" xr:uid="{00000000-0005-0000-0000-000065000000}"/>
    <cellStyle name="20% - Accent4 2 4" xfId="56" xr:uid="{00000000-0005-0000-0000-000066000000}"/>
    <cellStyle name="20% - Accent4 2 4 2" xfId="57" xr:uid="{00000000-0005-0000-0000-000067000000}"/>
    <cellStyle name="20% - Accent4 2 5" xfId="58" xr:uid="{00000000-0005-0000-0000-000068000000}"/>
    <cellStyle name="20% - Accent4 3" xfId="59" xr:uid="{00000000-0005-0000-0000-000069000000}"/>
    <cellStyle name="20% - Accent4 3 2" xfId="60" xr:uid="{00000000-0005-0000-0000-00006A000000}"/>
    <cellStyle name="20% - Accent4 3 2 2" xfId="61" xr:uid="{00000000-0005-0000-0000-00006B000000}"/>
    <cellStyle name="20% - Accent4 3 3" xfId="62" xr:uid="{00000000-0005-0000-0000-00006C000000}"/>
    <cellStyle name="20% - Accent4 4" xfId="63" xr:uid="{00000000-0005-0000-0000-00006D000000}"/>
    <cellStyle name="20% - Accent4 4 2" xfId="64" xr:uid="{00000000-0005-0000-0000-00006E000000}"/>
    <cellStyle name="20% - Accent4 4 2 2" xfId="65" xr:uid="{00000000-0005-0000-0000-00006F000000}"/>
    <cellStyle name="20% - Accent4 4 3" xfId="66" xr:uid="{00000000-0005-0000-0000-000070000000}"/>
    <cellStyle name="20% - Accent5 2" xfId="67" xr:uid="{00000000-0005-0000-0000-000071000000}"/>
    <cellStyle name="20% - Accent5 2 2" xfId="68" xr:uid="{00000000-0005-0000-0000-000072000000}"/>
    <cellStyle name="20% - Accent5 2 2 2" xfId="69" xr:uid="{00000000-0005-0000-0000-000073000000}"/>
    <cellStyle name="20% - Accent5 2 3" xfId="70" xr:uid="{00000000-0005-0000-0000-000074000000}"/>
    <cellStyle name="20% - Accent5 2 3 2" xfId="71" xr:uid="{00000000-0005-0000-0000-000075000000}"/>
    <cellStyle name="20% - Accent5 2 4" xfId="72" xr:uid="{00000000-0005-0000-0000-000076000000}"/>
    <cellStyle name="20% - Accent5 2 4 2" xfId="73" xr:uid="{00000000-0005-0000-0000-000077000000}"/>
    <cellStyle name="20% - Accent5 2 5" xfId="74" xr:uid="{00000000-0005-0000-0000-000078000000}"/>
    <cellStyle name="20% - Accent5 3" xfId="75" xr:uid="{00000000-0005-0000-0000-000079000000}"/>
    <cellStyle name="20% - Accent5 3 2" xfId="76" xr:uid="{00000000-0005-0000-0000-00007A000000}"/>
    <cellStyle name="20% - Accent5 3 2 2" xfId="77" xr:uid="{00000000-0005-0000-0000-00007B000000}"/>
    <cellStyle name="20% - Accent5 3 3" xfId="78" xr:uid="{00000000-0005-0000-0000-00007C000000}"/>
    <cellStyle name="20% - Accent5 4" xfId="79" xr:uid="{00000000-0005-0000-0000-00007D000000}"/>
    <cellStyle name="20% - Accent5 4 2" xfId="80" xr:uid="{00000000-0005-0000-0000-00007E000000}"/>
    <cellStyle name="20% - Accent5 4 2 2" xfId="81" xr:uid="{00000000-0005-0000-0000-00007F000000}"/>
    <cellStyle name="20% - Accent5 4 3" xfId="82" xr:uid="{00000000-0005-0000-0000-000080000000}"/>
    <cellStyle name="20% - Accent6 2" xfId="83" xr:uid="{00000000-0005-0000-0000-000081000000}"/>
    <cellStyle name="20% - Accent6 2 2" xfId="84" xr:uid="{00000000-0005-0000-0000-000082000000}"/>
    <cellStyle name="20% - Accent6 2 2 2" xfId="85" xr:uid="{00000000-0005-0000-0000-000083000000}"/>
    <cellStyle name="20% - Accent6 2 3" xfId="86" xr:uid="{00000000-0005-0000-0000-000084000000}"/>
    <cellStyle name="20% - Accent6 2 3 2" xfId="87" xr:uid="{00000000-0005-0000-0000-000085000000}"/>
    <cellStyle name="20% - Accent6 2 4" xfId="88" xr:uid="{00000000-0005-0000-0000-000086000000}"/>
    <cellStyle name="20% - Accent6 2 4 2" xfId="89" xr:uid="{00000000-0005-0000-0000-000087000000}"/>
    <cellStyle name="20% - Accent6 2 5" xfId="90" xr:uid="{00000000-0005-0000-0000-000088000000}"/>
    <cellStyle name="20% - Accent6 3" xfId="91" xr:uid="{00000000-0005-0000-0000-000089000000}"/>
    <cellStyle name="20% - Accent6 3 2" xfId="92" xr:uid="{00000000-0005-0000-0000-00008A000000}"/>
    <cellStyle name="20% - Accent6 3 2 2" xfId="93" xr:uid="{00000000-0005-0000-0000-00008B000000}"/>
    <cellStyle name="20% - Accent6 3 3" xfId="94" xr:uid="{00000000-0005-0000-0000-00008C000000}"/>
    <cellStyle name="20% - Accent6 4" xfId="95" xr:uid="{00000000-0005-0000-0000-00008D000000}"/>
    <cellStyle name="20% - Accent6 4 2" xfId="96" xr:uid="{00000000-0005-0000-0000-00008E000000}"/>
    <cellStyle name="20% - Accent6 4 2 2" xfId="97" xr:uid="{00000000-0005-0000-0000-00008F000000}"/>
    <cellStyle name="20% - Accent6 4 3" xfId="98" xr:uid="{00000000-0005-0000-0000-000090000000}"/>
    <cellStyle name="40% - Accent1 2" xfId="99" xr:uid="{00000000-0005-0000-0000-000091000000}"/>
    <cellStyle name="40% - Accent1 2 2" xfId="100" xr:uid="{00000000-0005-0000-0000-000092000000}"/>
    <cellStyle name="40% - Accent1 2 2 2" xfId="101" xr:uid="{00000000-0005-0000-0000-000093000000}"/>
    <cellStyle name="40% - Accent1 2 3" xfId="102" xr:uid="{00000000-0005-0000-0000-000094000000}"/>
    <cellStyle name="40% - Accent1 2 3 2" xfId="103" xr:uid="{00000000-0005-0000-0000-000095000000}"/>
    <cellStyle name="40% - Accent1 2 4" xfId="104" xr:uid="{00000000-0005-0000-0000-000096000000}"/>
    <cellStyle name="40% - Accent1 2 4 2" xfId="105" xr:uid="{00000000-0005-0000-0000-000097000000}"/>
    <cellStyle name="40% - Accent1 2 5" xfId="106" xr:uid="{00000000-0005-0000-0000-000098000000}"/>
    <cellStyle name="40% - Accent1 3" xfId="107" xr:uid="{00000000-0005-0000-0000-000099000000}"/>
    <cellStyle name="40% - Accent1 3 2" xfId="108" xr:uid="{00000000-0005-0000-0000-00009A000000}"/>
    <cellStyle name="40% - Accent1 3 2 2" xfId="109" xr:uid="{00000000-0005-0000-0000-00009B000000}"/>
    <cellStyle name="40% - Accent1 3 3" xfId="110" xr:uid="{00000000-0005-0000-0000-00009C000000}"/>
    <cellStyle name="40% - Accent1 4" xfId="111" xr:uid="{00000000-0005-0000-0000-00009D000000}"/>
    <cellStyle name="40% - Accent1 4 2" xfId="112" xr:uid="{00000000-0005-0000-0000-00009E000000}"/>
    <cellStyle name="40% - Accent1 4 2 2" xfId="113" xr:uid="{00000000-0005-0000-0000-00009F000000}"/>
    <cellStyle name="40% - Accent1 4 3" xfId="114" xr:uid="{00000000-0005-0000-0000-0000A0000000}"/>
    <cellStyle name="40% - Accent2 2" xfId="115" xr:uid="{00000000-0005-0000-0000-0000A1000000}"/>
    <cellStyle name="40% - Accent2 2 2" xfId="116" xr:uid="{00000000-0005-0000-0000-0000A2000000}"/>
    <cellStyle name="40% - Accent2 2 2 2" xfId="117" xr:uid="{00000000-0005-0000-0000-0000A3000000}"/>
    <cellStyle name="40% - Accent2 2 3" xfId="118" xr:uid="{00000000-0005-0000-0000-0000A4000000}"/>
    <cellStyle name="40% - Accent2 2 3 2" xfId="119" xr:uid="{00000000-0005-0000-0000-0000A5000000}"/>
    <cellStyle name="40% - Accent2 2 4" xfId="120" xr:uid="{00000000-0005-0000-0000-0000A6000000}"/>
    <cellStyle name="40% - Accent2 2 4 2" xfId="121" xr:uid="{00000000-0005-0000-0000-0000A7000000}"/>
    <cellStyle name="40% - Accent2 2 5" xfId="122" xr:uid="{00000000-0005-0000-0000-0000A8000000}"/>
    <cellStyle name="40% - Accent2 3" xfId="123" xr:uid="{00000000-0005-0000-0000-0000A9000000}"/>
    <cellStyle name="40% - Accent2 3 2" xfId="124" xr:uid="{00000000-0005-0000-0000-0000AA000000}"/>
    <cellStyle name="40% - Accent2 3 2 2" xfId="125" xr:uid="{00000000-0005-0000-0000-0000AB000000}"/>
    <cellStyle name="40% - Accent2 3 3" xfId="126" xr:uid="{00000000-0005-0000-0000-0000AC000000}"/>
    <cellStyle name="40% - Accent2 4" xfId="127" xr:uid="{00000000-0005-0000-0000-0000AD000000}"/>
    <cellStyle name="40% - Accent2 4 2" xfId="128" xr:uid="{00000000-0005-0000-0000-0000AE000000}"/>
    <cellStyle name="40% - Accent2 4 2 2" xfId="129" xr:uid="{00000000-0005-0000-0000-0000AF000000}"/>
    <cellStyle name="40% - Accent2 4 3" xfId="130" xr:uid="{00000000-0005-0000-0000-0000B0000000}"/>
    <cellStyle name="40% - Accent3 2" xfId="131" xr:uid="{00000000-0005-0000-0000-0000B1000000}"/>
    <cellStyle name="40% - Accent3 2 2" xfId="132" xr:uid="{00000000-0005-0000-0000-0000B2000000}"/>
    <cellStyle name="40% - Accent3 2 2 2" xfId="133" xr:uid="{00000000-0005-0000-0000-0000B3000000}"/>
    <cellStyle name="40% - Accent3 2 3" xfId="134" xr:uid="{00000000-0005-0000-0000-0000B4000000}"/>
    <cellStyle name="40% - Accent3 2 3 2" xfId="135" xr:uid="{00000000-0005-0000-0000-0000B5000000}"/>
    <cellStyle name="40% - Accent3 2 4" xfId="136" xr:uid="{00000000-0005-0000-0000-0000B6000000}"/>
    <cellStyle name="40% - Accent3 2 4 2" xfId="137" xr:uid="{00000000-0005-0000-0000-0000B7000000}"/>
    <cellStyle name="40% - Accent3 2 5" xfId="138" xr:uid="{00000000-0005-0000-0000-0000B8000000}"/>
    <cellStyle name="40% - Accent3 3" xfId="139" xr:uid="{00000000-0005-0000-0000-0000B9000000}"/>
    <cellStyle name="40% - Accent3 3 2" xfId="140" xr:uid="{00000000-0005-0000-0000-0000BA000000}"/>
    <cellStyle name="40% - Accent3 3 2 2" xfId="141" xr:uid="{00000000-0005-0000-0000-0000BB000000}"/>
    <cellStyle name="40% - Accent3 3 3" xfId="142" xr:uid="{00000000-0005-0000-0000-0000BC000000}"/>
    <cellStyle name="40% - Accent3 4" xfId="143" xr:uid="{00000000-0005-0000-0000-0000BD000000}"/>
    <cellStyle name="40% - Accent3 4 2" xfId="144" xr:uid="{00000000-0005-0000-0000-0000BE000000}"/>
    <cellStyle name="40% - Accent3 4 2 2" xfId="145" xr:uid="{00000000-0005-0000-0000-0000BF000000}"/>
    <cellStyle name="40% - Accent3 4 3" xfId="146" xr:uid="{00000000-0005-0000-0000-0000C0000000}"/>
    <cellStyle name="40% - Accent4 2" xfId="147" xr:uid="{00000000-0005-0000-0000-0000C1000000}"/>
    <cellStyle name="40% - Accent4 2 2" xfId="148" xr:uid="{00000000-0005-0000-0000-0000C2000000}"/>
    <cellStyle name="40% - Accent4 2 2 2" xfId="149" xr:uid="{00000000-0005-0000-0000-0000C3000000}"/>
    <cellStyle name="40% - Accent4 2 3" xfId="150" xr:uid="{00000000-0005-0000-0000-0000C4000000}"/>
    <cellStyle name="40% - Accent4 2 3 2" xfId="151" xr:uid="{00000000-0005-0000-0000-0000C5000000}"/>
    <cellStyle name="40% - Accent4 2 4" xfId="152" xr:uid="{00000000-0005-0000-0000-0000C6000000}"/>
    <cellStyle name="40% - Accent4 2 4 2" xfId="153" xr:uid="{00000000-0005-0000-0000-0000C7000000}"/>
    <cellStyle name="40% - Accent4 2 5" xfId="154" xr:uid="{00000000-0005-0000-0000-0000C8000000}"/>
    <cellStyle name="40% - Accent4 3" xfId="155" xr:uid="{00000000-0005-0000-0000-0000C9000000}"/>
    <cellStyle name="40% - Accent4 3 2" xfId="156" xr:uid="{00000000-0005-0000-0000-0000CA000000}"/>
    <cellStyle name="40% - Accent4 3 2 2" xfId="157" xr:uid="{00000000-0005-0000-0000-0000CB000000}"/>
    <cellStyle name="40% - Accent4 3 3" xfId="158" xr:uid="{00000000-0005-0000-0000-0000CC000000}"/>
    <cellStyle name="40% - Accent4 4" xfId="159" xr:uid="{00000000-0005-0000-0000-0000CD000000}"/>
    <cellStyle name="40% - Accent4 4 2" xfId="160" xr:uid="{00000000-0005-0000-0000-0000CE000000}"/>
    <cellStyle name="40% - Accent4 4 2 2" xfId="161" xr:uid="{00000000-0005-0000-0000-0000CF000000}"/>
    <cellStyle name="40% - Accent4 4 3" xfId="162" xr:uid="{00000000-0005-0000-0000-0000D0000000}"/>
    <cellStyle name="40% - Accent5 2" xfId="163" xr:uid="{00000000-0005-0000-0000-0000D1000000}"/>
    <cellStyle name="40% - Accent5 2 2" xfId="164" xr:uid="{00000000-0005-0000-0000-0000D2000000}"/>
    <cellStyle name="40% - Accent5 2 2 2" xfId="165" xr:uid="{00000000-0005-0000-0000-0000D3000000}"/>
    <cellStyle name="40% - Accent5 2 3" xfId="166" xr:uid="{00000000-0005-0000-0000-0000D4000000}"/>
    <cellStyle name="40% - Accent5 2 3 2" xfId="167" xr:uid="{00000000-0005-0000-0000-0000D5000000}"/>
    <cellStyle name="40% - Accent5 2 4" xfId="168" xr:uid="{00000000-0005-0000-0000-0000D6000000}"/>
    <cellStyle name="40% - Accent5 2 4 2" xfId="169" xr:uid="{00000000-0005-0000-0000-0000D7000000}"/>
    <cellStyle name="40% - Accent5 2 5" xfId="170" xr:uid="{00000000-0005-0000-0000-0000D8000000}"/>
    <cellStyle name="40% - Accent5 3" xfId="171" xr:uid="{00000000-0005-0000-0000-0000D9000000}"/>
    <cellStyle name="40% - Accent5 3 2" xfId="172" xr:uid="{00000000-0005-0000-0000-0000DA000000}"/>
    <cellStyle name="40% - Accent5 3 2 2" xfId="173" xr:uid="{00000000-0005-0000-0000-0000DB000000}"/>
    <cellStyle name="40% - Accent5 3 3" xfId="174" xr:uid="{00000000-0005-0000-0000-0000DC000000}"/>
    <cellStyle name="40% - Accent5 4" xfId="175" xr:uid="{00000000-0005-0000-0000-0000DD000000}"/>
    <cellStyle name="40% - Accent5 4 2" xfId="176" xr:uid="{00000000-0005-0000-0000-0000DE000000}"/>
    <cellStyle name="40% - Accent5 4 2 2" xfId="177" xr:uid="{00000000-0005-0000-0000-0000DF000000}"/>
    <cellStyle name="40% - Accent5 4 3" xfId="178" xr:uid="{00000000-0005-0000-0000-0000E0000000}"/>
    <cellStyle name="40% - Accent6 2" xfId="179" xr:uid="{00000000-0005-0000-0000-0000E1000000}"/>
    <cellStyle name="40% - Accent6 2 2" xfId="180" xr:uid="{00000000-0005-0000-0000-0000E2000000}"/>
    <cellStyle name="40% - Accent6 2 2 2" xfId="181" xr:uid="{00000000-0005-0000-0000-0000E3000000}"/>
    <cellStyle name="40% - Accent6 2 3" xfId="182" xr:uid="{00000000-0005-0000-0000-0000E4000000}"/>
    <cellStyle name="40% - Accent6 2 3 2" xfId="183" xr:uid="{00000000-0005-0000-0000-0000E5000000}"/>
    <cellStyle name="40% - Accent6 2 4" xfId="184" xr:uid="{00000000-0005-0000-0000-0000E6000000}"/>
    <cellStyle name="40% - Accent6 2 4 2" xfId="185" xr:uid="{00000000-0005-0000-0000-0000E7000000}"/>
    <cellStyle name="40% - Accent6 2 5" xfId="186" xr:uid="{00000000-0005-0000-0000-0000E8000000}"/>
    <cellStyle name="40% - Accent6 3" xfId="187" xr:uid="{00000000-0005-0000-0000-0000E9000000}"/>
    <cellStyle name="40% - Accent6 3 2" xfId="188" xr:uid="{00000000-0005-0000-0000-0000EA000000}"/>
    <cellStyle name="40% - Accent6 3 2 2" xfId="189" xr:uid="{00000000-0005-0000-0000-0000EB000000}"/>
    <cellStyle name="40% - Accent6 3 3" xfId="190" xr:uid="{00000000-0005-0000-0000-0000EC000000}"/>
    <cellStyle name="40% - Accent6 4" xfId="191" xr:uid="{00000000-0005-0000-0000-0000ED000000}"/>
    <cellStyle name="40% - Accent6 4 2" xfId="192" xr:uid="{00000000-0005-0000-0000-0000EE000000}"/>
    <cellStyle name="40% - Accent6 4 2 2" xfId="193" xr:uid="{00000000-0005-0000-0000-0000EF000000}"/>
    <cellStyle name="40% - Accent6 4 3" xfId="194" xr:uid="{00000000-0005-0000-0000-0000F0000000}"/>
    <cellStyle name="60% - Accent1 2" xfId="195" xr:uid="{00000000-0005-0000-0000-0000F1000000}"/>
    <cellStyle name="60% - Accent1 2 2" xfId="196" xr:uid="{00000000-0005-0000-0000-0000F2000000}"/>
    <cellStyle name="60% - Accent1 2 2 2" xfId="197" xr:uid="{00000000-0005-0000-0000-0000F3000000}"/>
    <cellStyle name="60% - Accent1 2 3" xfId="198" xr:uid="{00000000-0005-0000-0000-0000F4000000}"/>
    <cellStyle name="60% - Accent1 2 3 2" xfId="199" xr:uid="{00000000-0005-0000-0000-0000F5000000}"/>
    <cellStyle name="60% - Accent1 2 4" xfId="200" xr:uid="{00000000-0005-0000-0000-0000F6000000}"/>
    <cellStyle name="60% - Accent1 2 4 2" xfId="201" xr:uid="{00000000-0005-0000-0000-0000F7000000}"/>
    <cellStyle name="60% - Accent1 2 5" xfId="202" xr:uid="{00000000-0005-0000-0000-0000F8000000}"/>
    <cellStyle name="60% - Accent1 3" xfId="203" xr:uid="{00000000-0005-0000-0000-0000F9000000}"/>
    <cellStyle name="60% - Accent1 3 2" xfId="204" xr:uid="{00000000-0005-0000-0000-0000FA000000}"/>
    <cellStyle name="60% - Accent1 3 2 2" xfId="205" xr:uid="{00000000-0005-0000-0000-0000FB000000}"/>
    <cellStyle name="60% - Accent1 3 3" xfId="206" xr:uid="{00000000-0005-0000-0000-0000FC000000}"/>
    <cellStyle name="60% - Accent1 4" xfId="207" xr:uid="{00000000-0005-0000-0000-0000FD000000}"/>
    <cellStyle name="60% - Accent1 4 2" xfId="208" xr:uid="{00000000-0005-0000-0000-0000FE000000}"/>
    <cellStyle name="60% - Accent1 4 2 2" xfId="209" xr:uid="{00000000-0005-0000-0000-0000FF000000}"/>
    <cellStyle name="60% - Accent1 4 3" xfId="210" xr:uid="{00000000-0005-0000-0000-000000010000}"/>
    <cellStyle name="60% - Accent2 2" xfId="211" xr:uid="{00000000-0005-0000-0000-000001010000}"/>
    <cellStyle name="60% - Accent2 2 2" xfId="212" xr:uid="{00000000-0005-0000-0000-000002010000}"/>
    <cellStyle name="60% - Accent2 2 2 2" xfId="213" xr:uid="{00000000-0005-0000-0000-000003010000}"/>
    <cellStyle name="60% - Accent2 2 3" xfId="214" xr:uid="{00000000-0005-0000-0000-000004010000}"/>
    <cellStyle name="60% - Accent2 2 3 2" xfId="215" xr:uid="{00000000-0005-0000-0000-000005010000}"/>
    <cellStyle name="60% - Accent2 2 4" xfId="216" xr:uid="{00000000-0005-0000-0000-000006010000}"/>
    <cellStyle name="60% - Accent2 2 4 2" xfId="217" xr:uid="{00000000-0005-0000-0000-000007010000}"/>
    <cellStyle name="60% - Accent2 2 5" xfId="218" xr:uid="{00000000-0005-0000-0000-000008010000}"/>
    <cellStyle name="60% - Accent2 3" xfId="219" xr:uid="{00000000-0005-0000-0000-000009010000}"/>
    <cellStyle name="60% - Accent2 3 2" xfId="220" xr:uid="{00000000-0005-0000-0000-00000A010000}"/>
    <cellStyle name="60% - Accent2 3 2 2" xfId="221" xr:uid="{00000000-0005-0000-0000-00000B010000}"/>
    <cellStyle name="60% - Accent2 3 3" xfId="222" xr:uid="{00000000-0005-0000-0000-00000C010000}"/>
    <cellStyle name="60% - Accent2 4" xfId="223" xr:uid="{00000000-0005-0000-0000-00000D010000}"/>
    <cellStyle name="60% - Accent2 4 2" xfId="224" xr:uid="{00000000-0005-0000-0000-00000E010000}"/>
    <cellStyle name="60% - Accent2 4 2 2" xfId="225" xr:uid="{00000000-0005-0000-0000-00000F010000}"/>
    <cellStyle name="60% - Accent2 4 3" xfId="226" xr:uid="{00000000-0005-0000-0000-000010010000}"/>
    <cellStyle name="60% - Accent3 2" xfId="227" xr:uid="{00000000-0005-0000-0000-000011010000}"/>
    <cellStyle name="60% - Accent3 2 2" xfId="228" xr:uid="{00000000-0005-0000-0000-000012010000}"/>
    <cellStyle name="60% - Accent3 2 2 2" xfId="229" xr:uid="{00000000-0005-0000-0000-000013010000}"/>
    <cellStyle name="60% - Accent3 2 3" xfId="230" xr:uid="{00000000-0005-0000-0000-000014010000}"/>
    <cellStyle name="60% - Accent3 2 3 2" xfId="231" xr:uid="{00000000-0005-0000-0000-000015010000}"/>
    <cellStyle name="60% - Accent3 2 4" xfId="232" xr:uid="{00000000-0005-0000-0000-000016010000}"/>
    <cellStyle name="60% - Accent3 2 4 2" xfId="233" xr:uid="{00000000-0005-0000-0000-000017010000}"/>
    <cellStyle name="60% - Accent3 2 5" xfId="234" xr:uid="{00000000-0005-0000-0000-000018010000}"/>
    <cellStyle name="60% - Accent3 3" xfId="235" xr:uid="{00000000-0005-0000-0000-000019010000}"/>
    <cellStyle name="60% - Accent3 3 2" xfId="236" xr:uid="{00000000-0005-0000-0000-00001A010000}"/>
    <cellStyle name="60% - Accent3 3 2 2" xfId="237" xr:uid="{00000000-0005-0000-0000-00001B010000}"/>
    <cellStyle name="60% - Accent3 3 3" xfId="238" xr:uid="{00000000-0005-0000-0000-00001C010000}"/>
    <cellStyle name="60% - Accent3 4" xfId="239" xr:uid="{00000000-0005-0000-0000-00001D010000}"/>
    <cellStyle name="60% - Accent3 4 2" xfId="240" xr:uid="{00000000-0005-0000-0000-00001E010000}"/>
    <cellStyle name="60% - Accent3 4 2 2" xfId="241" xr:uid="{00000000-0005-0000-0000-00001F010000}"/>
    <cellStyle name="60% - Accent3 4 3" xfId="242" xr:uid="{00000000-0005-0000-0000-000020010000}"/>
    <cellStyle name="60% - Accent4 2" xfId="243" xr:uid="{00000000-0005-0000-0000-000021010000}"/>
    <cellStyle name="60% - Accent4 2 2" xfId="244" xr:uid="{00000000-0005-0000-0000-000022010000}"/>
    <cellStyle name="60% - Accent4 2 2 2" xfId="245" xr:uid="{00000000-0005-0000-0000-000023010000}"/>
    <cellStyle name="60% - Accent4 2 3" xfId="246" xr:uid="{00000000-0005-0000-0000-000024010000}"/>
    <cellStyle name="60% - Accent4 2 3 2" xfId="247" xr:uid="{00000000-0005-0000-0000-000025010000}"/>
    <cellStyle name="60% - Accent4 2 4" xfId="248" xr:uid="{00000000-0005-0000-0000-000026010000}"/>
    <cellStyle name="60% - Accent4 2 4 2" xfId="249" xr:uid="{00000000-0005-0000-0000-000027010000}"/>
    <cellStyle name="60% - Accent4 2 5" xfId="250" xr:uid="{00000000-0005-0000-0000-000028010000}"/>
    <cellStyle name="60% - Accent4 3" xfId="251" xr:uid="{00000000-0005-0000-0000-000029010000}"/>
    <cellStyle name="60% - Accent4 3 2" xfId="252" xr:uid="{00000000-0005-0000-0000-00002A010000}"/>
    <cellStyle name="60% - Accent4 3 2 2" xfId="253" xr:uid="{00000000-0005-0000-0000-00002B010000}"/>
    <cellStyle name="60% - Accent4 3 3" xfId="254" xr:uid="{00000000-0005-0000-0000-00002C010000}"/>
    <cellStyle name="60% - Accent4 4" xfId="255" xr:uid="{00000000-0005-0000-0000-00002D010000}"/>
    <cellStyle name="60% - Accent4 4 2" xfId="256" xr:uid="{00000000-0005-0000-0000-00002E010000}"/>
    <cellStyle name="60% - Accent4 4 2 2" xfId="257" xr:uid="{00000000-0005-0000-0000-00002F010000}"/>
    <cellStyle name="60% - Accent4 4 3" xfId="258" xr:uid="{00000000-0005-0000-0000-000030010000}"/>
    <cellStyle name="60% - Accent5 2" xfId="259" xr:uid="{00000000-0005-0000-0000-000031010000}"/>
    <cellStyle name="60% - Accent5 2 2" xfId="260" xr:uid="{00000000-0005-0000-0000-000032010000}"/>
    <cellStyle name="60% - Accent5 2 2 2" xfId="261" xr:uid="{00000000-0005-0000-0000-000033010000}"/>
    <cellStyle name="60% - Accent5 2 3" xfId="262" xr:uid="{00000000-0005-0000-0000-000034010000}"/>
    <cellStyle name="60% - Accent5 2 3 2" xfId="263" xr:uid="{00000000-0005-0000-0000-000035010000}"/>
    <cellStyle name="60% - Accent5 2 4" xfId="264" xr:uid="{00000000-0005-0000-0000-000036010000}"/>
    <cellStyle name="60% - Accent5 2 4 2" xfId="265" xr:uid="{00000000-0005-0000-0000-000037010000}"/>
    <cellStyle name="60% - Accent5 2 5" xfId="266" xr:uid="{00000000-0005-0000-0000-000038010000}"/>
    <cellStyle name="60% - Accent5 3" xfId="267" xr:uid="{00000000-0005-0000-0000-000039010000}"/>
    <cellStyle name="60% - Accent5 3 2" xfId="268" xr:uid="{00000000-0005-0000-0000-00003A010000}"/>
    <cellStyle name="60% - Accent5 3 2 2" xfId="269" xr:uid="{00000000-0005-0000-0000-00003B010000}"/>
    <cellStyle name="60% - Accent5 3 3" xfId="270" xr:uid="{00000000-0005-0000-0000-00003C010000}"/>
    <cellStyle name="60% - Accent5 4" xfId="271" xr:uid="{00000000-0005-0000-0000-00003D010000}"/>
    <cellStyle name="60% - Accent5 4 2" xfId="272" xr:uid="{00000000-0005-0000-0000-00003E010000}"/>
    <cellStyle name="60% - Accent5 4 2 2" xfId="273" xr:uid="{00000000-0005-0000-0000-00003F010000}"/>
    <cellStyle name="60% - Accent5 4 3" xfId="274" xr:uid="{00000000-0005-0000-0000-000040010000}"/>
    <cellStyle name="60% - Accent6 2" xfId="275" xr:uid="{00000000-0005-0000-0000-000041010000}"/>
    <cellStyle name="60% - Accent6 2 2" xfId="276" xr:uid="{00000000-0005-0000-0000-000042010000}"/>
    <cellStyle name="60% - Accent6 2 2 2" xfId="277" xr:uid="{00000000-0005-0000-0000-000043010000}"/>
    <cellStyle name="60% - Accent6 2 3" xfId="278" xr:uid="{00000000-0005-0000-0000-000044010000}"/>
    <cellStyle name="60% - Accent6 2 3 2" xfId="279" xr:uid="{00000000-0005-0000-0000-000045010000}"/>
    <cellStyle name="60% - Accent6 2 4" xfId="280" xr:uid="{00000000-0005-0000-0000-000046010000}"/>
    <cellStyle name="60% - Accent6 2 4 2" xfId="281" xr:uid="{00000000-0005-0000-0000-000047010000}"/>
    <cellStyle name="60% - Accent6 2 5" xfId="282" xr:uid="{00000000-0005-0000-0000-000048010000}"/>
    <cellStyle name="60% - Accent6 3" xfId="283" xr:uid="{00000000-0005-0000-0000-000049010000}"/>
    <cellStyle name="60% - Accent6 3 2" xfId="284" xr:uid="{00000000-0005-0000-0000-00004A010000}"/>
    <cellStyle name="60% - Accent6 3 2 2" xfId="285" xr:uid="{00000000-0005-0000-0000-00004B010000}"/>
    <cellStyle name="60% - Accent6 3 3" xfId="286" xr:uid="{00000000-0005-0000-0000-00004C010000}"/>
    <cellStyle name="60% - Accent6 4" xfId="287" xr:uid="{00000000-0005-0000-0000-00004D010000}"/>
    <cellStyle name="60% - Accent6 4 2" xfId="288" xr:uid="{00000000-0005-0000-0000-00004E010000}"/>
    <cellStyle name="60% - Accent6 4 2 2" xfId="289" xr:uid="{00000000-0005-0000-0000-00004F010000}"/>
    <cellStyle name="60% - Accent6 4 3" xfId="290" xr:uid="{00000000-0005-0000-0000-000050010000}"/>
    <cellStyle name="Accent1 2" xfId="291" xr:uid="{00000000-0005-0000-0000-000051010000}"/>
    <cellStyle name="Accent1 2 2" xfId="292" xr:uid="{00000000-0005-0000-0000-000052010000}"/>
    <cellStyle name="Accent1 2 2 2" xfId="293" xr:uid="{00000000-0005-0000-0000-000053010000}"/>
    <cellStyle name="Accent1 2 3" xfId="294" xr:uid="{00000000-0005-0000-0000-000054010000}"/>
    <cellStyle name="Accent1 2 3 2" xfId="295" xr:uid="{00000000-0005-0000-0000-000055010000}"/>
    <cellStyle name="Accent1 2 4" xfId="296" xr:uid="{00000000-0005-0000-0000-000056010000}"/>
    <cellStyle name="Accent1 2 4 2" xfId="297" xr:uid="{00000000-0005-0000-0000-000057010000}"/>
    <cellStyle name="Accent1 2 5" xfId="298" xr:uid="{00000000-0005-0000-0000-000058010000}"/>
    <cellStyle name="Accent1 3" xfId="299" xr:uid="{00000000-0005-0000-0000-000059010000}"/>
    <cellStyle name="Accent1 3 2" xfId="300" xr:uid="{00000000-0005-0000-0000-00005A010000}"/>
    <cellStyle name="Accent1 3 2 2" xfId="301" xr:uid="{00000000-0005-0000-0000-00005B010000}"/>
    <cellStyle name="Accent1 3 3" xfId="302" xr:uid="{00000000-0005-0000-0000-00005C010000}"/>
    <cellStyle name="Accent1 4" xfId="303" xr:uid="{00000000-0005-0000-0000-00005D010000}"/>
    <cellStyle name="Accent1 4 2" xfId="304" xr:uid="{00000000-0005-0000-0000-00005E010000}"/>
    <cellStyle name="Accent1 4 2 2" xfId="305" xr:uid="{00000000-0005-0000-0000-00005F010000}"/>
    <cellStyle name="Accent1 4 3" xfId="306" xr:uid="{00000000-0005-0000-0000-000060010000}"/>
    <cellStyle name="Accent2 2" xfId="307" xr:uid="{00000000-0005-0000-0000-000061010000}"/>
    <cellStyle name="Accent2 2 2" xfId="308" xr:uid="{00000000-0005-0000-0000-000062010000}"/>
    <cellStyle name="Accent2 2 2 2" xfId="309" xr:uid="{00000000-0005-0000-0000-000063010000}"/>
    <cellStyle name="Accent2 2 3" xfId="310" xr:uid="{00000000-0005-0000-0000-000064010000}"/>
    <cellStyle name="Accent2 2 3 2" xfId="311" xr:uid="{00000000-0005-0000-0000-000065010000}"/>
    <cellStyle name="Accent2 2 4" xfId="312" xr:uid="{00000000-0005-0000-0000-000066010000}"/>
    <cellStyle name="Accent2 2 4 2" xfId="313" xr:uid="{00000000-0005-0000-0000-000067010000}"/>
    <cellStyle name="Accent2 2 5" xfId="314" xr:uid="{00000000-0005-0000-0000-000068010000}"/>
    <cellStyle name="Accent2 3" xfId="315" xr:uid="{00000000-0005-0000-0000-000069010000}"/>
    <cellStyle name="Accent2 3 2" xfId="316" xr:uid="{00000000-0005-0000-0000-00006A010000}"/>
    <cellStyle name="Accent2 3 2 2" xfId="317" xr:uid="{00000000-0005-0000-0000-00006B010000}"/>
    <cellStyle name="Accent2 3 3" xfId="318" xr:uid="{00000000-0005-0000-0000-00006C010000}"/>
    <cellStyle name="Accent2 4" xfId="319" xr:uid="{00000000-0005-0000-0000-00006D010000}"/>
    <cellStyle name="Accent2 4 2" xfId="320" xr:uid="{00000000-0005-0000-0000-00006E010000}"/>
    <cellStyle name="Accent2 4 2 2" xfId="321" xr:uid="{00000000-0005-0000-0000-00006F010000}"/>
    <cellStyle name="Accent2 4 3" xfId="322" xr:uid="{00000000-0005-0000-0000-000070010000}"/>
    <cellStyle name="Accent3 2" xfId="323" xr:uid="{00000000-0005-0000-0000-000071010000}"/>
    <cellStyle name="Accent3 2 2" xfId="324" xr:uid="{00000000-0005-0000-0000-000072010000}"/>
    <cellStyle name="Accent3 2 2 2" xfId="325" xr:uid="{00000000-0005-0000-0000-000073010000}"/>
    <cellStyle name="Accent3 2 3" xfId="326" xr:uid="{00000000-0005-0000-0000-000074010000}"/>
    <cellStyle name="Accent3 2 3 2" xfId="327" xr:uid="{00000000-0005-0000-0000-000075010000}"/>
    <cellStyle name="Accent3 2 4" xfId="328" xr:uid="{00000000-0005-0000-0000-000076010000}"/>
    <cellStyle name="Accent3 2 4 2" xfId="329" xr:uid="{00000000-0005-0000-0000-000077010000}"/>
    <cellStyle name="Accent3 2 5" xfId="330" xr:uid="{00000000-0005-0000-0000-000078010000}"/>
    <cellStyle name="Accent3 3" xfId="331" xr:uid="{00000000-0005-0000-0000-000079010000}"/>
    <cellStyle name="Accent3 3 2" xfId="332" xr:uid="{00000000-0005-0000-0000-00007A010000}"/>
    <cellStyle name="Accent3 3 2 2" xfId="333" xr:uid="{00000000-0005-0000-0000-00007B010000}"/>
    <cellStyle name="Accent3 3 3" xfId="334" xr:uid="{00000000-0005-0000-0000-00007C010000}"/>
    <cellStyle name="Accent3 4" xfId="335" xr:uid="{00000000-0005-0000-0000-00007D010000}"/>
    <cellStyle name="Accent3 4 2" xfId="336" xr:uid="{00000000-0005-0000-0000-00007E010000}"/>
    <cellStyle name="Accent3 4 2 2" xfId="337" xr:uid="{00000000-0005-0000-0000-00007F010000}"/>
    <cellStyle name="Accent3 4 3" xfId="338" xr:uid="{00000000-0005-0000-0000-000080010000}"/>
    <cellStyle name="Accent4 2" xfId="339" xr:uid="{00000000-0005-0000-0000-000081010000}"/>
    <cellStyle name="Accent4 2 2" xfId="340" xr:uid="{00000000-0005-0000-0000-000082010000}"/>
    <cellStyle name="Accent4 2 2 2" xfId="341" xr:uid="{00000000-0005-0000-0000-000083010000}"/>
    <cellStyle name="Accent4 2 3" xfId="342" xr:uid="{00000000-0005-0000-0000-000084010000}"/>
    <cellStyle name="Accent4 2 3 2" xfId="343" xr:uid="{00000000-0005-0000-0000-000085010000}"/>
    <cellStyle name="Accent4 2 4" xfId="344" xr:uid="{00000000-0005-0000-0000-000086010000}"/>
    <cellStyle name="Accent4 2 4 2" xfId="345" xr:uid="{00000000-0005-0000-0000-000087010000}"/>
    <cellStyle name="Accent4 2 5" xfId="346" xr:uid="{00000000-0005-0000-0000-000088010000}"/>
    <cellStyle name="Accent4 3" xfId="347" xr:uid="{00000000-0005-0000-0000-000089010000}"/>
    <cellStyle name="Accent4 3 2" xfId="348" xr:uid="{00000000-0005-0000-0000-00008A010000}"/>
    <cellStyle name="Accent4 3 2 2" xfId="349" xr:uid="{00000000-0005-0000-0000-00008B010000}"/>
    <cellStyle name="Accent4 3 3" xfId="350" xr:uid="{00000000-0005-0000-0000-00008C010000}"/>
    <cellStyle name="Accent4 4" xfId="351" xr:uid="{00000000-0005-0000-0000-00008D010000}"/>
    <cellStyle name="Accent4 4 2" xfId="352" xr:uid="{00000000-0005-0000-0000-00008E010000}"/>
    <cellStyle name="Accent4 4 2 2" xfId="353" xr:uid="{00000000-0005-0000-0000-00008F010000}"/>
    <cellStyle name="Accent4 4 3" xfId="354" xr:uid="{00000000-0005-0000-0000-000090010000}"/>
    <cellStyle name="Accent5 2" xfId="355" xr:uid="{00000000-0005-0000-0000-000091010000}"/>
    <cellStyle name="Accent5 2 2" xfId="356" xr:uid="{00000000-0005-0000-0000-000092010000}"/>
    <cellStyle name="Accent5 2 2 2" xfId="357" xr:uid="{00000000-0005-0000-0000-000093010000}"/>
    <cellStyle name="Accent5 2 3" xfId="358" xr:uid="{00000000-0005-0000-0000-000094010000}"/>
    <cellStyle name="Accent5 2 3 2" xfId="359" xr:uid="{00000000-0005-0000-0000-000095010000}"/>
    <cellStyle name="Accent5 2 4" xfId="360" xr:uid="{00000000-0005-0000-0000-000096010000}"/>
    <cellStyle name="Accent5 2 4 2" xfId="361" xr:uid="{00000000-0005-0000-0000-000097010000}"/>
    <cellStyle name="Accent5 2 5" xfId="362" xr:uid="{00000000-0005-0000-0000-000098010000}"/>
    <cellStyle name="Accent5 3" xfId="363" xr:uid="{00000000-0005-0000-0000-000099010000}"/>
    <cellStyle name="Accent5 3 2" xfId="364" xr:uid="{00000000-0005-0000-0000-00009A010000}"/>
    <cellStyle name="Accent5 3 2 2" xfId="365" xr:uid="{00000000-0005-0000-0000-00009B010000}"/>
    <cellStyle name="Accent5 3 3" xfId="366" xr:uid="{00000000-0005-0000-0000-00009C010000}"/>
    <cellStyle name="Accent5 4" xfId="367" xr:uid="{00000000-0005-0000-0000-00009D010000}"/>
    <cellStyle name="Accent5 4 2" xfId="368" xr:uid="{00000000-0005-0000-0000-00009E010000}"/>
    <cellStyle name="Accent5 4 2 2" xfId="369" xr:uid="{00000000-0005-0000-0000-00009F010000}"/>
    <cellStyle name="Accent5 4 3" xfId="370" xr:uid="{00000000-0005-0000-0000-0000A0010000}"/>
    <cellStyle name="Accent6 2" xfId="371" xr:uid="{00000000-0005-0000-0000-0000A1010000}"/>
    <cellStyle name="Accent6 2 2" xfId="372" xr:uid="{00000000-0005-0000-0000-0000A2010000}"/>
    <cellStyle name="Accent6 2 2 2" xfId="373" xr:uid="{00000000-0005-0000-0000-0000A3010000}"/>
    <cellStyle name="Accent6 2 3" xfId="374" xr:uid="{00000000-0005-0000-0000-0000A4010000}"/>
    <cellStyle name="Accent6 2 3 2" xfId="375" xr:uid="{00000000-0005-0000-0000-0000A5010000}"/>
    <cellStyle name="Accent6 2 4" xfId="376" xr:uid="{00000000-0005-0000-0000-0000A6010000}"/>
    <cellStyle name="Accent6 2 4 2" xfId="377" xr:uid="{00000000-0005-0000-0000-0000A7010000}"/>
    <cellStyle name="Accent6 2 5" xfId="378" xr:uid="{00000000-0005-0000-0000-0000A8010000}"/>
    <cellStyle name="Accent6 3" xfId="379" xr:uid="{00000000-0005-0000-0000-0000A9010000}"/>
    <cellStyle name="Accent6 3 2" xfId="380" xr:uid="{00000000-0005-0000-0000-0000AA010000}"/>
    <cellStyle name="Accent6 3 2 2" xfId="381" xr:uid="{00000000-0005-0000-0000-0000AB010000}"/>
    <cellStyle name="Accent6 3 3" xfId="382" xr:uid="{00000000-0005-0000-0000-0000AC010000}"/>
    <cellStyle name="Accent6 4" xfId="383" xr:uid="{00000000-0005-0000-0000-0000AD010000}"/>
    <cellStyle name="Accent6 4 2" xfId="384" xr:uid="{00000000-0005-0000-0000-0000AE010000}"/>
    <cellStyle name="Accent6 4 2 2" xfId="385" xr:uid="{00000000-0005-0000-0000-0000AF010000}"/>
    <cellStyle name="Accent6 4 3" xfId="386" xr:uid="{00000000-0005-0000-0000-0000B0010000}"/>
    <cellStyle name="Bad 2" xfId="387" xr:uid="{00000000-0005-0000-0000-0000B1010000}"/>
    <cellStyle name="Bad 2 2" xfId="388" xr:uid="{00000000-0005-0000-0000-0000B2010000}"/>
    <cellStyle name="Bad 2 2 2" xfId="389" xr:uid="{00000000-0005-0000-0000-0000B3010000}"/>
    <cellStyle name="Bad 2 3" xfId="390" xr:uid="{00000000-0005-0000-0000-0000B4010000}"/>
    <cellStyle name="Bad 2 3 2" xfId="391" xr:uid="{00000000-0005-0000-0000-0000B5010000}"/>
    <cellStyle name="Bad 2 4" xfId="392" xr:uid="{00000000-0005-0000-0000-0000B6010000}"/>
    <cellStyle name="Bad 2 4 2" xfId="393" xr:uid="{00000000-0005-0000-0000-0000B7010000}"/>
    <cellStyle name="Bad 2 5" xfId="394" xr:uid="{00000000-0005-0000-0000-0000B8010000}"/>
    <cellStyle name="Bad 3" xfId="395" xr:uid="{00000000-0005-0000-0000-0000B9010000}"/>
    <cellStyle name="Bad 3 2" xfId="396" xr:uid="{00000000-0005-0000-0000-0000BA010000}"/>
    <cellStyle name="Bad 3 2 2" xfId="397" xr:uid="{00000000-0005-0000-0000-0000BB010000}"/>
    <cellStyle name="Bad 3 3" xfId="398" xr:uid="{00000000-0005-0000-0000-0000BC010000}"/>
    <cellStyle name="Bad 4" xfId="399" xr:uid="{00000000-0005-0000-0000-0000BD010000}"/>
    <cellStyle name="Bad 4 2" xfId="400" xr:uid="{00000000-0005-0000-0000-0000BE010000}"/>
    <cellStyle name="Bad 4 2 2" xfId="401" xr:uid="{00000000-0005-0000-0000-0000BF010000}"/>
    <cellStyle name="Bad 4 3" xfId="402" xr:uid="{00000000-0005-0000-0000-0000C0010000}"/>
    <cellStyle name="Calculation 2" xfId="403" xr:uid="{00000000-0005-0000-0000-0000C1010000}"/>
    <cellStyle name="Calculation 2 2" xfId="404" xr:uid="{00000000-0005-0000-0000-0000C2010000}"/>
    <cellStyle name="Calculation 2 2 2" xfId="405" xr:uid="{00000000-0005-0000-0000-0000C3010000}"/>
    <cellStyle name="Calculation 2 2 3" xfId="406" xr:uid="{00000000-0005-0000-0000-0000C4010000}"/>
    <cellStyle name="Calculation 2 2 4" xfId="407" xr:uid="{00000000-0005-0000-0000-0000C5010000}"/>
    <cellStyle name="Calculation 2 2 5" xfId="408" xr:uid="{00000000-0005-0000-0000-0000C6010000}"/>
    <cellStyle name="Calculation 2 2 6" xfId="409" xr:uid="{00000000-0005-0000-0000-0000C7010000}"/>
    <cellStyle name="Calculation 2 3" xfId="410" xr:uid="{00000000-0005-0000-0000-0000C8010000}"/>
    <cellStyle name="Calculation 2 3 2" xfId="411" xr:uid="{00000000-0005-0000-0000-0000C9010000}"/>
    <cellStyle name="Calculation 2 3 3" xfId="412" xr:uid="{00000000-0005-0000-0000-0000CA010000}"/>
    <cellStyle name="Calculation 2 3 4" xfId="413" xr:uid="{00000000-0005-0000-0000-0000CB010000}"/>
    <cellStyle name="Calculation 2 3 5" xfId="414" xr:uid="{00000000-0005-0000-0000-0000CC010000}"/>
    <cellStyle name="Calculation 2 3 6" xfId="415" xr:uid="{00000000-0005-0000-0000-0000CD010000}"/>
    <cellStyle name="Calculation 2 4" xfId="416" xr:uid="{00000000-0005-0000-0000-0000CE010000}"/>
    <cellStyle name="Calculation 2 4 2" xfId="417" xr:uid="{00000000-0005-0000-0000-0000CF010000}"/>
    <cellStyle name="Calculation 2 4 3" xfId="418" xr:uid="{00000000-0005-0000-0000-0000D0010000}"/>
    <cellStyle name="Calculation 2 4 4" xfId="419" xr:uid="{00000000-0005-0000-0000-0000D1010000}"/>
    <cellStyle name="Calculation 2 4 5" xfId="420" xr:uid="{00000000-0005-0000-0000-0000D2010000}"/>
    <cellStyle name="Calculation 2 4 6" xfId="421" xr:uid="{00000000-0005-0000-0000-0000D3010000}"/>
    <cellStyle name="Calculation 2 5" xfId="422" xr:uid="{00000000-0005-0000-0000-0000D4010000}"/>
    <cellStyle name="Calculation 2 6" xfId="423" xr:uid="{00000000-0005-0000-0000-0000D5010000}"/>
    <cellStyle name="Calculation 2 7" xfId="424" xr:uid="{00000000-0005-0000-0000-0000D6010000}"/>
    <cellStyle name="Calculation 2 8" xfId="425" xr:uid="{00000000-0005-0000-0000-0000D7010000}"/>
    <cellStyle name="Calculation 2 9" xfId="426" xr:uid="{00000000-0005-0000-0000-0000D8010000}"/>
    <cellStyle name="Calculation 3" xfId="427" xr:uid="{00000000-0005-0000-0000-0000D9010000}"/>
    <cellStyle name="Calculation 3 2" xfId="428" xr:uid="{00000000-0005-0000-0000-0000DA010000}"/>
    <cellStyle name="Calculation 3 2 2" xfId="429" xr:uid="{00000000-0005-0000-0000-0000DB010000}"/>
    <cellStyle name="Calculation 3 2 3" xfId="430" xr:uid="{00000000-0005-0000-0000-0000DC010000}"/>
    <cellStyle name="Calculation 3 2 4" xfId="431" xr:uid="{00000000-0005-0000-0000-0000DD010000}"/>
    <cellStyle name="Calculation 3 2 5" xfId="432" xr:uid="{00000000-0005-0000-0000-0000DE010000}"/>
    <cellStyle name="Calculation 3 2 6" xfId="433" xr:uid="{00000000-0005-0000-0000-0000DF010000}"/>
    <cellStyle name="Calculation 3 3" xfId="434" xr:uid="{00000000-0005-0000-0000-0000E0010000}"/>
    <cellStyle name="Calculation 3 4" xfId="435" xr:uid="{00000000-0005-0000-0000-0000E1010000}"/>
    <cellStyle name="Calculation 3 5" xfId="436" xr:uid="{00000000-0005-0000-0000-0000E2010000}"/>
    <cellStyle name="Calculation 3 6" xfId="437" xr:uid="{00000000-0005-0000-0000-0000E3010000}"/>
    <cellStyle name="Calculation 3 7" xfId="438" xr:uid="{00000000-0005-0000-0000-0000E4010000}"/>
    <cellStyle name="Calculation 4" xfId="439" xr:uid="{00000000-0005-0000-0000-0000E5010000}"/>
    <cellStyle name="Calculation 4 2" xfId="440" xr:uid="{00000000-0005-0000-0000-0000E6010000}"/>
    <cellStyle name="Calculation 4 2 2" xfId="441" xr:uid="{00000000-0005-0000-0000-0000E7010000}"/>
    <cellStyle name="Calculation 4 2 3" xfId="442" xr:uid="{00000000-0005-0000-0000-0000E8010000}"/>
    <cellStyle name="Calculation 4 2 4" xfId="443" xr:uid="{00000000-0005-0000-0000-0000E9010000}"/>
    <cellStyle name="Calculation 4 2 5" xfId="444" xr:uid="{00000000-0005-0000-0000-0000EA010000}"/>
    <cellStyle name="Calculation 4 2 6" xfId="445" xr:uid="{00000000-0005-0000-0000-0000EB010000}"/>
    <cellStyle name="Calculation 4 3" xfId="446" xr:uid="{00000000-0005-0000-0000-0000EC010000}"/>
    <cellStyle name="Calculation 4 4" xfId="447" xr:uid="{00000000-0005-0000-0000-0000ED010000}"/>
    <cellStyle name="Calculation 4 5" xfId="448" xr:uid="{00000000-0005-0000-0000-0000EE010000}"/>
    <cellStyle name="Calculation 4 6" xfId="449" xr:uid="{00000000-0005-0000-0000-0000EF010000}"/>
    <cellStyle name="Calculation 4 7" xfId="450" xr:uid="{00000000-0005-0000-0000-0000F0010000}"/>
    <cellStyle name="Check Cell 2" xfId="451" xr:uid="{00000000-0005-0000-0000-0000F1010000}"/>
    <cellStyle name="Check Cell 2 2" xfId="452" xr:uid="{00000000-0005-0000-0000-0000F2010000}"/>
    <cellStyle name="Check Cell 2 2 2" xfId="453" xr:uid="{00000000-0005-0000-0000-0000F3010000}"/>
    <cellStyle name="Check Cell 2 3" xfId="454" xr:uid="{00000000-0005-0000-0000-0000F4010000}"/>
    <cellStyle name="Check Cell 2 3 2" xfId="455" xr:uid="{00000000-0005-0000-0000-0000F5010000}"/>
    <cellStyle name="Check Cell 2 4" xfId="456" xr:uid="{00000000-0005-0000-0000-0000F6010000}"/>
    <cellStyle name="Check Cell 2 4 2" xfId="457" xr:uid="{00000000-0005-0000-0000-0000F7010000}"/>
    <cellStyle name="Check Cell 2 5" xfId="458" xr:uid="{00000000-0005-0000-0000-0000F8010000}"/>
    <cellStyle name="Check Cell 3" xfId="459" xr:uid="{00000000-0005-0000-0000-0000F9010000}"/>
    <cellStyle name="Check Cell 3 2" xfId="460" xr:uid="{00000000-0005-0000-0000-0000FA010000}"/>
    <cellStyle name="Check Cell 3 2 2" xfId="461" xr:uid="{00000000-0005-0000-0000-0000FB010000}"/>
    <cellStyle name="Check Cell 3 3" xfId="462" xr:uid="{00000000-0005-0000-0000-0000FC010000}"/>
    <cellStyle name="Check Cell 4" xfId="463" xr:uid="{00000000-0005-0000-0000-0000FD010000}"/>
    <cellStyle name="Check Cell 4 2" xfId="464" xr:uid="{00000000-0005-0000-0000-0000FE010000}"/>
    <cellStyle name="Check Cell 4 2 2" xfId="465" xr:uid="{00000000-0005-0000-0000-0000FF010000}"/>
    <cellStyle name="Check Cell 4 3" xfId="466" xr:uid="{00000000-0005-0000-0000-000000020000}"/>
    <cellStyle name="Comma 2" xfId="467" xr:uid="{00000000-0005-0000-0000-000001020000}"/>
    <cellStyle name="Comma 2 10" xfId="468" xr:uid="{00000000-0005-0000-0000-000002020000}"/>
    <cellStyle name="Comma 2 10 2" xfId="469" xr:uid="{00000000-0005-0000-0000-000003020000}"/>
    <cellStyle name="Comma 2 11" xfId="470" xr:uid="{00000000-0005-0000-0000-000004020000}"/>
    <cellStyle name="Comma 2 11 2" xfId="471" xr:uid="{00000000-0005-0000-0000-000005020000}"/>
    <cellStyle name="Comma 2 12" xfId="472" xr:uid="{00000000-0005-0000-0000-000006020000}"/>
    <cellStyle name="Comma 2 12 2" xfId="473" xr:uid="{00000000-0005-0000-0000-000007020000}"/>
    <cellStyle name="Comma 2 13" xfId="474" xr:uid="{00000000-0005-0000-0000-000008020000}"/>
    <cellStyle name="Comma 2 13 2" xfId="475" xr:uid="{00000000-0005-0000-0000-000009020000}"/>
    <cellStyle name="Comma 2 14" xfId="476" xr:uid="{00000000-0005-0000-0000-00000A020000}"/>
    <cellStyle name="Comma 2 14 2" xfId="477" xr:uid="{00000000-0005-0000-0000-00000B020000}"/>
    <cellStyle name="Comma 2 15" xfId="478" xr:uid="{00000000-0005-0000-0000-00000C020000}"/>
    <cellStyle name="Comma 2 15 2" xfId="479" xr:uid="{00000000-0005-0000-0000-00000D020000}"/>
    <cellStyle name="Comma 2 16" xfId="480" xr:uid="{00000000-0005-0000-0000-00000E020000}"/>
    <cellStyle name="Comma 2 16 2" xfId="481" xr:uid="{00000000-0005-0000-0000-00000F020000}"/>
    <cellStyle name="Comma 2 17" xfId="482" xr:uid="{00000000-0005-0000-0000-000010020000}"/>
    <cellStyle name="Comma 2 17 2" xfId="483" xr:uid="{00000000-0005-0000-0000-000011020000}"/>
    <cellStyle name="Comma 2 18" xfId="484" xr:uid="{00000000-0005-0000-0000-000012020000}"/>
    <cellStyle name="Comma 2 18 2" xfId="485" xr:uid="{00000000-0005-0000-0000-000013020000}"/>
    <cellStyle name="Comma 2 19" xfId="486" xr:uid="{00000000-0005-0000-0000-000014020000}"/>
    <cellStyle name="Comma 2 19 2" xfId="487" xr:uid="{00000000-0005-0000-0000-000015020000}"/>
    <cellStyle name="Comma 2 2" xfId="488" xr:uid="{00000000-0005-0000-0000-000016020000}"/>
    <cellStyle name="Comma 2 2 2" xfId="489" xr:uid="{00000000-0005-0000-0000-000017020000}"/>
    <cellStyle name="Comma 2 20" xfId="490" xr:uid="{00000000-0005-0000-0000-000018020000}"/>
    <cellStyle name="Comma 2 20 2" xfId="491" xr:uid="{00000000-0005-0000-0000-000019020000}"/>
    <cellStyle name="Comma 2 21" xfId="492" xr:uid="{00000000-0005-0000-0000-00001A020000}"/>
    <cellStyle name="Comma 2 21 2" xfId="493" xr:uid="{00000000-0005-0000-0000-00001B020000}"/>
    <cellStyle name="Comma 2 22" xfId="494" xr:uid="{00000000-0005-0000-0000-00001C020000}"/>
    <cellStyle name="Comma 2 22 2" xfId="495" xr:uid="{00000000-0005-0000-0000-00001D020000}"/>
    <cellStyle name="Comma 2 23" xfId="496" xr:uid="{00000000-0005-0000-0000-00001E020000}"/>
    <cellStyle name="Comma 2 23 2" xfId="497" xr:uid="{00000000-0005-0000-0000-00001F020000}"/>
    <cellStyle name="Comma 2 24" xfId="498" xr:uid="{00000000-0005-0000-0000-000020020000}"/>
    <cellStyle name="Comma 2 24 2" xfId="499" xr:uid="{00000000-0005-0000-0000-000021020000}"/>
    <cellStyle name="Comma 2 25" xfId="500" xr:uid="{00000000-0005-0000-0000-000022020000}"/>
    <cellStyle name="Comma 2 25 2" xfId="501" xr:uid="{00000000-0005-0000-0000-000023020000}"/>
    <cellStyle name="Comma 2 26" xfId="502" xr:uid="{00000000-0005-0000-0000-000024020000}"/>
    <cellStyle name="Comma 2 26 2" xfId="503" xr:uid="{00000000-0005-0000-0000-000025020000}"/>
    <cellStyle name="Comma 2 27" xfId="504" xr:uid="{00000000-0005-0000-0000-000026020000}"/>
    <cellStyle name="Comma 2 27 2" xfId="505" xr:uid="{00000000-0005-0000-0000-000027020000}"/>
    <cellStyle name="Comma 2 28" xfId="506" xr:uid="{00000000-0005-0000-0000-000028020000}"/>
    <cellStyle name="Comma 2 28 2" xfId="507" xr:uid="{00000000-0005-0000-0000-000029020000}"/>
    <cellStyle name="Comma 2 29" xfId="508" xr:uid="{00000000-0005-0000-0000-00002A020000}"/>
    <cellStyle name="Comma 2 29 2" xfId="509" xr:uid="{00000000-0005-0000-0000-00002B020000}"/>
    <cellStyle name="Comma 2 3" xfId="510" xr:uid="{00000000-0005-0000-0000-00002C020000}"/>
    <cellStyle name="Comma 2 3 2" xfId="511" xr:uid="{00000000-0005-0000-0000-00002D020000}"/>
    <cellStyle name="Comma 2 30" xfId="512" xr:uid="{00000000-0005-0000-0000-00002E020000}"/>
    <cellStyle name="Comma 2 31" xfId="513" xr:uid="{00000000-0005-0000-0000-00002F020000}"/>
    <cellStyle name="Comma 2 32" xfId="514" xr:uid="{00000000-0005-0000-0000-000030020000}"/>
    <cellStyle name="Comma 2 33" xfId="515" xr:uid="{00000000-0005-0000-0000-000031020000}"/>
    <cellStyle name="Comma 2 4" xfId="516" xr:uid="{00000000-0005-0000-0000-000032020000}"/>
    <cellStyle name="Comma 2 4 2" xfId="517" xr:uid="{00000000-0005-0000-0000-000033020000}"/>
    <cellStyle name="Comma 2 5" xfId="518" xr:uid="{00000000-0005-0000-0000-000034020000}"/>
    <cellStyle name="Comma 2 5 2" xfId="519" xr:uid="{00000000-0005-0000-0000-000035020000}"/>
    <cellStyle name="Comma 2 6" xfId="520" xr:uid="{00000000-0005-0000-0000-000036020000}"/>
    <cellStyle name="Comma 2 6 2" xfId="521" xr:uid="{00000000-0005-0000-0000-000037020000}"/>
    <cellStyle name="Comma 2 7" xfId="522" xr:uid="{00000000-0005-0000-0000-000038020000}"/>
    <cellStyle name="Comma 2 7 2" xfId="523" xr:uid="{00000000-0005-0000-0000-000039020000}"/>
    <cellStyle name="Comma 2 8" xfId="524" xr:uid="{00000000-0005-0000-0000-00003A020000}"/>
    <cellStyle name="Comma 2 8 2" xfId="525" xr:uid="{00000000-0005-0000-0000-00003B020000}"/>
    <cellStyle name="Comma 2 9" xfId="526" xr:uid="{00000000-0005-0000-0000-00003C020000}"/>
    <cellStyle name="Comma 2 9 2" xfId="527" xr:uid="{00000000-0005-0000-0000-00003D020000}"/>
    <cellStyle name="Comma 3" xfId="528" xr:uid="{00000000-0005-0000-0000-00003E020000}"/>
    <cellStyle name="Comma 3 2" xfId="529" xr:uid="{00000000-0005-0000-0000-00003F020000}"/>
    <cellStyle name="Comma 3 2 2" xfId="530" xr:uid="{00000000-0005-0000-0000-000040020000}"/>
    <cellStyle name="Comma 3 3" xfId="531" xr:uid="{00000000-0005-0000-0000-000041020000}"/>
    <cellStyle name="Comma 4" xfId="532" xr:uid="{00000000-0005-0000-0000-000042020000}"/>
    <cellStyle name="Comma 5" xfId="533" xr:uid="{00000000-0005-0000-0000-000043020000}"/>
    <cellStyle name="Currency" xfId="1" builtinId="4"/>
    <cellStyle name="Currency 2" xfId="534" xr:uid="{00000000-0005-0000-0000-000044020000}"/>
    <cellStyle name="Currency 2 2" xfId="535" xr:uid="{00000000-0005-0000-0000-000045020000}"/>
    <cellStyle name="Currency 2 3" xfId="536" xr:uid="{00000000-0005-0000-0000-000046020000}"/>
    <cellStyle name="Currency 2 4" xfId="537" xr:uid="{00000000-0005-0000-0000-000047020000}"/>
    <cellStyle name="Currency 2 5" xfId="538" xr:uid="{00000000-0005-0000-0000-000048020000}"/>
    <cellStyle name="Currency 2 6" xfId="539" xr:uid="{00000000-0005-0000-0000-000049020000}"/>
    <cellStyle name="Currency 29" xfId="540" xr:uid="{00000000-0005-0000-0000-00004A020000}"/>
    <cellStyle name="Currency 29 2" xfId="541" xr:uid="{00000000-0005-0000-0000-00004B020000}"/>
    <cellStyle name="Currency 3" xfId="542" xr:uid="{00000000-0005-0000-0000-00004C020000}"/>
    <cellStyle name="Currency 3 2" xfId="543" xr:uid="{00000000-0005-0000-0000-00004D020000}"/>
    <cellStyle name="Currency 3 2 2" xfId="544" xr:uid="{00000000-0005-0000-0000-00004E020000}"/>
    <cellStyle name="Currency 3 3" xfId="545" xr:uid="{00000000-0005-0000-0000-00004F020000}"/>
    <cellStyle name="Currency 4" xfId="546" xr:uid="{00000000-0005-0000-0000-000050020000}"/>
    <cellStyle name="Currency 5" xfId="547" xr:uid="{00000000-0005-0000-0000-000051020000}"/>
    <cellStyle name="Currency 5 10" xfId="548" xr:uid="{00000000-0005-0000-0000-000052020000}"/>
    <cellStyle name="Currency 5 2" xfId="549" xr:uid="{00000000-0005-0000-0000-000053020000}"/>
    <cellStyle name="Currency 5 2 2" xfId="550" xr:uid="{00000000-0005-0000-0000-000054020000}"/>
    <cellStyle name="Currency 5 2 2 2" xfId="551" xr:uid="{00000000-0005-0000-0000-000055020000}"/>
    <cellStyle name="Currency 5 2 2 2 2" xfId="552" xr:uid="{00000000-0005-0000-0000-000056020000}"/>
    <cellStyle name="Currency 5 2 2 2 3" xfId="553" xr:uid="{00000000-0005-0000-0000-000057020000}"/>
    <cellStyle name="Currency 5 2 2 3" xfId="554" xr:uid="{00000000-0005-0000-0000-000058020000}"/>
    <cellStyle name="Currency 5 2 2 3 2" xfId="555" xr:uid="{00000000-0005-0000-0000-000059020000}"/>
    <cellStyle name="Currency 5 2 2 3 3" xfId="556" xr:uid="{00000000-0005-0000-0000-00005A020000}"/>
    <cellStyle name="Currency 5 2 2 4" xfId="557" xr:uid="{00000000-0005-0000-0000-00005B020000}"/>
    <cellStyle name="Currency 5 2 2 4 2" xfId="558" xr:uid="{00000000-0005-0000-0000-00005C020000}"/>
    <cellStyle name="Currency 5 2 2 4 3" xfId="559" xr:uid="{00000000-0005-0000-0000-00005D020000}"/>
    <cellStyle name="Currency 5 2 2 5" xfId="560" xr:uid="{00000000-0005-0000-0000-00005E020000}"/>
    <cellStyle name="Currency 5 2 2 6" xfId="561" xr:uid="{00000000-0005-0000-0000-00005F020000}"/>
    <cellStyle name="Currency 5 2 3" xfId="562" xr:uid="{00000000-0005-0000-0000-000060020000}"/>
    <cellStyle name="Currency 5 2 3 2" xfId="563" xr:uid="{00000000-0005-0000-0000-000061020000}"/>
    <cellStyle name="Currency 5 2 3 3" xfId="564" xr:uid="{00000000-0005-0000-0000-000062020000}"/>
    <cellStyle name="Currency 5 2 4" xfId="565" xr:uid="{00000000-0005-0000-0000-000063020000}"/>
    <cellStyle name="Currency 5 2 4 2" xfId="566" xr:uid="{00000000-0005-0000-0000-000064020000}"/>
    <cellStyle name="Currency 5 2 4 3" xfId="567" xr:uid="{00000000-0005-0000-0000-000065020000}"/>
    <cellStyle name="Currency 5 2 5" xfId="568" xr:uid="{00000000-0005-0000-0000-000066020000}"/>
    <cellStyle name="Currency 5 2 5 2" xfId="569" xr:uid="{00000000-0005-0000-0000-000067020000}"/>
    <cellStyle name="Currency 5 2 5 3" xfId="570" xr:uid="{00000000-0005-0000-0000-000068020000}"/>
    <cellStyle name="Currency 5 2 6" xfId="571" xr:uid="{00000000-0005-0000-0000-000069020000}"/>
    <cellStyle name="Currency 5 2 7" xfId="572" xr:uid="{00000000-0005-0000-0000-00006A020000}"/>
    <cellStyle name="Currency 5 3" xfId="573" xr:uid="{00000000-0005-0000-0000-00006B020000}"/>
    <cellStyle name="Currency 5 3 2" xfId="574" xr:uid="{00000000-0005-0000-0000-00006C020000}"/>
    <cellStyle name="Currency 5 3 2 2" xfId="575" xr:uid="{00000000-0005-0000-0000-00006D020000}"/>
    <cellStyle name="Currency 5 3 2 2 2" xfId="576" xr:uid="{00000000-0005-0000-0000-00006E020000}"/>
    <cellStyle name="Currency 5 3 2 2 3" xfId="577" xr:uid="{00000000-0005-0000-0000-00006F020000}"/>
    <cellStyle name="Currency 5 3 2 3" xfId="578" xr:uid="{00000000-0005-0000-0000-000070020000}"/>
    <cellStyle name="Currency 5 3 2 3 2" xfId="579" xr:uid="{00000000-0005-0000-0000-000071020000}"/>
    <cellStyle name="Currency 5 3 2 3 3" xfId="580" xr:uid="{00000000-0005-0000-0000-000072020000}"/>
    <cellStyle name="Currency 5 3 2 4" xfId="581" xr:uid="{00000000-0005-0000-0000-000073020000}"/>
    <cellStyle name="Currency 5 3 2 4 2" xfId="582" xr:uid="{00000000-0005-0000-0000-000074020000}"/>
    <cellStyle name="Currency 5 3 2 4 3" xfId="583" xr:uid="{00000000-0005-0000-0000-000075020000}"/>
    <cellStyle name="Currency 5 3 2 5" xfId="584" xr:uid="{00000000-0005-0000-0000-000076020000}"/>
    <cellStyle name="Currency 5 3 2 6" xfId="585" xr:uid="{00000000-0005-0000-0000-000077020000}"/>
    <cellStyle name="Currency 5 3 3" xfId="586" xr:uid="{00000000-0005-0000-0000-000078020000}"/>
    <cellStyle name="Currency 5 3 3 2" xfId="587" xr:uid="{00000000-0005-0000-0000-000079020000}"/>
    <cellStyle name="Currency 5 3 3 3" xfId="588" xr:uid="{00000000-0005-0000-0000-00007A020000}"/>
    <cellStyle name="Currency 5 3 4" xfId="589" xr:uid="{00000000-0005-0000-0000-00007B020000}"/>
    <cellStyle name="Currency 5 3 4 2" xfId="590" xr:uid="{00000000-0005-0000-0000-00007C020000}"/>
    <cellStyle name="Currency 5 3 4 3" xfId="591" xr:uid="{00000000-0005-0000-0000-00007D020000}"/>
    <cellStyle name="Currency 5 3 5" xfId="592" xr:uid="{00000000-0005-0000-0000-00007E020000}"/>
    <cellStyle name="Currency 5 3 5 2" xfId="593" xr:uid="{00000000-0005-0000-0000-00007F020000}"/>
    <cellStyle name="Currency 5 3 5 3" xfId="594" xr:uid="{00000000-0005-0000-0000-000080020000}"/>
    <cellStyle name="Currency 5 3 6" xfId="595" xr:uid="{00000000-0005-0000-0000-000081020000}"/>
    <cellStyle name="Currency 5 3 7" xfId="596" xr:uid="{00000000-0005-0000-0000-000082020000}"/>
    <cellStyle name="Currency 5 4" xfId="597" xr:uid="{00000000-0005-0000-0000-000083020000}"/>
    <cellStyle name="Currency 5 4 2" xfId="598" xr:uid="{00000000-0005-0000-0000-000084020000}"/>
    <cellStyle name="Currency 5 4 2 2" xfId="599" xr:uid="{00000000-0005-0000-0000-000085020000}"/>
    <cellStyle name="Currency 5 4 2 2 2" xfId="600" xr:uid="{00000000-0005-0000-0000-000086020000}"/>
    <cellStyle name="Currency 5 4 2 2 3" xfId="601" xr:uid="{00000000-0005-0000-0000-000087020000}"/>
    <cellStyle name="Currency 5 4 2 3" xfId="602" xr:uid="{00000000-0005-0000-0000-000088020000}"/>
    <cellStyle name="Currency 5 4 2 3 2" xfId="603" xr:uid="{00000000-0005-0000-0000-000089020000}"/>
    <cellStyle name="Currency 5 4 2 3 3" xfId="604" xr:uid="{00000000-0005-0000-0000-00008A020000}"/>
    <cellStyle name="Currency 5 4 2 4" xfId="605" xr:uid="{00000000-0005-0000-0000-00008B020000}"/>
    <cellStyle name="Currency 5 4 2 4 2" xfId="606" xr:uid="{00000000-0005-0000-0000-00008C020000}"/>
    <cellStyle name="Currency 5 4 2 4 3" xfId="607" xr:uid="{00000000-0005-0000-0000-00008D020000}"/>
    <cellStyle name="Currency 5 4 2 5" xfId="608" xr:uid="{00000000-0005-0000-0000-00008E020000}"/>
    <cellStyle name="Currency 5 4 2 6" xfId="609" xr:uid="{00000000-0005-0000-0000-00008F020000}"/>
    <cellStyle name="Currency 5 4 3" xfId="610" xr:uid="{00000000-0005-0000-0000-000090020000}"/>
    <cellStyle name="Currency 5 4 3 2" xfId="611" xr:uid="{00000000-0005-0000-0000-000091020000}"/>
    <cellStyle name="Currency 5 4 3 3" xfId="612" xr:uid="{00000000-0005-0000-0000-000092020000}"/>
    <cellStyle name="Currency 5 4 4" xfId="613" xr:uid="{00000000-0005-0000-0000-000093020000}"/>
    <cellStyle name="Currency 5 4 4 2" xfId="614" xr:uid="{00000000-0005-0000-0000-000094020000}"/>
    <cellStyle name="Currency 5 4 4 3" xfId="615" xr:uid="{00000000-0005-0000-0000-000095020000}"/>
    <cellStyle name="Currency 5 4 5" xfId="616" xr:uid="{00000000-0005-0000-0000-000096020000}"/>
    <cellStyle name="Currency 5 4 5 2" xfId="617" xr:uid="{00000000-0005-0000-0000-000097020000}"/>
    <cellStyle name="Currency 5 4 5 3" xfId="618" xr:uid="{00000000-0005-0000-0000-000098020000}"/>
    <cellStyle name="Currency 5 4 6" xfId="619" xr:uid="{00000000-0005-0000-0000-000099020000}"/>
    <cellStyle name="Currency 5 4 7" xfId="620" xr:uid="{00000000-0005-0000-0000-00009A020000}"/>
    <cellStyle name="Currency 5 5" xfId="621" xr:uid="{00000000-0005-0000-0000-00009B020000}"/>
    <cellStyle name="Currency 5 5 2" xfId="622" xr:uid="{00000000-0005-0000-0000-00009C020000}"/>
    <cellStyle name="Currency 5 5 2 2" xfId="623" xr:uid="{00000000-0005-0000-0000-00009D020000}"/>
    <cellStyle name="Currency 5 5 2 3" xfId="624" xr:uid="{00000000-0005-0000-0000-00009E020000}"/>
    <cellStyle name="Currency 5 5 3" xfId="625" xr:uid="{00000000-0005-0000-0000-00009F020000}"/>
    <cellStyle name="Currency 5 5 3 2" xfId="626" xr:uid="{00000000-0005-0000-0000-0000A0020000}"/>
    <cellStyle name="Currency 5 5 3 3" xfId="627" xr:uid="{00000000-0005-0000-0000-0000A1020000}"/>
    <cellStyle name="Currency 5 5 4" xfId="628" xr:uid="{00000000-0005-0000-0000-0000A2020000}"/>
    <cellStyle name="Currency 5 5 4 2" xfId="629" xr:uid="{00000000-0005-0000-0000-0000A3020000}"/>
    <cellStyle name="Currency 5 5 4 3" xfId="630" xr:uid="{00000000-0005-0000-0000-0000A4020000}"/>
    <cellStyle name="Currency 5 5 5" xfId="631" xr:uid="{00000000-0005-0000-0000-0000A5020000}"/>
    <cellStyle name="Currency 5 5 6" xfId="632" xr:uid="{00000000-0005-0000-0000-0000A6020000}"/>
    <cellStyle name="Currency 5 6" xfId="633" xr:uid="{00000000-0005-0000-0000-0000A7020000}"/>
    <cellStyle name="Currency 5 6 2" xfId="634" xr:uid="{00000000-0005-0000-0000-0000A8020000}"/>
    <cellStyle name="Currency 5 6 3" xfId="635" xr:uid="{00000000-0005-0000-0000-0000A9020000}"/>
    <cellStyle name="Currency 5 7" xfId="636" xr:uid="{00000000-0005-0000-0000-0000AA020000}"/>
    <cellStyle name="Currency 5 7 2" xfId="637" xr:uid="{00000000-0005-0000-0000-0000AB020000}"/>
    <cellStyle name="Currency 5 7 3" xfId="638" xr:uid="{00000000-0005-0000-0000-0000AC020000}"/>
    <cellStyle name="Currency 5 8" xfId="639" xr:uid="{00000000-0005-0000-0000-0000AD020000}"/>
    <cellStyle name="Currency 5 8 2" xfId="640" xr:uid="{00000000-0005-0000-0000-0000AE020000}"/>
    <cellStyle name="Currency 5 8 3" xfId="641" xr:uid="{00000000-0005-0000-0000-0000AF020000}"/>
    <cellStyle name="Currency 5 9" xfId="642" xr:uid="{00000000-0005-0000-0000-0000B0020000}"/>
    <cellStyle name="Currency 6" xfId="643" xr:uid="{00000000-0005-0000-0000-0000B1020000}"/>
    <cellStyle name="Currency 6 10" xfId="644" xr:uid="{00000000-0005-0000-0000-0000B2020000}"/>
    <cellStyle name="Currency 6 10 2" xfId="645" xr:uid="{00000000-0005-0000-0000-0000B3020000}"/>
    <cellStyle name="Currency 6 10 3" xfId="646" xr:uid="{00000000-0005-0000-0000-0000B4020000}"/>
    <cellStyle name="Currency 6 11" xfId="647" xr:uid="{00000000-0005-0000-0000-0000B5020000}"/>
    <cellStyle name="Currency 6 12" xfId="648" xr:uid="{00000000-0005-0000-0000-0000B6020000}"/>
    <cellStyle name="Currency 6 2" xfId="649" xr:uid="{00000000-0005-0000-0000-0000B7020000}"/>
    <cellStyle name="Currency 6 2 10" xfId="650" xr:uid="{00000000-0005-0000-0000-0000B8020000}"/>
    <cellStyle name="Currency 6 2 2" xfId="651" xr:uid="{00000000-0005-0000-0000-0000B9020000}"/>
    <cellStyle name="Currency 6 2 2 2" xfId="652" xr:uid="{00000000-0005-0000-0000-0000BA020000}"/>
    <cellStyle name="Currency 6 2 2 2 2" xfId="653" xr:uid="{00000000-0005-0000-0000-0000BB020000}"/>
    <cellStyle name="Currency 6 2 2 2 2 2" xfId="654" xr:uid="{00000000-0005-0000-0000-0000BC020000}"/>
    <cellStyle name="Currency 6 2 2 2 2 3" xfId="655" xr:uid="{00000000-0005-0000-0000-0000BD020000}"/>
    <cellStyle name="Currency 6 2 2 2 3" xfId="656" xr:uid="{00000000-0005-0000-0000-0000BE020000}"/>
    <cellStyle name="Currency 6 2 2 2 3 2" xfId="657" xr:uid="{00000000-0005-0000-0000-0000BF020000}"/>
    <cellStyle name="Currency 6 2 2 2 3 3" xfId="658" xr:uid="{00000000-0005-0000-0000-0000C0020000}"/>
    <cellStyle name="Currency 6 2 2 2 4" xfId="659" xr:uid="{00000000-0005-0000-0000-0000C1020000}"/>
    <cellStyle name="Currency 6 2 2 2 4 2" xfId="660" xr:uid="{00000000-0005-0000-0000-0000C2020000}"/>
    <cellStyle name="Currency 6 2 2 2 4 3" xfId="661" xr:uid="{00000000-0005-0000-0000-0000C3020000}"/>
    <cellStyle name="Currency 6 2 2 2 5" xfId="662" xr:uid="{00000000-0005-0000-0000-0000C4020000}"/>
    <cellStyle name="Currency 6 2 2 2 6" xfId="663" xr:uid="{00000000-0005-0000-0000-0000C5020000}"/>
    <cellStyle name="Currency 6 2 2 3" xfId="664" xr:uid="{00000000-0005-0000-0000-0000C6020000}"/>
    <cellStyle name="Currency 6 2 2 3 2" xfId="665" xr:uid="{00000000-0005-0000-0000-0000C7020000}"/>
    <cellStyle name="Currency 6 2 2 3 3" xfId="666" xr:uid="{00000000-0005-0000-0000-0000C8020000}"/>
    <cellStyle name="Currency 6 2 2 4" xfId="667" xr:uid="{00000000-0005-0000-0000-0000C9020000}"/>
    <cellStyle name="Currency 6 2 2 4 2" xfId="668" xr:uid="{00000000-0005-0000-0000-0000CA020000}"/>
    <cellStyle name="Currency 6 2 2 4 3" xfId="669" xr:uid="{00000000-0005-0000-0000-0000CB020000}"/>
    <cellStyle name="Currency 6 2 2 5" xfId="670" xr:uid="{00000000-0005-0000-0000-0000CC020000}"/>
    <cellStyle name="Currency 6 2 2 5 2" xfId="671" xr:uid="{00000000-0005-0000-0000-0000CD020000}"/>
    <cellStyle name="Currency 6 2 2 5 3" xfId="672" xr:uid="{00000000-0005-0000-0000-0000CE020000}"/>
    <cellStyle name="Currency 6 2 2 6" xfId="673" xr:uid="{00000000-0005-0000-0000-0000CF020000}"/>
    <cellStyle name="Currency 6 2 2 7" xfId="674" xr:uid="{00000000-0005-0000-0000-0000D0020000}"/>
    <cellStyle name="Currency 6 2 3" xfId="675" xr:uid="{00000000-0005-0000-0000-0000D1020000}"/>
    <cellStyle name="Currency 6 2 3 2" xfId="676" xr:uid="{00000000-0005-0000-0000-0000D2020000}"/>
    <cellStyle name="Currency 6 2 3 2 2" xfId="677" xr:uid="{00000000-0005-0000-0000-0000D3020000}"/>
    <cellStyle name="Currency 6 2 3 2 2 2" xfId="678" xr:uid="{00000000-0005-0000-0000-0000D4020000}"/>
    <cellStyle name="Currency 6 2 3 2 2 3" xfId="679" xr:uid="{00000000-0005-0000-0000-0000D5020000}"/>
    <cellStyle name="Currency 6 2 3 2 3" xfId="680" xr:uid="{00000000-0005-0000-0000-0000D6020000}"/>
    <cellStyle name="Currency 6 2 3 2 3 2" xfId="681" xr:uid="{00000000-0005-0000-0000-0000D7020000}"/>
    <cellStyle name="Currency 6 2 3 2 3 3" xfId="682" xr:uid="{00000000-0005-0000-0000-0000D8020000}"/>
    <cellStyle name="Currency 6 2 3 2 4" xfId="683" xr:uid="{00000000-0005-0000-0000-0000D9020000}"/>
    <cellStyle name="Currency 6 2 3 2 4 2" xfId="684" xr:uid="{00000000-0005-0000-0000-0000DA020000}"/>
    <cellStyle name="Currency 6 2 3 2 4 3" xfId="685" xr:uid="{00000000-0005-0000-0000-0000DB020000}"/>
    <cellStyle name="Currency 6 2 3 2 5" xfId="686" xr:uid="{00000000-0005-0000-0000-0000DC020000}"/>
    <cellStyle name="Currency 6 2 3 2 6" xfId="687" xr:uid="{00000000-0005-0000-0000-0000DD020000}"/>
    <cellStyle name="Currency 6 2 3 3" xfId="688" xr:uid="{00000000-0005-0000-0000-0000DE020000}"/>
    <cellStyle name="Currency 6 2 3 3 2" xfId="689" xr:uid="{00000000-0005-0000-0000-0000DF020000}"/>
    <cellStyle name="Currency 6 2 3 3 3" xfId="690" xr:uid="{00000000-0005-0000-0000-0000E0020000}"/>
    <cellStyle name="Currency 6 2 3 4" xfId="691" xr:uid="{00000000-0005-0000-0000-0000E1020000}"/>
    <cellStyle name="Currency 6 2 3 4 2" xfId="692" xr:uid="{00000000-0005-0000-0000-0000E2020000}"/>
    <cellStyle name="Currency 6 2 3 4 3" xfId="693" xr:uid="{00000000-0005-0000-0000-0000E3020000}"/>
    <cellStyle name="Currency 6 2 3 5" xfId="694" xr:uid="{00000000-0005-0000-0000-0000E4020000}"/>
    <cellStyle name="Currency 6 2 3 5 2" xfId="695" xr:uid="{00000000-0005-0000-0000-0000E5020000}"/>
    <cellStyle name="Currency 6 2 3 5 3" xfId="696" xr:uid="{00000000-0005-0000-0000-0000E6020000}"/>
    <cellStyle name="Currency 6 2 3 6" xfId="697" xr:uid="{00000000-0005-0000-0000-0000E7020000}"/>
    <cellStyle name="Currency 6 2 3 7" xfId="698" xr:uid="{00000000-0005-0000-0000-0000E8020000}"/>
    <cellStyle name="Currency 6 2 4" xfId="699" xr:uid="{00000000-0005-0000-0000-0000E9020000}"/>
    <cellStyle name="Currency 6 2 4 2" xfId="700" xr:uid="{00000000-0005-0000-0000-0000EA020000}"/>
    <cellStyle name="Currency 6 2 4 2 2" xfId="701" xr:uid="{00000000-0005-0000-0000-0000EB020000}"/>
    <cellStyle name="Currency 6 2 4 2 2 2" xfId="702" xr:uid="{00000000-0005-0000-0000-0000EC020000}"/>
    <cellStyle name="Currency 6 2 4 2 2 3" xfId="703" xr:uid="{00000000-0005-0000-0000-0000ED020000}"/>
    <cellStyle name="Currency 6 2 4 2 3" xfId="704" xr:uid="{00000000-0005-0000-0000-0000EE020000}"/>
    <cellStyle name="Currency 6 2 4 2 3 2" xfId="705" xr:uid="{00000000-0005-0000-0000-0000EF020000}"/>
    <cellStyle name="Currency 6 2 4 2 3 3" xfId="706" xr:uid="{00000000-0005-0000-0000-0000F0020000}"/>
    <cellStyle name="Currency 6 2 4 2 4" xfId="707" xr:uid="{00000000-0005-0000-0000-0000F1020000}"/>
    <cellStyle name="Currency 6 2 4 2 4 2" xfId="708" xr:uid="{00000000-0005-0000-0000-0000F2020000}"/>
    <cellStyle name="Currency 6 2 4 2 4 3" xfId="709" xr:uid="{00000000-0005-0000-0000-0000F3020000}"/>
    <cellStyle name="Currency 6 2 4 2 5" xfId="710" xr:uid="{00000000-0005-0000-0000-0000F4020000}"/>
    <cellStyle name="Currency 6 2 4 2 6" xfId="711" xr:uid="{00000000-0005-0000-0000-0000F5020000}"/>
    <cellStyle name="Currency 6 2 4 3" xfId="712" xr:uid="{00000000-0005-0000-0000-0000F6020000}"/>
    <cellStyle name="Currency 6 2 4 3 2" xfId="713" xr:uid="{00000000-0005-0000-0000-0000F7020000}"/>
    <cellStyle name="Currency 6 2 4 3 3" xfId="714" xr:uid="{00000000-0005-0000-0000-0000F8020000}"/>
    <cellStyle name="Currency 6 2 4 4" xfId="715" xr:uid="{00000000-0005-0000-0000-0000F9020000}"/>
    <cellStyle name="Currency 6 2 4 4 2" xfId="716" xr:uid="{00000000-0005-0000-0000-0000FA020000}"/>
    <cellStyle name="Currency 6 2 4 4 3" xfId="717" xr:uid="{00000000-0005-0000-0000-0000FB020000}"/>
    <cellStyle name="Currency 6 2 4 5" xfId="718" xr:uid="{00000000-0005-0000-0000-0000FC020000}"/>
    <cellStyle name="Currency 6 2 4 5 2" xfId="719" xr:uid="{00000000-0005-0000-0000-0000FD020000}"/>
    <cellStyle name="Currency 6 2 4 5 3" xfId="720" xr:uid="{00000000-0005-0000-0000-0000FE020000}"/>
    <cellStyle name="Currency 6 2 4 6" xfId="721" xr:uid="{00000000-0005-0000-0000-0000FF020000}"/>
    <cellStyle name="Currency 6 2 4 7" xfId="722" xr:uid="{00000000-0005-0000-0000-000000030000}"/>
    <cellStyle name="Currency 6 2 5" xfId="723" xr:uid="{00000000-0005-0000-0000-000001030000}"/>
    <cellStyle name="Currency 6 2 5 2" xfId="724" xr:uid="{00000000-0005-0000-0000-000002030000}"/>
    <cellStyle name="Currency 6 2 5 2 2" xfId="725" xr:uid="{00000000-0005-0000-0000-000003030000}"/>
    <cellStyle name="Currency 6 2 5 2 3" xfId="726" xr:uid="{00000000-0005-0000-0000-000004030000}"/>
    <cellStyle name="Currency 6 2 5 3" xfId="727" xr:uid="{00000000-0005-0000-0000-000005030000}"/>
    <cellStyle name="Currency 6 2 5 3 2" xfId="728" xr:uid="{00000000-0005-0000-0000-000006030000}"/>
    <cellStyle name="Currency 6 2 5 3 3" xfId="729" xr:uid="{00000000-0005-0000-0000-000007030000}"/>
    <cellStyle name="Currency 6 2 5 4" xfId="730" xr:uid="{00000000-0005-0000-0000-000008030000}"/>
    <cellStyle name="Currency 6 2 5 4 2" xfId="731" xr:uid="{00000000-0005-0000-0000-000009030000}"/>
    <cellStyle name="Currency 6 2 5 4 3" xfId="732" xr:uid="{00000000-0005-0000-0000-00000A030000}"/>
    <cellStyle name="Currency 6 2 5 5" xfId="733" xr:uid="{00000000-0005-0000-0000-00000B030000}"/>
    <cellStyle name="Currency 6 2 5 6" xfId="734" xr:uid="{00000000-0005-0000-0000-00000C030000}"/>
    <cellStyle name="Currency 6 2 6" xfId="735" xr:uid="{00000000-0005-0000-0000-00000D030000}"/>
    <cellStyle name="Currency 6 2 6 2" xfId="736" xr:uid="{00000000-0005-0000-0000-00000E030000}"/>
    <cellStyle name="Currency 6 2 6 3" xfId="737" xr:uid="{00000000-0005-0000-0000-00000F030000}"/>
    <cellStyle name="Currency 6 2 7" xfId="738" xr:uid="{00000000-0005-0000-0000-000010030000}"/>
    <cellStyle name="Currency 6 2 7 2" xfId="739" xr:uid="{00000000-0005-0000-0000-000011030000}"/>
    <cellStyle name="Currency 6 2 7 3" xfId="740" xr:uid="{00000000-0005-0000-0000-000012030000}"/>
    <cellStyle name="Currency 6 2 8" xfId="741" xr:uid="{00000000-0005-0000-0000-000013030000}"/>
    <cellStyle name="Currency 6 2 8 2" xfId="742" xr:uid="{00000000-0005-0000-0000-000014030000}"/>
    <cellStyle name="Currency 6 2 8 3" xfId="743" xr:uid="{00000000-0005-0000-0000-000015030000}"/>
    <cellStyle name="Currency 6 2 9" xfId="744" xr:uid="{00000000-0005-0000-0000-000016030000}"/>
    <cellStyle name="Currency 6 3" xfId="745" xr:uid="{00000000-0005-0000-0000-000017030000}"/>
    <cellStyle name="Currency 6 3 10" xfId="746" xr:uid="{00000000-0005-0000-0000-000018030000}"/>
    <cellStyle name="Currency 6 3 2" xfId="747" xr:uid="{00000000-0005-0000-0000-000019030000}"/>
    <cellStyle name="Currency 6 3 2 2" xfId="748" xr:uid="{00000000-0005-0000-0000-00001A030000}"/>
    <cellStyle name="Currency 6 3 2 2 2" xfId="749" xr:uid="{00000000-0005-0000-0000-00001B030000}"/>
    <cellStyle name="Currency 6 3 2 2 2 2" xfId="750" xr:uid="{00000000-0005-0000-0000-00001C030000}"/>
    <cellStyle name="Currency 6 3 2 2 2 3" xfId="751" xr:uid="{00000000-0005-0000-0000-00001D030000}"/>
    <cellStyle name="Currency 6 3 2 2 3" xfId="752" xr:uid="{00000000-0005-0000-0000-00001E030000}"/>
    <cellStyle name="Currency 6 3 2 2 3 2" xfId="753" xr:uid="{00000000-0005-0000-0000-00001F030000}"/>
    <cellStyle name="Currency 6 3 2 2 3 3" xfId="754" xr:uid="{00000000-0005-0000-0000-000020030000}"/>
    <cellStyle name="Currency 6 3 2 2 4" xfId="755" xr:uid="{00000000-0005-0000-0000-000021030000}"/>
    <cellStyle name="Currency 6 3 2 2 4 2" xfId="756" xr:uid="{00000000-0005-0000-0000-000022030000}"/>
    <cellStyle name="Currency 6 3 2 2 4 3" xfId="757" xr:uid="{00000000-0005-0000-0000-000023030000}"/>
    <cellStyle name="Currency 6 3 2 2 5" xfId="758" xr:uid="{00000000-0005-0000-0000-000024030000}"/>
    <cellStyle name="Currency 6 3 2 2 6" xfId="759" xr:uid="{00000000-0005-0000-0000-000025030000}"/>
    <cellStyle name="Currency 6 3 2 3" xfId="760" xr:uid="{00000000-0005-0000-0000-000026030000}"/>
    <cellStyle name="Currency 6 3 2 3 2" xfId="761" xr:uid="{00000000-0005-0000-0000-000027030000}"/>
    <cellStyle name="Currency 6 3 2 3 3" xfId="762" xr:uid="{00000000-0005-0000-0000-000028030000}"/>
    <cellStyle name="Currency 6 3 2 4" xfId="763" xr:uid="{00000000-0005-0000-0000-000029030000}"/>
    <cellStyle name="Currency 6 3 2 4 2" xfId="764" xr:uid="{00000000-0005-0000-0000-00002A030000}"/>
    <cellStyle name="Currency 6 3 2 4 3" xfId="765" xr:uid="{00000000-0005-0000-0000-00002B030000}"/>
    <cellStyle name="Currency 6 3 2 5" xfId="766" xr:uid="{00000000-0005-0000-0000-00002C030000}"/>
    <cellStyle name="Currency 6 3 2 5 2" xfId="767" xr:uid="{00000000-0005-0000-0000-00002D030000}"/>
    <cellStyle name="Currency 6 3 2 5 3" xfId="768" xr:uid="{00000000-0005-0000-0000-00002E030000}"/>
    <cellStyle name="Currency 6 3 2 6" xfId="769" xr:uid="{00000000-0005-0000-0000-00002F030000}"/>
    <cellStyle name="Currency 6 3 2 7" xfId="770" xr:uid="{00000000-0005-0000-0000-000030030000}"/>
    <cellStyle name="Currency 6 3 3" xfId="771" xr:uid="{00000000-0005-0000-0000-000031030000}"/>
    <cellStyle name="Currency 6 3 3 2" xfId="772" xr:uid="{00000000-0005-0000-0000-000032030000}"/>
    <cellStyle name="Currency 6 3 3 2 2" xfId="773" xr:uid="{00000000-0005-0000-0000-000033030000}"/>
    <cellStyle name="Currency 6 3 3 2 2 2" xfId="774" xr:uid="{00000000-0005-0000-0000-000034030000}"/>
    <cellStyle name="Currency 6 3 3 2 2 3" xfId="775" xr:uid="{00000000-0005-0000-0000-000035030000}"/>
    <cellStyle name="Currency 6 3 3 2 3" xfId="776" xr:uid="{00000000-0005-0000-0000-000036030000}"/>
    <cellStyle name="Currency 6 3 3 2 3 2" xfId="777" xr:uid="{00000000-0005-0000-0000-000037030000}"/>
    <cellStyle name="Currency 6 3 3 2 3 3" xfId="778" xr:uid="{00000000-0005-0000-0000-000038030000}"/>
    <cellStyle name="Currency 6 3 3 2 4" xfId="779" xr:uid="{00000000-0005-0000-0000-000039030000}"/>
    <cellStyle name="Currency 6 3 3 2 4 2" xfId="780" xr:uid="{00000000-0005-0000-0000-00003A030000}"/>
    <cellStyle name="Currency 6 3 3 2 4 3" xfId="781" xr:uid="{00000000-0005-0000-0000-00003B030000}"/>
    <cellStyle name="Currency 6 3 3 2 5" xfId="782" xr:uid="{00000000-0005-0000-0000-00003C030000}"/>
    <cellStyle name="Currency 6 3 3 2 6" xfId="783" xr:uid="{00000000-0005-0000-0000-00003D030000}"/>
    <cellStyle name="Currency 6 3 3 3" xfId="784" xr:uid="{00000000-0005-0000-0000-00003E030000}"/>
    <cellStyle name="Currency 6 3 3 3 2" xfId="785" xr:uid="{00000000-0005-0000-0000-00003F030000}"/>
    <cellStyle name="Currency 6 3 3 3 3" xfId="786" xr:uid="{00000000-0005-0000-0000-000040030000}"/>
    <cellStyle name="Currency 6 3 3 4" xfId="787" xr:uid="{00000000-0005-0000-0000-000041030000}"/>
    <cellStyle name="Currency 6 3 3 4 2" xfId="788" xr:uid="{00000000-0005-0000-0000-000042030000}"/>
    <cellStyle name="Currency 6 3 3 4 3" xfId="789" xr:uid="{00000000-0005-0000-0000-000043030000}"/>
    <cellStyle name="Currency 6 3 3 5" xfId="790" xr:uid="{00000000-0005-0000-0000-000044030000}"/>
    <cellStyle name="Currency 6 3 3 5 2" xfId="791" xr:uid="{00000000-0005-0000-0000-000045030000}"/>
    <cellStyle name="Currency 6 3 3 5 3" xfId="792" xr:uid="{00000000-0005-0000-0000-000046030000}"/>
    <cellStyle name="Currency 6 3 3 6" xfId="793" xr:uid="{00000000-0005-0000-0000-000047030000}"/>
    <cellStyle name="Currency 6 3 3 7" xfId="794" xr:uid="{00000000-0005-0000-0000-000048030000}"/>
    <cellStyle name="Currency 6 3 4" xfId="795" xr:uid="{00000000-0005-0000-0000-000049030000}"/>
    <cellStyle name="Currency 6 3 4 2" xfId="796" xr:uid="{00000000-0005-0000-0000-00004A030000}"/>
    <cellStyle name="Currency 6 3 4 2 2" xfId="797" xr:uid="{00000000-0005-0000-0000-00004B030000}"/>
    <cellStyle name="Currency 6 3 4 2 2 2" xfId="798" xr:uid="{00000000-0005-0000-0000-00004C030000}"/>
    <cellStyle name="Currency 6 3 4 2 2 3" xfId="799" xr:uid="{00000000-0005-0000-0000-00004D030000}"/>
    <cellStyle name="Currency 6 3 4 2 3" xfId="800" xr:uid="{00000000-0005-0000-0000-00004E030000}"/>
    <cellStyle name="Currency 6 3 4 2 3 2" xfId="801" xr:uid="{00000000-0005-0000-0000-00004F030000}"/>
    <cellStyle name="Currency 6 3 4 2 3 3" xfId="802" xr:uid="{00000000-0005-0000-0000-000050030000}"/>
    <cellStyle name="Currency 6 3 4 2 4" xfId="803" xr:uid="{00000000-0005-0000-0000-000051030000}"/>
    <cellStyle name="Currency 6 3 4 2 4 2" xfId="804" xr:uid="{00000000-0005-0000-0000-000052030000}"/>
    <cellStyle name="Currency 6 3 4 2 4 3" xfId="805" xr:uid="{00000000-0005-0000-0000-000053030000}"/>
    <cellStyle name="Currency 6 3 4 2 5" xfId="806" xr:uid="{00000000-0005-0000-0000-000054030000}"/>
    <cellStyle name="Currency 6 3 4 2 6" xfId="807" xr:uid="{00000000-0005-0000-0000-000055030000}"/>
    <cellStyle name="Currency 6 3 4 3" xfId="808" xr:uid="{00000000-0005-0000-0000-000056030000}"/>
    <cellStyle name="Currency 6 3 4 3 2" xfId="809" xr:uid="{00000000-0005-0000-0000-000057030000}"/>
    <cellStyle name="Currency 6 3 4 3 3" xfId="810" xr:uid="{00000000-0005-0000-0000-000058030000}"/>
    <cellStyle name="Currency 6 3 4 4" xfId="811" xr:uid="{00000000-0005-0000-0000-000059030000}"/>
    <cellStyle name="Currency 6 3 4 4 2" xfId="812" xr:uid="{00000000-0005-0000-0000-00005A030000}"/>
    <cellStyle name="Currency 6 3 4 4 3" xfId="813" xr:uid="{00000000-0005-0000-0000-00005B030000}"/>
    <cellStyle name="Currency 6 3 4 5" xfId="814" xr:uid="{00000000-0005-0000-0000-00005C030000}"/>
    <cellStyle name="Currency 6 3 4 5 2" xfId="815" xr:uid="{00000000-0005-0000-0000-00005D030000}"/>
    <cellStyle name="Currency 6 3 4 5 3" xfId="816" xr:uid="{00000000-0005-0000-0000-00005E030000}"/>
    <cellStyle name="Currency 6 3 4 6" xfId="817" xr:uid="{00000000-0005-0000-0000-00005F030000}"/>
    <cellStyle name="Currency 6 3 4 7" xfId="818" xr:uid="{00000000-0005-0000-0000-000060030000}"/>
    <cellStyle name="Currency 6 3 5" xfId="819" xr:uid="{00000000-0005-0000-0000-000061030000}"/>
    <cellStyle name="Currency 6 3 5 2" xfId="820" xr:uid="{00000000-0005-0000-0000-000062030000}"/>
    <cellStyle name="Currency 6 3 5 2 2" xfId="821" xr:uid="{00000000-0005-0000-0000-000063030000}"/>
    <cellStyle name="Currency 6 3 5 2 3" xfId="822" xr:uid="{00000000-0005-0000-0000-000064030000}"/>
    <cellStyle name="Currency 6 3 5 3" xfId="823" xr:uid="{00000000-0005-0000-0000-000065030000}"/>
    <cellStyle name="Currency 6 3 5 3 2" xfId="824" xr:uid="{00000000-0005-0000-0000-000066030000}"/>
    <cellStyle name="Currency 6 3 5 3 3" xfId="825" xr:uid="{00000000-0005-0000-0000-000067030000}"/>
    <cellStyle name="Currency 6 3 5 4" xfId="826" xr:uid="{00000000-0005-0000-0000-000068030000}"/>
    <cellStyle name="Currency 6 3 5 4 2" xfId="827" xr:uid="{00000000-0005-0000-0000-000069030000}"/>
    <cellStyle name="Currency 6 3 5 4 3" xfId="828" xr:uid="{00000000-0005-0000-0000-00006A030000}"/>
    <cellStyle name="Currency 6 3 5 5" xfId="829" xr:uid="{00000000-0005-0000-0000-00006B030000}"/>
    <cellStyle name="Currency 6 3 5 6" xfId="830" xr:uid="{00000000-0005-0000-0000-00006C030000}"/>
    <cellStyle name="Currency 6 3 6" xfId="831" xr:uid="{00000000-0005-0000-0000-00006D030000}"/>
    <cellStyle name="Currency 6 3 6 2" xfId="832" xr:uid="{00000000-0005-0000-0000-00006E030000}"/>
    <cellStyle name="Currency 6 3 6 3" xfId="833" xr:uid="{00000000-0005-0000-0000-00006F030000}"/>
    <cellStyle name="Currency 6 3 7" xfId="834" xr:uid="{00000000-0005-0000-0000-000070030000}"/>
    <cellStyle name="Currency 6 3 7 2" xfId="835" xr:uid="{00000000-0005-0000-0000-000071030000}"/>
    <cellStyle name="Currency 6 3 7 3" xfId="836" xr:uid="{00000000-0005-0000-0000-000072030000}"/>
    <cellStyle name="Currency 6 3 8" xfId="837" xr:uid="{00000000-0005-0000-0000-000073030000}"/>
    <cellStyle name="Currency 6 3 8 2" xfId="838" xr:uid="{00000000-0005-0000-0000-000074030000}"/>
    <cellStyle name="Currency 6 3 8 3" xfId="839" xr:uid="{00000000-0005-0000-0000-000075030000}"/>
    <cellStyle name="Currency 6 3 9" xfId="840" xr:uid="{00000000-0005-0000-0000-000076030000}"/>
    <cellStyle name="Currency 6 4" xfId="841" xr:uid="{00000000-0005-0000-0000-000077030000}"/>
    <cellStyle name="Currency 6 4 2" xfId="842" xr:uid="{00000000-0005-0000-0000-000078030000}"/>
    <cellStyle name="Currency 6 4 2 2" xfId="843" xr:uid="{00000000-0005-0000-0000-000079030000}"/>
    <cellStyle name="Currency 6 4 2 2 2" xfId="844" xr:uid="{00000000-0005-0000-0000-00007A030000}"/>
    <cellStyle name="Currency 6 4 2 2 3" xfId="845" xr:uid="{00000000-0005-0000-0000-00007B030000}"/>
    <cellStyle name="Currency 6 4 2 3" xfId="846" xr:uid="{00000000-0005-0000-0000-00007C030000}"/>
    <cellStyle name="Currency 6 4 2 3 2" xfId="847" xr:uid="{00000000-0005-0000-0000-00007D030000}"/>
    <cellStyle name="Currency 6 4 2 3 3" xfId="848" xr:uid="{00000000-0005-0000-0000-00007E030000}"/>
    <cellStyle name="Currency 6 4 2 4" xfId="849" xr:uid="{00000000-0005-0000-0000-00007F030000}"/>
    <cellStyle name="Currency 6 4 2 4 2" xfId="850" xr:uid="{00000000-0005-0000-0000-000080030000}"/>
    <cellStyle name="Currency 6 4 2 4 3" xfId="851" xr:uid="{00000000-0005-0000-0000-000081030000}"/>
    <cellStyle name="Currency 6 4 2 5" xfId="852" xr:uid="{00000000-0005-0000-0000-000082030000}"/>
    <cellStyle name="Currency 6 4 2 6" xfId="853" xr:uid="{00000000-0005-0000-0000-000083030000}"/>
    <cellStyle name="Currency 6 4 3" xfId="854" xr:uid="{00000000-0005-0000-0000-000084030000}"/>
    <cellStyle name="Currency 6 4 3 2" xfId="855" xr:uid="{00000000-0005-0000-0000-000085030000}"/>
    <cellStyle name="Currency 6 4 3 3" xfId="856" xr:uid="{00000000-0005-0000-0000-000086030000}"/>
    <cellStyle name="Currency 6 4 4" xfId="857" xr:uid="{00000000-0005-0000-0000-000087030000}"/>
    <cellStyle name="Currency 6 4 4 2" xfId="858" xr:uid="{00000000-0005-0000-0000-000088030000}"/>
    <cellStyle name="Currency 6 4 4 3" xfId="859" xr:uid="{00000000-0005-0000-0000-000089030000}"/>
    <cellStyle name="Currency 6 4 5" xfId="860" xr:uid="{00000000-0005-0000-0000-00008A030000}"/>
    <cellStyle name="Currency 6 4 5 2" xfId="861" xr:uid="{00000000-0005-0000-0000-00008B030000}"/>
    <cellStyle name="Currency 6 4 5 3" xfId="862" xr:uid="{00000000-0005-0000-0000-00008C030000}"/>
    <cellStyle name="Currency 6 4 6" xfId="863" xr:uid="{00000000-0005-0000-0000-00008D030000}"/>
    <cellStyle name="Currency 6 4 7" xfId="864" xr:uid="{00000000-0005-0000-0000-00008E030000}"/>
    <cellStyle name="Currency 6 5" xfId="865" xr:uid="{00000000-0005-0000-0000-00008F030000}"/>
    <cellStyle name="Currency 6 5 2" xfId="866" xr:uid="{00000000-0005-0000-0000-000090030000}"/>
    <cellStyle name="Currency 6 5 2 2" xfId="867" xr:uid="{00000000-0005-0000-0000-000091030000}"/>
    <cellStyle name="Currency 6 5 2 2 2" xfId="868" xr:uid="{00000000-0005-0000-0000-000092030000}"/>
    <cellStyle name="Currency 6 5 2 2 3" xfId="869" xr:uid="{00000000-0005-0000-0000-000093030000}"/>
    <cellStyle name="Currency 6 5 2 3" xfId="870" xr:uid="{00000000-0005-0000-0000-000094030000}"/>
    <cellStyle name="Currency 6 5 2 3 2" xfId="871" xr:uid="{00000000-0005-0000-0000-000095030000}"/>
    <cellStyle name="Currency 6 5 2 3 3" xfId="872" xr:uid="{00000000-0005-0000-0000-000096030000}"/>
    <cellStyle name="Currency 6 5 2 4" xfId="873" xr:uid="{00000000-0005-0000-0000-000097030000}"/>
    <cellStyle name="Currency 6 5 2 4 2" xfId="874" xr:uid="{00000000-0005-0000-0000-000098030000}"/>
    <cellStyle name="Currency 6 5 2 4 3" xfId="875" xr:uid="{00000000-0005-0000-0000-000099030000}"/>
    <cellStyle name="Currency 6 5 2 5" xfId="876" xr:uid="{00000000-0005-0000-0000-00009A030000}"/>
    <cellStyle name="Currency 6 5 2 6" xfId="877" xr:uid="{00000000-0005-0000-0000-00009B030000}"/>
    <cellStyle name="Currency 6 5 3" xfId="878" xr:uid="{00000000-0005-0000-0000-00009C030000}"/>
    <cellStyle name="Currency 6 5 3 2" xfId="879" xr:uid="{00000000-0005-0000-0000-00009D030000}"/>
    <cellStyle name="Currency 6 5 3 3" xfId="880" xr:uid="{00000000-0005-0000-0000-00009E030000}"/>
    <cellStyle name="Currency 6 5 4" xfId="881" xr:uid="{00000000-0005-0000-0000-00009F030000}"/>
    <cellStyle name="Currency 6 5 4 2" xfId="882" xr:uid="{00000000-0005-0000-0000-0000A0030000}"/>
    <cellStyle name="Currency 6 5 4 3" xfId="883" xr:uid="{00000000-0005-0000-0000-0000A1030000}"/>
    <cellStyle name="Currency 6 5 5" xfId="884" xr:uid="{00000000-0005-0000-0000-0000A2030000}"/>
    <cellStyle name="Currency 6 5 5 2" xfId="885" xr:uid="{00000000-0005-0000-0000-0000A3030000}"/>
    <cellStyle name="Currency 6 5 5 3" xfId="886" xr:uid="{00000000-0005-0000-0000-0000A4030000}"/>
    <cellStyle name="Currency 6 5 6" xfId="887" xr:uid="{00000000-0005-0000-0000-0000A5030000}"/>
    <cellStyle name="Currency 6 5 7" xfId="888" xr:uid="{00000000-0005-0000-0000-0000A6030000}"/>
    <cellStyle name="Currency 6 6" xfId="889" xr:uid="{00000000-0005-0000-0000-0000A7030000}"/>
    <cellStyle name="Currency 6 6 2" xfId="890" xr:uid="{00000000-0005-0000-0000-0000A8030000}"/>
    <cellStyle name="Currency 6 6 2 2" xfId="891" xr:uid="{00000000-0005-0000-0000-0000A9030000}"/>
    <cellStyle name="Currency 6 6 2 2 2" xfId="892" xr:uid="{00000000-0005-0000-0000-0000AA030000}"/>
    <cellStyle name="Currency 6 6 2 2 3" xfId="893" xr:uid="{00000000-0005-0000-0000-0000AB030000}"/>
    <cellStyle name="Currency 6 6 2 3" xfId="894" xr:uid="{00000000-0005-0000-0000-0000AC030000}"/>
    <cellStyle name="Currency 6 6 2 3 2" xfId="895" xr:uid="{00000000-0005-0000-0000-0000AD030000}"/>
    <cellStyle name="Currency 6 6 2 3 3" xfId="896" xr:uid="{00000000-0005-0000-0000-0000AE030000}"/>
    <cellStyle name="Currency 6 6 2 4" xfId="897" xr:uid="{00000000-0005-0000-0000-0000AF030000}"/>
    <cellStyle name="Currency 6 6 2 4 2" xfId="898" xr:uid="{00000000-0005-0000-0000-0000B0030000}"/>
    <cellStyle name="Currency 6 6 2 4 3" xfId="899" xr:uid="{00000000-0005-0000-0000-0000B1030000}"/>
    <cellStyle name="Currency 6 6 2 5" xfId="900" xr:uid="{00000000-0005-0000-0000-0000B2030000}"/>
    <cellStyle name="Currency 6 6 2 6" xfId="901" xr:uid="{00000000-0005-0000-0000-0000B3030000}"/>
    <cellStyle name="Currency 6 6 3" xfId="902" xr:uid="{00000000-0005-0000-0000-0000B4030000}"/>
    <cellStyle name="Currency 6 6 3 2" xfId="903" xr:uid="{00000000-0005-0000-0000-0000B5030000}"/>
    <cellStyle name="Currency 6 6 3 3" xfId="904" xr:uid="{00000000-0005-0000-0000-0000B6030000}"/>
    <cellStyle name="Currency 6 6 4" xfId="905" xr:uid="{00000000-0005-0000-0000-0000B7030000}"/>
    <cellStyle name="Currency 6 6 4 2" xfId="906" xr:uid="{00000000-0005-0000-0000-0000B8030000}"/>
    <cellStyle name="Currency 6 6 4 3" xfId="907" xr:uid="{00000000-0005-0000-0000-0000B9030000}"/>
    <cellStyle name="Currency 6 6 5" xfId="908" xr:uid="{00000000-0005-0000-0000-0000BA030000}"/>
    <cellStyle name="Currency 6 6 5 2" xfId="909" xr:uid="{00000000-0005-0000-0000-0000BB030000}"/>
    <cellStyle name="Currency 6 6 5 3" xfId="910" xr:uid="{00000000-0005-0000-0000-0000BC030000}"/>
    <cellStyle name="Currency 6 6 6" xfId="911" xr:uid="{00000000-0005-0000-0000-0000BD030000}"/>
    <cellStyle name="Currency 6 6 7" xfId="912" xr:uid="{00000000-0005-0000-0000-0000BE030000}"/>
    <cellStyle name="Currency 6 7" xfId="913" xr:uid="{00000000-0005-0000-0000-0000BF030000}"/>
    <cellStyle name="Currency 6 7 2" xfId="914" xr:uid="{00000000-0005-0000-0000-0000C0030000}"/>
    <cellStyle name="Currency 6 7 2 2" xfId="915" xr:uid="{00000000-0005-0000-0000-0000C1030000}"/>
    <cellStyle name="Currency 6 7 2 3" xfId="916" xr:uid="{00000000-0005-0000-0000-0000C2030000}"/>
    <cellStyle name="Currency 6 7 3" xfId="917" xr:uid="{00000000-0005-0000-0000-0000C3030000}"/>
    <cellStyle name="Currency 6 7 3 2" xfId="918" xr:uid="{00000000-0005-0000-0000-0000C4030000}"/>
    <cellStyle name="Currency 6 7 3 3" xfId="919" xr:uid="{00000000-0005-0000-0000-0000C5030000}"/>
    <cellStyle name="Currency 6 7 4" xfId="920" xr:uid="{00000000-0005-0000-0000-0000C6030000}"/>
    <cellStyle name="Currency 6 7 4 2" xfId="921" xr:uid="{00000000-0005-0000-0000-0000C7030000}"/>
    <cellStyle name="Currency 6 7 4 3" xfId="922" xr:uid="{00000000-0005-0000-0000-0000C8030000}"/>
    <cellStyle name="Currency 6 7 5" xfId="923" xr:uid="{00000000-0005-0000-0000-0000C9030000}"/>
    <cellStyle name="Currency 6 7 6" xfId="924" xr:uid="{00000000-0005-0000-0000-0000CA030000}"/>
    <cellStyle name="Currency 6 8" xfId="925" xr:uid="{00000000-0005-0000-0000-0000CB030000}"/>
    <cellStyle name="Currency 6 8 2" xfId="926" xr:uid="{00000000-0005-0000-0000-0000CC030000}"/>
    <cellStyle name="Currency 6 8 3" xfId="927" xr:uid="{00000000-0005-0000-0000-0000CD030000}"/>
    <cellStyle name="Currency 6 9" xfId="928" xr:uid="{00000000-0005-0000-0000-0000CE030000}"/>
    <cellStyle name="Currency 6 9 2" xfId="929" xr:uid="{00000000-0005-0000-0000-0000CF030000}"/>
    <cellStyle name="Currency 6 9 3" xfId="930" xr:uid="{00000000-0005-0000-0000-0000D0030000}"/>
    <cellStyle name="Currency 7 2" xfId="931" xr:uid="{00000000-0005-0000-0000-0000D1030000}"/>
    <cellStyle name="Currency 7 2 2" xfId="932" xr:uid="{00000000-0005-0000-0000-0000D2030000}"/>
    <cellStyle name="Currency 7 2 2 2" xfId="933" xr:uid="{00000000-0005-0000-0000-0000D3030000}"/>
    <cellStyle name="Currency 7 2 2 2 2" xfId="934" xr:uid="{00000000-0005-0000-0000-0000D4030000}"/>
    <cellStyle name="Currency 7 2 2 2 3" xfId="935" xr:uid="{00000000-0005-0000-0000-0000D5030000}"/>
    <cellStyle name="Currency 7 2 2 3" xfId="936" xr:uid="{00000000-0005-0000-0000-0000D6030000}"/>
    <cellStyle name="Currency 7 2 2 3 2" xfId="937" xr:uid="{00000000-0005-0000-0000-0000D7030000}"/>
    <cellStyle name="Currency 7 2 2 3 3" xfId="938" xr:uid="{00000000-0005-0000-0000-0000D8030000}"/>
    <cellStyle name="Currency 7 2 2 4" xfId="939" xr:uid="{00000000-0005-0000-0000-0000D9030000}"/>
    <cellStyle name="Currency 7 2 2 4 2" xfId="940" xr:uid="{00000000-0005-0000-0000-0000DA030000}"/>
    <cellStyle name="Currency 7 2 2 4 3" xfId="941" xr:uid="{00000000-0005-0000-0000-0000DB030000}"/>
    <cellStyle name="Currency 7 2 2 5" xfId="942" xr:uid="{00000000-0005-0000-0000-0000DC030000}"/>
    <cellStyle name="Currency 7 2 2 6" xfId="943" xr:uid="{00000000-0005-0000-0000-0000DD030000}"/>
    <cellStyle name="Currency 7 2 3" xfId="944" xr:uid="{00000000-0005-0000-0000-0000DE030000}"/>
    <cellStyle name="Currency 7 2 3 2" xfId="945" xr:uid="{00000000-0005-0000-0000-0000DF030000}"/>
    <cellStyle name="Currency 7 2 3 3" xfId="946" xr:uid="{00000000-0005-0000-0000-0000E0030000}"/>
    <cellStyle name="Currency 7 2 4" xfId="947" xr:uid="{00000000-0005-0000-0000-0000E1030000}"/>
    <cellStyle name="Currency 7 2 4 2" xfId="948" xr:uid="{00000000-0005-0000-0000-0000E2030000}"/>
    <cellStyle name="Currency 7 2 4 3" xfId="949" xr:uid="{00000000-0005-0000-0000-0000E3030000}"/>
    <cellStyle name="Currency 7 2 5" xfId="950" xr:uid="{00000000-0005-0000-0000-0000E4030000}"/>
    <cellStyle name="Currency 7 2 5 2" xfId="951" xr:uid="{00000000-0005-0000-0000-0000E5030000}"/>
    <cellStyle name="Currency 7 2 5 3" xfId="952" xr:uid="{00000000-0005-0000-0000-0000E6030000}"/>
    <cellStyle name="Currency 7 2 6" xfId="953" xr:uid="{00000000-0005-0000-0000-0000E7030000}"/>
    <cellStyle name="Currency 7 2 7" xfId="954" xr:uid="{00000000-0005-0000-0000-0000E8030000}"/>
    <cellStyle name="Currency 7 3" xfId="955" xr:uid="{00000000-0005-0000-0000-0000E9030000}"/>
    <cellStyle name="Currency 7 3 2" xfId="956" xr:uid="{00000000-0005-0000-0000-0000EA030000}"/>
    <cellStyle name="Currency 7 3 2 2" xfId="957" xr:uid="{00000000-0005-0000-0000-0000EB030000}"/>
    <cellStyle name="Currency 7 3 2 2 2" xfId="958" xr:uid="{00000000-0005-0000-0000-0000EC030000}"/>
    <cellStyle name="Currency 7 3 2 2 3" xfId="959" xr:uid="{00000000-0005-0000-0000-0000ED030000}"/>
    <cellStyle name="Currency 7 3 2 3" xfId="960" xr:uid="{00000000-0005-0000-0000-0000EE030000}"/>
    <cellStyle name="Currency 7 3 2 3 2" xfId="961" xr:uid="{00000000-0005-0000-0000-0000EF030000}"/>
    <cellStyle name="Currency 7 3 2 3 3" xfId="962" xr:uid="{00000000-0005-0000-0000-0000F0030000}"/>
    <cellStyle name="Currency 7 3 2 4" xfId="963" xr:uid="{00000000-0005-0000-0000-0000F1030000}"/>
    <cellStyle name="Currency 7 3 2 4 2" xfId="964" xr:uid="{00000000-0005-0000-0000-0000F2030000}"/>
    <cellStyle name="Currency 7 3 2 4 3" xfId="965" xr:uid="{00000000-0005-0000-0000-0000F3030000}"/>
    <cellStyle name="Currency 7 3 2 5" xfId="966" xr:uid="{00000000-0005-0000-0000-0000F4030000}"/>
    <cellStyle name="Currency 7 3 2 6" xfId="967" xr:uid="{00000000-0005-0000-0000-0000F5030000}"/>
    <cellStyle name="Currency 7 3 3" xfId="968" xr:uid="{00000000-0005-0000-0000-0000F6030000}"/>
    <cellStyle name="Currency 7 3 3 2" xfId="969" xr:uid="{00000000-0005-0000-0000-0000F7030000}"/>
    <cellStyle name="Currency 7 3 3 3" xfId="970" xr:uid="{00000000-0005-0000-0000-0000F8030000}"/>
    <cellStyle name="Currency 7 3 4" xfId="971" xr:uid="{00000000-0005-0000-0000-0000F9030000}"/>
    <cellStyle name="Currency 7 3 4 2" xfId="972" xr:uid="{00000000-0005-0000-0000-0000FA030000}"/>
    <cellStyle name="Currency 7 3 4 3" xfId="973" xr:uid="{00000000-0005-0000-0000-0000FB030000}"/>
    <cellStyle name="Currency 7 3 5" xfId="974" xr:uid="{00000000-0005-0000-0000-0000FC030000}"/>
    <cellStyle name="Currency 7 3 5 2" xfId="975" xr:uid="{00000000-0005-0000-0000-0000FD030000}"/>
    <cellStyle name="Currency 7 3 5 3" xfId="976" xr:uid="{00000000-0005-0000-0000-0000FE030000}"/>
    <cellStyle name="Currency 7 3 6" xfId="977" xr:uid="{00000000-0005-0000-0000-0000FF030000}"/>
    <cellStyle name="Currency 7 3 7" xfId="978" xr:uid="{00000000-0005-0000-0000-000000040000}"/>
    <cellStyle name="Currency 8 2" xfId="979" xr:uid="{00000000-0005-0000-0000-000001040000}"/>
    <cellStyle name="Currency 8 2 2" xfId="980" xr:uid="{00000000-0005-0000-0000-000002040000}"/>
    <cellStyle name="Currency 8 2 2 2" xfId="981" xr:uid="{00000000-0005-0000-0000-000003040000}"/>
    <cellStyle name="Currency 8 2 2 2 2" xfId="982" xr:uid="{00000000-0005-0000-0000-000004040000}"/>
    <cellStyle name="Currency 8 2 2 2 3" xfId="983" xr:uid="{00000000-0005-0000-0000-000005040000}"/>
    <cellStyle name="Currency 8 2 2 3" xfId="984" xr:uid="{00000000-0005-0000-0000-000006040000}"/>
    <cellStyle name="Currency 8 2 2 3 2" xfId="985" xr:uid="{00000000-0005-0000-0000-000007040000}"/>
    <cellStyle name="Currency 8 2 2 3 3" xfId="986" xr:uid="{00000000-0005-0000-0000-000008040000}"/>
    <cellStyle name="Currency 8 2 2 4" xfId="987" xr:uid="{00000000-0005-0000-0000-000009040000}"/>
    <cellStyle name="Currency 8 2 2 4 2" xfId="988" xr:uid="{00000000-0005-0000-0000-00000A040000}"/>
    <cellStyle name="Currency 8 2 2 4 3" xfId="989" xr:uid="{00000000-0005-0000-0000-00000B040000}"/>
    <cellStyle name="Currency 8 2 2 5" xfId="990" xr:uid="{00000000-0005-0000-0000-00000C040000}"/>
    <cellStyle name="Currency 8 2 2 6" xfId="991" xr:uid="{00000000-0005-0000-0000-00000D040000}"/>
    <cellStyle name="Currency 8 2 3" xfId="992" xr:uid="{00000000-0005-0000-0000-00000E040000}"/>
    <cellStyle name="Currency 8 2 3 2" xfId="993" xr:uid="{00000000-0005-0000-0000-00000F040000}"/>
    <cellStyle name="Currency 8 2 3 3" xfId="994" xr:uid="{00000000-0005-0000-0000-000010040000}"/>
    <cellStyle name="Currency 8 2 4" xfId="995" xr:uid="{00000000-0005-0000-0000-000011040000}"/>
    <cellStyle name="Currency 8 2 4 2" xfId="996" xr:uid="{00000000-0005-0000-0000-000012040000}"/>
    <cellStyle name="Currency 8 2 4 3" xfId="997" xr:uid="{00000000-0005-0000-0000-000013040000}"/>
    <cellStyle name="Currency 8 2 5" xfId="998" xr:uid="{00000000-0005-0000-0000-000014040000}"/>
    <cellStyle name="Currency 8 2 5 2" xfId="999" xr:uid="{00000000-0005-0000-0000-000015040000}"/>
    <cellStyle name="Currency 8 2 5 3" xfId="1000" xr:uid="{00000000-0005-0000-0000-000016040000}"/>
    <cellStyle name="Currency 8 2 6" xfId="1001" xr:uid="{00000000-0005-0000-0000-000017040000}"/>
    <cellStyle name="Currency 8 2 7" xfId="1002" xr:uid="{00000000-0005-0000-0000-000018040000}"/>
    <cellStyle name="Currency 8 3" xfId="1003" xr:uid="{00000000-0005-0000-0000-000019040000}"/>
    <cellStyle name="Currency 8 3 2" xfId="1004" xr:uid="{00000000-0005-0000-0000-00001A040000}"/>
    <cellStyle name="Currency 8 3 2 2" xfId="1005" xr:uid="{00000000-0005-0000-0000-00001B040000}"/>
    <cellStyle name="Currency 8 3 2 2 2" xfId="1006" xr:uid="{00000000-0005-0000-0000-00001C040000}"/>
    <cellStyle name="Currency 8 3 2 2 3" xfId="1007" xr:uid="{00000000-0005-0000-0000-00001D040000}"/>
    <cellStyle name="Currency 8 3 2 3" xfId="1008" xr:uid="{00000000-0005-0000-0000-00001E040000}"/>
    <cellStyle name="Currency 8 3 2 3 2" xfId="1009" xr:uid="{00000000-0005-0000-0000-00001F040000}"/>
    <cellStyle name="Currency 8 3 2 3 3" xfId="1010" xr:uid="{00000000-0005-0000-0000-000020040000}"/>
    <cellStyle name="Currency 8 3 2 4" xfId="1011" xr:uid="{00000000-0005-0000-0000-000021040000}"/>
    <cellStyle name="Currency 8 3 2 4 2" xfId="1012" xr:uid="{00000000-0005-0000-0000-000022040000}"/>
    <cellStyle name="Currency 8 3 2 4 3" xfId="1013" xr:uid="{00000000-0005-0000-0000-000023040000}"/>
    <cellStyle name="Currency 8 3 2 5" xfId="1014" xr:uid="{00000000-0005-0000-0000-000024040000}"/>
    <cellStyle name="Currency 8 3 2 6" xfId="1015" xr:uid="{00000000-0005-0000-0000-000025040000}"/>
    <cellStyle name="Currency 8 3 3" xfId="1016" xr:uid="{00000000-0005-0000-0000-000026040000}"/>
    <cellStyle name="Currency 8 3 3 2" xfId="1017" xr:uid="{00000000-0005-0000-0000-000027040000}"/>
    <cellStyle name="Currency 8 3 3 3" xfId="1018" xr:uid="{00000000-0005-0000-0000-000028040000}"/>
    <cellStyle name="Currency 8 3 4" xfId="1019" xr:uid="{00000000-0005-0000-0000-000029040000}"/>
    <cellStyle name="Currency 8 3 4 2" xfId="1020" xr:uid="{00000000-0005-0000-0000-00002A040000}"/>
    <cellStyle name="Currency 8 3 4 3" xfId="1021" xr:uid="{00000000-0005-0000-0000-00002B040000}"/>
    <cellStyle name="Currency 8 3 5" xfId="1022" xr:uid="{00000000-0005-0000-0000-00002C040000}"/>
    <cellStyle name="Currency 8 3 5 2" xfId="1023" xr:uid="{00000000-0005-0000-0000-00002D040000}"/>
    <cellStyle name="Currency 8 3 5 3" xfId="1024" xr:uid="{00000000-0005-0000-0000-00002E040000}"/>
    <cellStyle name="Currency 8 3 6" xfId="1025" xr:uid="{00000000-0005-0000-0000-00002F040000}"/>
    <cellStyle name="Currency 8 3 7" xfId="1026" xr:uid="{00000000-0005-0000-0000-000030040000}"/>
    <cellStyle name="Explanatory Text 2" xfId="1027" xr:uid="{00000000-0005-0000-0000-000031040000}"/>
    <cellStyle name="Explanatory Text 2 2" xfId="1028" xr:uid="{00000000-0005-0000-0000-000032040000}"/>
    <cellStyle name="Explanatory Text 2 3" xfId="1029" xr:uid="{00000000-0005-0000-0000-000033040000}"/>
    <cellStyle name="Explanatory Text 2 4" xfId="1030" xr:uid="{00000000-0005-0000-0000-000034040000}"/>
    <cellStyle name="Explanatory Text 3" xfId="1031" xr:uid="{00000000-0005-0000-0000-000035040000}"/>
    <cellStyle name="Explanatory Text 3 2" xfId="1032" xr:uid="{00000000-0005-0000-0000-000036040000}"/>
    <cellStyle name="Explanatory Text 4" xfId="1033" xr:uid="{00000000-0005-0000-0000-000037040000}"/>
    <cellStyle name="Explanatory Text 4 2" xfId="1034" xr:uid="{00000000-0005-0000-0000-000038040000}"/>
    <cellStyle name="Good" xfId="2" builtinId="26"/>
    <cellStyle name="Good 2" xfId="1035" xr:uid="{00000000-0005-0000-0000-000039040000}"/>
    <cellStyle name="Good 2 2" xfId="1036" xr:uid="{00000000-0005-0000-0000-00003A040000}"/>
    <cellStyle name="Good 2 2 2" xfId="1037" xr:uid="{00000000-0005-0000-0000-00003B040000}"/>
    <cellStyle name="Good 2 3" xfId="1038" xr:uid="{00000000-0005-0000-0000-00003C040000}"/>
    <cellStyle name="Good 2 3 2" xfId="1039" xr:uid="{00000000-0005-0000-0000-00003D040000}"/>
    <cellStyle name="Good 2 4" xfId="1040" xr:uid="{00000000-0005-0000-0000-00003E040000}"/>
    <cellStyle name="Good 2 4 2" xfId="1041" xr:uid="{00000000-0005-0000-0000-00003F040000}"/>
    <cellStyle name="Good 2 5" xfId="1042" xr:uid="{00000000-0005-0000-0000-000040040000}"/>
    <cellStyle name="Good 3" xfId="1043" xr:uid="{00000000-0005-0000-0000-000041040000}"/>
    <cellStyle name="Good 3 2" xfId="1044" xr:uid="{00000000-0005-0000-0000-000042040000}"/>
    <cellStyle name="Good 3 2 2" xfId="1045" xr:uid="{00000000-0005-0000-0000-000043040000}"/>
    <cellStyle name="Good 3 3" xfId="1046" xr:uid="{00000000-0005-0000-0000-000044040000}"/>
    <cellStyle name="Good 4" xfId="1047" xr:uid="{00000000-0005-0000-0000-000045040000}"/>
    <cellStyle name="Good 4 2" xfId="1048" xr:uid="{00000000-0005-0000-0000-000046040000}"/>
    <cellStyle name="Good 4 2 2" xfId="1049" xr:uid="{00000000-0005-0000-0000-000047040000}"/>
    <cellStyle name="Good 4 3" xfId="1050" xr:uid="{00000000-0005-0000-0000-000048040000}"/>
    <cellStyle name="Good 5" xfId="1051" xr:uid="{00000000-0005-0000-0000-000049040000}"/>
    <cellStyle name="Good 5 2" xfId="1052" xr:uid="{00000000-0005-0000-0000-00004A040000}"/>
    <cellStyle name="Good 6" xfId="1053" xr:uid="{00000000-0005-0000-0000-00004B040000}"/>
    <cellStyle name="Good 7" xfId="1054" xr:uid="{00000000-0005-0000-0000-00004C040000}"/>
    <cellStyle name="Heading 1 2" xfId="1055" xr:uid="{00000000-0005-0000-0000-00004D040000}"/>
    <cellStyle name="Heading 1 2 2" xfId="1056" xr:uid="{00000000-0005-0000-0000-00004E040000}"/>
    <cellStyle name="Heading 1 2 3" xfId="1057" xr:uid="{00000000-0005-0000-0000-00004F040000}"/>
    <cellStyle name="Heading 1 2 4" xfId="1058" xr:uid="{00000000-0005-0000-0000-000050040000}"/>
    <cellStyle name="Heading 1 3" xfId="1059" xr:uid="{00000000-0005-0000-0000-000051040000}"/>
    <cellStyle name="Heading 1 3 2" xfId="1060" xr:uid="{00000000-0005-0000-0000-000052040000}"/>
    <cellStyle name="Heading 1 4" xfId="1061" xr:uid="{00000000-0005-0000-0000-000053040000}"/>
    <cellStyle name="Heading 1 4 2" xfId="1062" xr:uid="{00000000-0005-0000-0000-000054040000}"/>
    <cellStyle name="Heading 2 2" xfId="1063" xr:uid="{00000000-0005-0000-0000-000055040000}"/>
    <cellStyle name="Heading 2 2 2" xfId="1064" xr:uid="{00000000-0005-0000-0000-000056040000}"/>
    <cellStyle name="Heading 2 2 3" xfId="1065" xr:uid="{00000000-0005-0000-0000-000057040000}"/>
    <cellStyle name="Heading 2 2 4" xfId="1066" xr:uid="{00000000-0005-0000-0000-000058040000}"/>
    <cellStyle name="Heading 2 3" xfId="1067" xr:uid="{00000000-0005-0000-0000-000059040000}"/>
    <cellStyle name="Heading 2 3 2" xfId="1068" xr:uid="{00000000-0005-0000-0000-00005A040000}"/>
    <cellStyle name="Heading 2 4" xfId="1069" xr:uid="{00000000-0005-0000-0000-00005B040000}"/>
    <cellStyle name="Heading 2 4 2" xfId="1070" xr:uid="{00000000-0005-0000-0000-00005C040000}"/>
    <cellStyle name="Heading 3 2" xfId="1071" xr:uid="{00000000-0005-0000-0000-00005D040000}"/>
    <cellStyle name="Heading 3 2 2" xfId="1072" xr:uid="{00000000-0005-0000-0000-00005E040000}"/>
    <cellStyle name="Heading 3 2 3" xfId="1073" xr:uid="{00000000-0005-0000-0000-00005F040000}"/>
    <cellStyle name="Heading 3 2 4" xfId="1074" xr:uid="{00000000-0005-0000-0000-000060040000}"/>
    <cellStyle name="Heading 3 3" xfId="1075" xr:uid="{00000000-0005-0000-0000-000061040000}"/>
    <cellStyle name="Heading 3 3 2" xfId="1076" xr:uid="{00000000-0005-0000-0000-000062040000}"/>
    <cellStyle name="Heading 3 4" xfId="1077" xr:uid="{00000000-0005-0000-0000-000063040000}"/>
    <cellStyle name="Heading 3 4 2" xfId="1078" xr:uid="{00000000-0005-0000-0000-000064040000}"/>
    <cellStyle name="Heading 4 2" xfId="1079" xr:uid="{00000000-0005-0000-0000-000065040000}"/>
    <cellStyle name="Heading 4 2 2" xfId="1080" xr:uid="{00000000-0005-0000-0000-000066040000}"/>
    <cellStyle name="Heading 4 2 3" xfId="1081" xr:uid="{00000000-0005-0000-0000-000067040000}"/>
    <cellStyle name="Heading 4 2 4" xfId="1082" xr:uid="{00000000-0005-0000-0000-000068040000}"/>
    <cellStyle name="Heading 4 3" xfId="1083" xr:uid="{00000000-0005-0000-0000-000069040000}"/>
    <cellStyle name="Heading 4 3 2" xfId="1084" xr:uid="{00000000-0005-0000-0000-00006A040000}"/>
    <cellStyle name="Heading 4 4" xfId="1085" xr:uid="{00000000-0005-0000-0000-00006B040000}"/>
    <cellStyle name="Heading 4 4 2" xfId="1086" xr:uid="{00000000-0005-0000-0000-00006C040000}"/>
    <cellStyle name="Input 2" xfId="1087" xr:uid="{00000000-0005-0000-0000-00006D040000}"/>
    <cellStyle name="Input 2 2" xfId="1088" xr:uid="{00000000-0005-0000-0000-00006E040000}"/>
    <cellStyle name="Input 2 2 2" xfId="1089" xr:uid="{00000000-0005-0000-0000-00006F040000}"/>
    <cellStyle name="Input 2 2 3" xfId="1090" xr:uid="{00000000-0005-0000-0000-000070040000}"/>
    <cellStyle name="Input 2 2 4" xfId="1091" xr:uid="{00000000-0005-0000-0000-000071040000}"/>
    <cellStyle name="Input 2 2 5" xfId="1092" xr:uid="{00000000-0005-0000-0000-000072040000}"/>
    <cellStyle name="Input 2 2 6" xfId="1093" xr:uid="{00000000-0005-0000-0000-000073040000}"/>
    <cellStyle name="Input 2 3" xfId="1094" xr:uid="{00000000-0005-0000-0000-000074040000}"/>
    <cellStyle name="Input 2 3 2" xfId="1095" xr:uid="{00000000-0005-0000-0000-000075040000}"/>
    <cellStyle name="Input 2 3 3" xfId="1096" xr:uid="{00000000-0005-0000-0000-000076040000}"/>
    <cellStyle name="Input 2 3 4" xfId="1097" xr:uid="{00000000-0005-0000-0000-000077040000}"/>
    <cellStyle name="Input 2 3 5" xfId="1098" xr:uid="{00000000-0005-0000-0000-000078040000}"/>
    <cellStyle name="Input 2 3 6" xfId="1099" xr:uid="{00000000-0005-0000-0000-000079040000}"/>
    <cellStyle name="Input 2 4" xfId="1100" xr:uid="{00000000-0005-0000-0000-00007A040000}"/>
    <cellStyle name="Input 2 4 2" xfId="1101" xr:uid="{00000000-0005-0000-0000-00007B040000}"/>
    <cellStyle name="Input 2 4 3" xfId="1102" xr:uid="{00000000-0005-0000-0000-00007C040000}"/>
    <cellStyle name="Input 2 4 4" xfId="1103" xr:uid="{00000000-0005-0000-0000-00007D040000}"/>
    <cellStyle name="Input 2 4 5" xfId="1104" xr:uid="{00000000-0005-0000-0000-00007E040000}"/>
    <cellStyle name="Input 2 4 6" xfId="1105" xr:uid="{00000000-0005-0000-0000-00007F040000}"/>
    <cellStyle name="Input 2 5" xfId="1106" xr:uid="{00000000-0005-0000-0000-000080040000}"/>
    <cellStyle name="Input 2 6" xfId="1107" xr:uid="{00000000-0005-0000-0000-000081040000}"/>
    <cellStyle name="Input 2 7" xfId="1108" xr:uid="{00000000-0005-0000-0000-000082040000}"/>
    <cellStyle name="Input 2 8" xfId="1109" xr:uid="{00000000-0005-0000-0000-000083040000}"/>
    <cellStyle name="Input 2 9" xfId="1110" xr:uid="{00000000-0005-0000-0000-000084040000}"/>
    <cellStyle name="Input 3" xfId="1111" xr:uid="{00000000-0005-0000-0000-000085040000}"/>
    <cellStyle name="Input 3 2" xfId="1112" xr:uid="{00000000-0005-0000-0000-000086040000}"/>
    <cellStyle name="Input 3 2 2" xfId="1113" xr:uid="{00000000-0005-0000-0000-000087040000}"/>
    <cellStyle name="Input 3 2 3" xfId="1114" xr:uid="{00000000-0005-0000-0000-000088040000}"/>
    <cellStyle name="Input 3 2 4" xfId="1115" xr:uid="{00000000-0005-0000-0000-000089040000}"/>
    <cellStyle name="Input 3 2 5" xfId="1116" xr:uid="{00000000-0005-0000-0000-00008A040000}"/>
    <cellStyle name="Input 3 2 6" xfId="1117" xr:uid="{00000000-0005-0000-0000-00008B040000}"/>
    <cellStyle name="Input 3 3" xfId="1118" xr:uid="{00000000-0005-0000-0000-00008C040000}"/>
    <cellStyle name="Input 3 4" xfId="1119" xr:uid="{00000000-0005-0000-0000-00008D040000}"/>
    <cellStyle name="Input 3 5" xfId="1120" xr:uid="{00000000-0005-0000-0000-00008E040000}"/>
    <cellStyle name="Input 3 6" xfId="1121" xr:uid="{00000000-0005-0000-0000-00008F040000}"/>
    <cellStyle name="Input 3 7" xfId="1122" xr:uid="{00000000-0005-0000-0000-000090040000}"/>
    <cellStyle name="Input 4" xfId="1123" xr:uid="{00000000-0005-0000-0000-000091040000}"/>
    <cellStyle name="Input 4 2" xfId="1124" xr:uid="{00000000-0005-0000-0000-000092040000}"/>
    <cellStyle name="Input 4 2 2" xfId="1125" xr:uid="{00000000-0005-0000-0000-000093040000}"/>
    <cellStyle name="Input 4 2 3" xfId="1126" xr:uid="{00000000-0005-0000-0000-000094040000}"/>
    <cellStyle name="Input 4 2 4" xfId="1127" xr:uid="{00000000-0005-0000-0000-000095040000}"/>
    <cellStyle name="Input 4 2 5" xfId="1128" xr:uid="{00000000-0005-0000-0000-000096040000}"/>
    <cellStyle name="Input 4 2 6" xfId="1129" xr:uid="{00000000-0005-0000-0000-000097040000}"/>
    <cellStyle name="Input 4 3" xfId="1130" xr:uid="{00000000-0005-0000-0000-000098040000}"/>
    <cellStyle name="Input 4 4" xfId="1131" xr:uid="{00000000-0005-0000-0000-000099040000}"/>
    <cellStyle name="Input 4 5" xfId="1132" xr:uid="{00000000-0005-0000-0000-00009A040000}"/>
    <cellStyle name="Input 4 6" xfId="1133" xr:uid="{00000000-0005-0000-0000-00009B040000}"/>
    <cellStyle name="Input 4 7" xfId="1134" xr:uid="{00000000-0005-0000-0000-00009C040000}"/>
    <cellStyle name="Linked Cell 2" xfId="1135" xr:uid="{00000000-0005-0000-0000-00009D040000}"/>
    <cellStyle name="Linked Cell 2 2" xfId="1136" xr:uid="{00000000-0005-0000-0000-00009E040000}"/>
    <cellStyle name="Linked Cell 2 3" xfId="1137" xr:uid="{00000000-0005-0000-0000-00009F040000}"/>
    <cellStyle name="Linked Cell 2 4" xfId="1138" xr:uid="{00000000-0005-0000-0000-0000A0040000}"/>
    <cellStyle name="Linked Cell 3" xfId="1139" xr:uid="{00000000-0005-0000-0000-0000A1040000}"/>
    <cellStyle name="Linked Cell 3 2" xfId="1140" xr:uid="{00000000-0005-0000-0000-0000A2040000}"/>
    <cellStyle name="Linked Cell 4" xfId="1141" xr:uid="{00000000-0005-0000-0000-0000A3040000}"/>
    <cellStyle name="Linked Cell 4 2" xfId="1142" xr:uid="{00000000-0005-0000-0000-0000A4040000}"/>
    <cellStyle name="Neutral 2" xfId="1143" xr:uid="{00000000-0005-0000-0000-0000A5040000}"/>
    <cellStyle name="Neutral 2 2" xfId="1144" xr:uid="{00000000-0005-0000-0000-0000A6040000}"/>
    <cellStyle name="Neutral 2 2 2" xfId="1145" xr:uid="{00000000-0005-0000-0000-0000A7040000}"/>
    <cellStyle name="Neutral 2 3" xfId="1146" xr:uid="{00000000-0005-0000-0000-0000A8040000}"/>
    <cellStyle name="Neutral 2 3 2" xfId="1147" xr:uid="{00000000-0005-0000-0000-0000A9040000}"/>
    <cellStyle name="Neutral 2 4" xfId="1148" xr:uid="{00000000-0005-0000-0000-0000AA040000}"/>
    <cellStyle name="Neutral 2 4 2" xfId="1149" xr:uid="{00000000-0005-0000-0000-0000AB040000}"/>
    <cellStyle name="Neutral 2 5" xfId="1150" xr:uid="{00000000-0005-0000-0000-0000AC040000}"/>
    <cellStyle name="Neutral 3" xfId="1151" xr:uid="{00000000-0005-0000-0000-0000AD040000}"/>
    <cellStyle name="Neutral 3 2" xfId="1152" xr:uid="{00000000-0005-0000-0000-0000AE040000}"/>
    <cellStyle name="Neutral 3 2 2" xfId="1153" xr:uid="{00000000-0005-0000-0000-0000AF040000}"/>
    <cellStyle name="Neutral 3 3" xfId="1154" xr:uid="{00000000-0005-0000-0000-0000B0040000}"/>
    <cellStyle name="Neutral 4" xfId="1155" xr:uid="{00000000-0005-0000-0000-0000B1040000}"/>
    <cellStyle name="Neutral 4 2" xfId="1156" xr:uid="{00000000-0005-0000-0000-0000B2040000}"/>
    <cellStyle name="Neutral 4 2 2" xfId="1157" xr:uid="{00000000-0005-0000-0000-0000B3040000}"/>
    <cellStyle name="Neutral 4 3" xfId="1158" xr:uid="{00000000-0005-0000-0000-0000B4040000}"/>
    <cellStyle name="Normal" xfId="0" builtinId="0"/>
    <cellStyle name="Normal 10" xfId="1159" xr:uid="{00000000-0005-0000-0000-0000B5040000}"/>
    <cellStyle name="Normal 10 10" xfId="1160" xr:uid="{00000000-0005-0000-0000-0000B6040000}"/>
    <cellStyle name="Normal 10 2" xfId="1161" xr:uid="{00000000-0005-0000-0000-0000B7040000}"/>
    <cellStyle name="Normal 10 2 2" xfId="1162" xr:uid="{00000000-0005-0000-0000-0000B8040000}"/>
    <cellStyle name="Normal 10 2 2 2" xfId="1163" xr:uid="{00000000-0005-0000-0000-0000B9040000}"/>
    <cellStyle name="Normal 10 2 2 3" xfId="1164" xr:uid="{00000000-0005-0000-0000-0000BA040000}"/>
    <cellStyle name="Normal 10 2 2 4" xfId="1165" xr:uid="{00000000-0005-0000-0000-0000BB040000}"/>
    <cellStyle name="Normal 10 2 3" xfId="1166" xr:uid="{00000000-0005-0000-0000-0000BC040000}"/>
    <cellStyle name="Normal 10 2 3 2" xfId="1167" xr:uid="{00000000-0005-0000-0000-0000BD040000}"/>
    <cellStyle name="Normal 10 2 3 2 2" xfId="1168" xr:uid="{00000000-0005-0000-0000-0000BE040000}"/>
    <cellStyle name="Normal 10 2 3 2 2 2" xfId="1169" xr:uid="{00000000-0005-0000-0000-0000BF040000}"/>
    <cellStyle name="Normal 10 2 3 2 2 3" xfId="1170" xr:uid="{00000000-0005-0000-0000-0000C0040000}"/>
    <cellStyle name="Normal 10 2 3 2 2 4" xfId="1171" xr:uid="{00000000-0005-0000-0000-0000C1040000}"/>
    <cellStyle name="Normal 10 2 3 2 3" xfId="1172" xr:uid="{00000000-0005-0000-0000-0000C2040000}"/>
    <cellStyle name="Normal 10 2 3 2 3 2" xfId="1173" xr:uid="{00000000-0005-0000-0000-0000C3040000}"/>
    <cellStyle name="Normal 10 2 3 2 3 3" xfId="1174" xr:uid="{00000000-0005-0000-0000-0000C4040000}"/>
    <cellStyle name="Normal 10 2 3 2 3 4" xfId="1175" xr:uid="{00000000-0005-0000-0000-0000C5040000}"/>
    <cellStyle name="Normal 10 2 3 2 4" xfId="1176" xr:uid="{00000000-0005-0000-0000-0000C6040000}"/>
    <cellStyle name="Normal 10 2 3 2 4 2" xfId="1177" xr:uid="{00000000-0005-0000-0000-0000C7040000}"/>
    <cellStyle name="Normal 10 2 3 2 4 3" xfId="1178" xr:uid="{00000000-0005-0000-0000-0000C8040000}"/>
    <cellStyle name="Normal 10 2 3 2 4 4" xfId="1179" xr:uid="{00000000-0005-0000-0000-0000C9040000}"/>
    <cellStyle name="Normal 10 2 3 2 5" xfId="1180" xr:uid="{00000000-0005-0000-0000-0000CA040000}"/>
    <cellStyle name="Normal 10 2 3 2 5 2" xfId="1181" xr:uid="{00000000-0005-0000-0000-0000CB040000}"/>
    <cellStyle name="Normal 10 2 3 2 6" xfId="1182" xr:uid="{00000000-0005-0000-0000-0000CC040000}"/>
    <cellStyle name="Normal 10 2 3 2 7" xfId="1183" xr:uid="{00000000-0005-0000-0000-0000CD040000}"/>
    <cellStyle name="Normal 10 2 3 3" xfId="1184" xr:uid="{00000000-0005-0000-0000-0000CE040000}"/>
    <cellStyle name="Normal 10 2 3 3 2" xfId="1185" xr:uid="{00000000-0005-0000-0000-0000CF040000}"/>
    <cellStyle name="Normal 10 2 3 3 3" xfId="1186" xr:uid="{00000000-0005-0000-0000-0000D0040000}"/>
    <cellStyle name="Normal 10 2 3 3 4" xfId="1187" xr:uid="{00000000-0005-0000-0000-0000D1040000}"/>
    <cellStyle name="Normal 10 2 3 4" xfId="1188" xr:uid="{00000000-0005-0000-0000-0000D2040000}"/>
    <cellStyle name="Normal 10 2 3 4 2" xfId="1189" xr:uid="{00000000-0005-0000-0000-0000D3040000}"/>
    <cellStyle name="Normal 10 2 3 4 3" xfId="1190" xr:uid="{00000000-0005-0000-0000-0000D4040000}"/>
    <cellStyle name="Normal 10 2 3 4 4" xfId="1191" xr:uid="{00000000-0005-0000-0000-0000D5040000}"/>
    <cellStyle name="Normal 10 2 3 5" xfId="1192" xr:uid="{00000000-0005-0000-0000-0000D6040000}"/>
    <cellStyle name="Normal 10 2 3 5 2" xfId="1193" xr:uid="{00000000-0005-0000-0000-0000D7040000}"/>
    <cellStyle name="Normal 10 2 3 5 3" xfId="1194" xr:uid="{00000000-0005-0000-0000-0000D8040000}"/>
    <cellStyle name="Normal 10 2 3 5 4" xfId="1195" xr:uid="{00000000-0005-0000-0000-0000D9040000}"/>
    <cellStyle name="Normal 10 2 3 6" xfId="1196" xr:uid="{00000000-0005-0000-0000-0000DA040000}"/>
    <cellStyle name="Normal 10 2 3 6 2" xfId="1197" xr:uid="{00000000-0005-0000-0000-0000DB040000}"/>
    <cellStyle name="Normal 10 2 3 7" xfId="1198" xr:uid="{00000000-0005-0000-0000-0000DC040000}"/>
    <cellStyle name="Normal 10 2 3 8" xfId="1199" xr:uid="{00000000-0005-0000-0000-0000DD040000}"/>
    <cellStyle name="Normal 10 2 4" xfId="1200" xr:uid="{00000000-0005-0000-0000-0000DE040000}"/>
    <cellStyle name="Normal 10 2 4 2" xfId="1201" xr:uid="{00000000-0005-0000-0000-0000DF040000}"/>
    <cellStyle name="Normal 10 2 4 3" xfId="1202" xr:uid="{00000000-0005-0000-0000-0000E0040000}"/>
    <cellStyle name="Normal 10 2 5" xfId="1203" xr:uid="{00000000-0005-0000-0000-0000E1040000}"/>
    <cellStyle name="Normal 10 2 5 2" xfId="1204" xr:uid="{00000000-0005-0000-0000-0000E2040000}"/>
    <cellStyle name="Normal 10 2 6" xfId="1205" xr:uid="{00000000-0005-0000-0000-0000E3040000}"/>
    <cellStyle name="Normal 10 2 7" xfId="1206" xr:uid="{00000000-0005-0000-0000-0000E4040000}"/>
    <cellStyle name="Normal 10 3" xfId="1207" xr:uid="{00000000-0005-0000-0000-0000E5040000}"/>
    <cellStyle name="Normal 10 3 2" xfId="1208" xr:uid="{00000000-0005-0000-0000-0000E6040000}"/>
    <cellStyle name="Normal 10 3 3" xfId="1209" xr:uid="{00000000-0005-0000-0000-0000E7040000}"/>
    <cellStyle name="Normal 10 3 4" xfId="1210" xr:uid="{00000000-0005-0000-0000-0000E8040000}"/>
    <cellStyle name="Normal 10 4" xfId="1211" xr:uid="{00000000-0005-0000-0000-0000E9040000}"/>
    <cellStyle name="Normal 10 4 2" xfId="1212" xr:uid="{00000000-0005-0000-0000-0000EA040000}"/>
    <cellStyle name="Normal 10 4 2 2" xfId="1213" xr:uid="{00000000-0005-0000-0000-0000EB040000}"/>
    <cellStyle name="Normal 10 4 2 2 2" xfId="1214" xr:uid="{00000000-0005-0000-0000-0000EC040000}"/>
    <cellStyle name="Normal 10 4 2 2 3" xfId="1215" xr:uid="{00000000-0005-0000-0000-0000ED040000}"/>
    <cellStyle name="Normal 10 4 2 2 4" xfId="1216" xr:uid="{00000000-0005-0000-0000-0000EE040000}"/>
    <cellStyle name="Normal 10 4 2 3" xfId="1217" xr:uid="{00000000-0005-0000-0000-0000EF040000}"/>
    <cellStyle name="Normal 10 4 2 3 2" xfId="1218" xr:uid="{00000000-0005-0000-0000-0000F0040000}"/>
    <cellStyle name="Normal 10 4 2 3 3" xfId="1219" xr:uid="{00000000-0005-0000-0000-0000F1040000}"/>
    <cellStyle name="Normal 10 4 2 3 4" xfId="1220" xr:uid="{00000000-0005-0000-0000-0000F2040000}"/>
    <cellStyle name="Normal 10 4 2 4" xfId="1221" xr:uid="{00000000-0005-0000-0000-0000F3040000}"/>
    <cellStyle name="Normal 10 4 2 4 2" xfId="1222" xr:uid="{00000000-0005-0000-0000-0000F4040000}"/>
    <cellStyle name="Normal 10 4 2 4 3" xfId="1223" xr:uid="{00000000-0005-0000-0000-0000F5040000}"/>
    <cellStyle name="Normal 10 4 2 4 4" xfId="1224" xr:uid="{00000000-0005-0000-0000-0000F6040000}"/>
    <cellStyle name="Normal 10 4 2 5" xfId="1225" xr:uid="{00000000-0005-0000-0000-0000F7040000}"/>
    <cellStyle name="Normal 10 4 2 5 2" xfId="1226" xr:uid="{00000000-0005-0000-0000-0000F8040000}"/>
    <cellStyle name="Normal 10 4 2 6" xfId="1227" xr:uid="{00000000-0005-0000-0000-0000F9040000}"/>
    <cellStyle name="Normal 10 4 2 7" xfId="1228" xr:uid="{00000000-0005-0000-0000-0000FA040000}"/>
    <cellStyle name="Normal 10 4 3" xfId="1229" xr:uid="{00000000-0005-0000-0000-0000FB040000}"/>
    <cellStyle name="Normal 10 4 3 2" xfId="1230" xr:uid="{00000000-0005-0000-0000-0000FC040000}"/>
    <cellStyle name="Normal 10 4 3 3" xfId="1231" xr:uid="{00000000-0005-0000-0000-0000FD040000}"/>
    <cellStyle name="Normal 10 4 3 4" xfId="1232" xr:uid="{00000000-0005-0000-0000-0000FE040000}"/>
    <cellStyle name="Normal 10 4 4" xfId="1233" xr:uid="{00000000-0005-0000-0000-0000FF040000}"/>
    <cellStyle name="Normal 10 4 4 2" xfId="1234" xr:uid="{00000000-0005-0000-0000-000000050000}"/>
    <cellStyle name="Normal 10 4 4 3" xfId="1235" xr:uid="{00000000-0005-0000-0000-000001050000}"/>
    <cellStyle name="Normal 10 4 4 4" xfId="1236" xr:uid="{00000000-0005-0000-0000-000002050000}"/>
    <cellStyle name="Normal 10 4 5" xfId="1237" xr:uid="{00000000-0005-0000-0000-000003050000}"/>
    <cellStyle name="Normal 10 4 5 2" xfId="1238" xr:uid="{00000000-0005-0000-0000-000004050000}"/>
    <cellStyle name="Normal 10 4 5 3" xfId="1239" xr:uid="{00000000-0005-0000-0000-000005050000}"/>
    <cellStyle name="Normal 10 4 5 4" xfId="1240" xr:uid="{00000000-0005-0000-0000-000006050000}"/>
    <cellStyle name="Normal 10 4 6" xfId="1241" xr:uid="{00000000-0005-0000-0000-000007050000}"/>
    <cellStyle name="Normal 10 4 6 2" xfId="1242" xr:uid="{00000000-0005-0000-0000-000008050000}"/>
    <cellStyle name="Normal 10 4 7" xfId="1243" xr:uid="{00000000-0005-0000-0000-000009050000}"/>
    <cellStyle name="Normal 10 4 8" xfId="1244" xr:uid="{00000000-0005-0000-0000-00000A050000}"/>
    <cellStyle name="Normal 10 5" xfId="1245" xr:uid="{00000000-0005-0000-0000-00000B050000}"/>
    <cellStyle name="Normal 10 5 2" xfId="1246" xr:uid="{00000000-0005-0000-0000-00000C050000}"/>
    <cellStyle name="Normal 10 5 2 2" xfId="1247" xr:uid="{00000000-0005-0000-0000-00000D050000}"/>
    <cellStyle name="Normal 10 5 2 2 2" xfId="1248" xr:uid="{00000000-0005-0000-0000-00000E050000}"/>
    <cellStyle name="Normal 10 5 2 2 3" xfId="1249" xr:uid="{00000000-0005-0000-0000-00000F050000}"/>
    <cellStyle name="Normal 10 5 2 2 4" xfId="1250" xr:uid="{00000000-0005-0000-0000-000010050000}"/>
    <cellStyle name="Normal 10 5 2 3" xfId="1251" xr:uid="{00000000-0005-0000-0000-000011050000}"/>
    <cellStyle name="Normal 10 5 2 3 2" xfId="1252" xr:uid="{00000000-0005-0000-0000-000012050000}"/>
    <cellStyle name="Normal 10 5 2 3 3" xfId="1253" xr:uid="{00000000-0005-0000-0000-000013050000}"/>
    <cellStyle name="Normal 10 5 2 3 4" xfId="1254" xr:uid="{00000000-0005-0000-0000-000014050000}"/>
    <cellStyle name="Normal 10 5 2 4" xfId="1255" xr:uid="{00000000-0005-0000-0000-000015050000}"/>
    <cellStyle name="Normal 10 5 2 4 2" xfId="1256" xr:uid="{00000000-0005-0000-0000-000016050000}"/>
    <cellStyle name="Normal 10 5 2 4 3" xfId="1257" xr:uid="{00000000-0005-0000-0000-000017050000}"/>
    <cellStyle name="Normal 10 5 2 4 4" xfId="1258" xr:uid="{00000000-0005-0000-0000-000018050000}"/>
    <cellStyle name="Normal 10 5 2 5" xfId="1259" xr:uid="{00000000-0005-0000-0000-000019050000}"/>
    <cellStyle name="Normal 10 5 2 5 2" xfId="1260" xr:uid="{00000000-0005-0000-0000-00001A050000}"/>
    <cellStyle name="Normal 10 5 2 6" xfId="1261" xr:uid="{00000000-0005-0000-0000-00001B050000}"/>
    <cellStyle name="Normal 10 5 2 7" xfId="1262" xr:uid="{00000000-0005-0000-0000-00001C050000}"/>
    <cellStyle name="Normal 10 5 3" xfId="1263" xr:uid="{00000000-0005-0000-0000-00001D050000}"/>
    <cellStyle name="Normal 10 5 3 2" xfId="1264" xr:uid="{00000000-0005-0000-0000-00001E050000}"/>
    <cellStyle name="Normal 10 5 3 3" xfId="1265" xr:uid="{00000000-0005-0000-0000-00001F050000}"/>
    <cellStyle name="Normal 10 5 3 4" xfId="1266" xr:uid="{00000000-0005-0000-0000-000020050000}"/>
    <cellStyle name="Normal 10 5 4" xfId="1267" xr:uid="{00000000-0005-0000-0000-000021050000}"/>
    <cellStyle name="Normal 10 5 4 2" xfId="1268" xr:uid="{00000000-0005-0000-0000-000022050000}"/>
    <cellStyle name="Normal 10 5 4 3" xfId="1269" xr:uid="{00000000-0005-0000-0000-000023050000}"/>
    <cellStyle name="Normal 10 5 4 4" xfId="1270" xr:uid="{00000000-0005-0000-0000-000024050000}"/>
    <cellStyle name="Normal 10 5 5" xfId="1271" xr:uid="{00000000-0005-0000-0000-000025050000}"/>
    <cellStyle name="Normal 10 5 5 2" xfId="1272" xr:uid="{00000000-0005-0000-0000-000026050000}"/>
    <cellStyle name="Normal 10 5 5 3" xfId="1273" xr:uid="{00000000-0005-0000-0000-000027050000}"/>
    <cellStyle name="Normal 10 5 5 4" xfId="1274" xr:uid="{00000000-0005-0000-0000-000028050000}"/>
    <cellStyle name="Normal 10 5 6" xfId="1275" xr:uid="{00000000-0005-0000-0000-000029050000}"/>
    <cellStyle name="Normal 10 5 6 2" xfId="1276" xr:uid="{00000000-0005-0000-0000-00002A050000}"/>
    <cellStyle name="Normal 10 5 7" xfId="1277" xr:uid="{00000000-0005-0000-0000-00002B050000}"/>
    <cellStyle name="Normal 10 5 8" xfId="1278" xr:uid="{00000000-0005-0000-0000-00002C050000}"/>
    <cellStyle name="Normal 10 6" xfId="1279" xr:uid="{00000000-0005-0000-0000-00002D050000}"/>
    <cellStyle name="Normal 10 6 2" xfId="1280" xr:uid="{00000000-0005-0000-0000-00002E050000}"/>
    <cellStyle name="Normal 10 6 2 2" xfId="1281" xr:uid="{00000000-0005-0000-0000-00002F050000}"/>
    <cellStyle name="Normal 10 6 2 3" xfId="1282" xr:uid="{00000000-0005-0000-0000-000030050000}"/>
    <cellStyle name="Normal 10 6 2 4" xfId="1283" xr:uid="{00000000-0005-0000-0000-000031050000}"/>
    <cellStyle name="Normal 10 6 3" xfId="1284" xr:uid="{00000000-0005-0000-0000-000032050000}"/>
    <cellStyle name="Normal 10 6 3 2" xfId="1285" xr:uid="{00000000-0005-0000-0000-000033050000}"/>
    <cellStyle name="Normal 10 6 3 3" xfId="1286" xr:uid="{00000000-0005-0000-0000-000034050000}"/>
    <cellStyle name="Normal 10 6 3 4" xfId="1287" xr:uid="{00000000-0005-0000-0000-000035050000}"/>
    <cellStyle name="Normal 10 6 4" xfId="1288" xr:uid="{00000000-0005-0000-0000-000036050000}"/>
    <cellStyle name="Normal 10 6 4 2" xfId="1289" xr:uid="{00000000-0005-0000-0000-000037050000}"/>
    <cellStyle name="Normal 10 6 4 3" xfId="1290" xr:uid="{00000000-0005-0000-0000-000038050000}"/>
    <cellStyle name="Normal 10 6 4 4" xfId="1291" xr:uid="{00000000-0005-0000-0000-000039050000}"/>
    <cellStyle name="Normal 10 6 5" xfId="1292" xr:uid="{00000000-0005-0000-0000-00003A050000}"/>
    <cellStyle name="Normal 10 6 5 2" xfId="1293" xr:uid="{00000000-0005-0000-0000-00003B050000}"/>
    <cellStyle name="Normal 10 6 6" xfId="1294" xr:uid="{00000000-0005-0000-0000-00003C050000}"/>
    <cellStyle name="Normal 10 6 7" xfId="1295" xr:uid="{00000000-0005-0000-0000-00003D050000}"/>
    <cellStyle name="Normal 10 7" xfId="1296" xr:uid="{00000000-0005-0000-0000-00003E050000}"/>
    <cellStyle name="Normal 10 8" xfId="1297" xr:uid="{00000000-0005-0000-0000-00003F050000}"/>
    <cellStyle name="Normal 10 8 2" xfId="1298" xr:uid="{00000000-0005-0000-0000-000040050000}"/>
    <cellStyle name="Normal 10 9" xfId="1299" xr:uid="{00000000-0005-0000-0000-000041050000}"/>
    <cellStyle name="Normal 11" xfId="1300" xr:uid="{00000000-0005-0000-0000-000042050000}"/>
    <cellStyle name="Normal 11 10" xfId="1301" xr:uid="{00000000-0005-0000-0000-000043050000}"/>
    <cellStyle name="Normal 11 2" xfId="1302" xr:uid="{00000000-0005-0000-0000-000044050000}"/>
    <cellStyle name="Normal 11 2 2" xfId="1303" xr:uid="{00000000-0005-0000-0000-000045050000}"/>
    <cellStyle name="Normal 11 2 2 2" xfId="1304" xr:uid="{00000000-0005-0000-0000-000046050000}"/>
    <cellStyle name="Normal 11 2 2 3" xfId="1305" xr:uid="{00000000-0005-0000-0000-000047050000}"/>
    <cellStyle name="Normal 11 2 2 4" xfId="1306" xr:uid="{00000000-0005-0000-0000-000048050000}"/>
    <cellStyle name="Normal 11 2 3" xfId="1307" xr:uid="{00000000-0005-0000-0000-000049050000}"/>
    <cellStyle name="Normal 11 2 3 2" xfId="1308" xr:uid="{00000000-0005-0000-0000-00004A050000}"/>
    <cellStyle name="Normal 11 2 3 2 2" xfId="1309" xr:uid="{00000000-0005-0000-0000-00004B050000}"/>
    <cellStyle name="Normal 11 2 3 2 2 2" xfId="1310" xr:uid="{00000000-0005-0000-0000-00004C050000}"/>
    <cellStyle name="Normal 11 2 3 2 2 3" xfId="1311" xr:uid="{00000000-0005-0000-0000-00004D050000}"/>
    <cellStyle name="Normal 11 2 3 2 2 4" xfId="1312" xr:uid="{00000000-0005-0000-0000-00004E050000}"/>
    <cellStyle name="Normal 11 2 3 2 3" xfId="1313" xr:uid="{00000000-0005-0000-0000-00004F050000}"/>
    <cellStyle name="Normal 11 2 3 2 3 2" xfId="1314" xr:uid="{00000000-0005-0000-0000-000050050000}"/>
    <cellStyle name="Normal 11 2 3 2 3 3" xfId="1315" xr:uid="{00000000-0005-0000-0000-000051050000}"/>
    <cellStyle name="Normal 11 2 3 2 3 4" xfId="1316" xr:uid="{00000000-0005-0000-0000-000052050000}"/>
    <cellStyle name="Normal 11 2 3 2 4" xfId="1317" xr:uid="{00000000-0005-0000-0000-000053050000}"/>
    <cellStyle name="Normal 11 2 3 2 4 2" xfId="1318" xr:uid="{00000000-0005-0000-0000-000054050000}"/>
    <cellStyle name="Normal 11 2 3 2 4 3" xfId="1319" xr:uid="{00000000-0005-0000-0000-000055050000}"/>
    <cellStyle name="Normal 11 2 3 2 4 4" xfId="1320" xr:uid="{00000000-0005-0000-0000-000056050000}"/>
    <cellStyle name="Normal 11 2 3 2 5" xfId="1321" xr:uid="{00000000-0005-0000-0000-000057050000}"/>
    <cellStyle name="Normal 11 2 3 2 5 2" xfId="1322" xr:uid="{00000000-0005-0000-0000-000058050000}"/>
    <cellStyle name="Normal 11 2 3 2 6" xfId="1323" xr:uid="{00000000-0005-0000-0000-000059050000}"/>
    <cellStyle name="Normal 11 2 3 2 7" xfId="1324" xr:uid="{00000000-0005-0000-0000-00005A050000}"/>
    <cellStyle name="Normal 11 2 3 3" xfId="1325" xr:uid="{00000000-0005-0000-0000-00005B050000}"/>
    <cellStyle name="Normal 11 2 3 3 2" xfId="1326" xr:uid="{00000000-0005-0000-0000-00005C050000}"/>
    <cellStyle name="Normal 11 2 3 3 3" xfId="1327" xr:uid="{00000000-0005-0000-0000-00005D050000}"/>
    <cellStyle name="Normal 11 2 3 3 4" xfId="1328" xr:uid="{00000000-0005-0000-0000-00005E050000}"/>
    <cellStyle name="Normal 11 2 3 4" xfId="1329" xr:uid="{00000000-0005-0000-0000-00005F050000}"/>
    <cellStyle name="Normal 11 2 3 4 2" xfId="1330" xr:uid="{00000000-0005-0000-0000-000060050000}"/>
    <cellStyle name="Normal 11 2 3 4 3" xfId="1331" xr:uid="{00000000-0005-0000-0000-000061050000}"/>
    <cellStyle name="Normal 11 2 3 4 4" xfId="1332" xr:uid="{00000000-0005-0000-0000-000062050000}"/>
    <cellStyle name="Normal 11 2 3 5" xfId="1333" xr:uid="{00000000-0005-0000-0000-000063050000}"/>
    <cellStyle name="Normal 11 2 3 5 2" xfId="1334" xr:uid="{00000000-0005-0000-0000-000064050000}"/>
    <cellStyle name="Normal 11 2 3 5 3" xfId="1335" xr:uid="{00000000-0005-0000-0000-000065050000}"/>
    <cellStyle name="Normal 11 2 3 5 4" xfId="1336" xr:uid="{00000000-0005-0000-0000-000066050000}"/>
    <cellStyle name="Normal 11 2 3 6" xfId="1337" xr:uid="{00000000-0005-0000-0000-000067050000}"/>
    <cellStyle name="Normal 11 2 3 6 2" xfId="1338" xr:uid="{00000000-0005-0000-0000-000068050000}"/>
    <cellStyle name="Normal 11 2 3 7" xfId="1339" xr:uid="{00000000-0005-0000-0000-000069050000}"/>
    <cellStyle name="Normal 11 2 3 8" xfId="1340" xr:uid="{00000000-0005-0000-0000-00006A050000}"/>
    <cellStyle name="Normal 11 2 4" xfId="1341" xr:uid="{00000000-0005-0000-0000-00006B050000}"/>
    <cellStyle name="Normal 11 2 4 2" xfId="1342" xr:uid="{00000000-0005-0000-0000-00006C050000}"/>
    <cellStyle name="Normal 11 2 4 3" xfId="1343" xr:uid="{00000000-0005-0000-0000-00006D050000}"/>
    <cellStyle name="Normal 11 2 5" xfId="1344" xr:uid="{00000000-0005-0000-0000-00006E050000}"/>
    <cellStyle name="Normal 11 2 5 2" xfId="1345" xr:uid="{00000000-0005-0000-0000-00006F050000}"/>
    <cellStyle name="Normal 11 2 6" xfId="1346" xr:uid="{00000000-0005-0000-0000-000070050000}"/>
    <cellStyle name="Normal 11 2 7" xfId="1347" xr:uid="{00000000-0005-0000-0000-000071050000}"/>
    <cellStyle name="Normal 11 3" xfId="1348" xr:uid="{00000000-0005-0000-0000-000072050000}"/>
    <cellStyle name="Normal 11 3 2" xfId="1349" xr:uid="{00000000-0005-0000-0000-000073050000}"/>
    <cellStyle name="Normal 11 3 3" xfId="1350" xr:uid="{00000000-0005-0000-0000-000074050000}"/>
    <cellStyle name="Normal 11 3 4" xfId="1351" xr:uid="{00000000-0005-0000-0000-000075050000}"/>
    <cellStyle name="Normal 11 4" xfId="1352" xr:uid="{00000000-0005-0000-0000-000076050000}"/>
    <cellStyle name="Normal 11 4 2" xfId="1353" xr:uid="{00000000-0005-0000-0000-000077050000}"/>
    <cellStyle name="Normal 11 4 2 2" xfId="1354" xr:uid="{00000000-0005-0000-0000-000078050000}"/>
    <cellStyle name="Normal 11 4 2 2 2" xfId="1355" xr:uid="{00000000-0005-0000-0000-000079050000}"/>
    <cellStyle name="Normal 11 4 2 2 3" xfId="1356" xr:uid="{00000000-0005-0000-0000-00007A050000}"/>
    <cellStyle name="Normal 11 4 2 2 4" xfId="1357" xr:uid="{00000000-0005-0000-0000-00007B050000}"/>
    <cellStyle name="Normal 11 4 2 3" xfId="1358" xr:uid="{00000000-0005-0000-0000-00007C050000}"/>
    <cellStyle name="Normal 11 4 2 3 2" xfId="1359" xr:uid="{00000000-0005-0000-0000-00007D050000}"/>
    <cellStyle name="Normal 11 4 2 3 3" xfId="1360" xr:uid="{00000000-0005-0000-0000-00007E050000}"/>
    <cellStyle name="Normal 11 4 2 3 4" xfId="1361" xr:uid="{00000000-0005-0000-0000-00007F050000}"/>
    <cellStyle name="Normal 11 4 2 4" xfId="1362" xr:uid="{00000000-0005-0000-0000-000080050000}"/>
    <cellStyle name="Normal 11 4 2 4 2" xfId="1363" xr:uid="{00000000-0005-0000-0000-000081050000}"/>
    <cellStyle name="Normal 11 4 2 4 3" xfId="1364" xr:uid="{00000000-0005-0000-0000-000082050000}"/>
    <cellStyle name="Normal 11 4 2 4 4" xfId="1365" xr:uid="{00000000-0005-0000-0000-000083050000}"/>
    <cellStyle name="Normal 11 4 2 5" xfId="1366" xr:uid="{00000000-0005-0000-0000-000084050000}"/>
    <cellStyle name="Normal 11 4 2 5 2" xfId="1367" xr:uid="{00000000-0005-0000-0000-000085050000}"/>
    <cellStyle name="Normal 11 4 2 6" xfId="1368" xr:uid="{00000000-0005-0000-0000-000086050000}"/>
    <cellStyle name="Normal 11 4 2 7" xfId="1369" xr:uid="{00000000-0005-0000-0000-000087050000}"/>
    <cellStyle name="Normal 11 4 3" xfId="1370" xr:uid="{00000000-0005-0000-0000-000088050000}"/>
    <cellStyle name="Normal 11 4 3 2" xfId="1371" xr:uid="{00000000-0005-0000-0000-000089050000}"/>
    <cellStyle name="Normal 11 4 3 3" xfId="1372" xr:uid="{00000000-0005-0000-0000-00008A050000}"/>
    <cellStyle name="Normal 11 4 3 4" xfId="1373" xr:uid="{00000000-0005-0000-0000-00008B050000}"/>
    <cellStyle name="Normal 11 4 4" xfId="1374" xr:uid="{00000000-0005-0000-0000-00008C050000}"/>
    <cellStyle name="Normal 11 4 4 2" xfId="1375" xr:uid="{00000000-0005-0000-0000-00008D050000}"/>
    <cellStyle name="Normal 11 4 4 3" xfId="1376" xr:uid="{00000000-0005-0000-0000-00008E050000}"/>
    <cellStyle name="Normal 11 4 4 4" xfId="1377" xr:uid="{00000000-0005-0000-0000-00008F050000}"/>
    <cellStyle name="Normal 11 4 5" xfId="1378" xr:uid="{00000000-0005-0000-0000-000090050000}"/>
    <cellStyle name="Normal 11 4 5 2" xfId="1379" xr:uid="{00000000-0005-0000-0000-000091050000}"/>
    <cellStyle name="Normal 11 4 5 3" xfId="1380" xr:uid="{00000000-0005-0000-0000-000092050000}"/>
    <cellStyle name="Normal 11 4 5 4" xfId="1381" xr:uid="{00000000-0005-0000-0000-000093050000}"/>
    <cellStyle name="Normal 11 4 6" xfId="1382" xr:uid="{00000000-0005-0000-0000-000094050000}"/>
    <cellStyle name="Normal 11 4 6 2" xfId="1383" xr:uid="{00000000-0005-0000-0000-000095050000}"/>
    <cellStyle name="Normal 11 4 7" xfId="1384" xr:uid="{00000000-0005-0000-0000-000096050000}"/>
    <cellStyle name="Normal 11 4 8" xfId="1385" xr:uid="{00000000-0005-0000-0000-000097050000}"/>
    <cellStyle name="Normal 11 5" xfId="1386" xr:uid="{00000000-0005-0000-0000-000098050000}"/>
    <cellStyle name="Normal 11 5 2" xfId="1387" xr:uid="{00000000-0005-0000-0000-000099050000}"/>
    <cellStyle name="Normal 11 5 2 2" xfId="1388" xr:uid="{00000000-0005-0000-0000-00009A050000}"/>
    <cellStyle name="Normal 11 5 2 2 2" xfId="1389" xr:uid="{00000000-0005-0000-0000-00009B050000}"/>
    <cellStyle name="Normal 11 5 2 2 3" xfId="1390" xr:uid="{00000000-0005-0000-0000-00009C050000}"/>
    <cellStyle name="Normal 11 5 2 2 4" xfId="1391" xr:uid="{00000000-0005-0000-0000-00009D050000}"/>
    <cellStyle name="Normal 11 5 2 3" xfId="1392" xr:uid="{00000000-0005-0000-0000-00009E050000}"/>
    <cellStyle name="Normal 11 5 2 3 2" xfId="1393" xr:uid="{00000000-0005-0000-0000-00009F050000}"/>
    <cellStyle name="Normal 11 5 2 3 3" xfId="1394" xr:uid="{00000000-0005-0000-0000-0000A0050000}"/>
    <cellStyle name="Normal 11 5 2 3 4" xfId="1395" xr:uid="{00000000-0005-0000-0000-0000A1050000}"/>
    <cellStyle name="Normal 11 5 2 4" xfId="1396" xr:uid="{00000000-0005-0000-0000-0000A2050000}"/>
    <cellStyle name="Normal 11 5 2 4 2" xfId="1397" xr:uid="{00000000-0005-0000-0000-0000A3050000}"/>
    <cellStyle name="Normal 11 5 2 4 3" xfId="1398" xr:uid="{00000000-0005-0000-0000-0000A4050000}"/>
    <cellStyle name="Normal 11 5 2 4 4" xfId="1399" xr:uid="{00000000-0005-0000-0000-0000A5050000}"/>
    <cellStyle name="Normal 11 5 2 5" xfId="1400" xr:uid="{00000000-0005-0000-0000-0000A6050000}"/>
    <cellStyle name="Normal 11 5 2 5 2" xfId="1401" xr:uid="{00000000-0005-0000-0000-0000A7050000}"/>
    <cellStyle name="Normal 11 5 2 6" xfId="1402" xr:uid="{00000000-0005-0000-0000-0000A8050000}"/>
    <cellStyle name="Normal 11 5 2 7" xfId="1403" xr:uid="{00000000-0005-0000-0000-0000A9050000}"/>
    <cellStyle name="Normal 11 5 3" xfId="1404" xr:uid="{00000000-0005-0000-0000-0000AA050000}"/>
    <cellStyle name="Normal 11 5 3 2" xfId="1405" xr:uid="{00000000-0005-0000-0000-0000AB050000}"/>
    <cellStyle name="Normal 11 5 3 3" xfId="1406" xr:uid="{00000000-0005-0000-0000-0000AC050000}"/>
    <cellStyle name="Normal 11 5 3 4" xfId="1407" xr:uid="{00000000-0005-0000-0000-0000AD050000}"/>
    <cellStyle name="Normal 11 5 4" xfId="1408" xr:uid="{00000000-0005-0000-0000-0000AE050000}"/>
    <cellStyle name="Normal 11 5 4 2" xfId="1409" xr:uid="{00000000-0005-0000-0000-0000AF050000}"/>
    <cellStyle name="Normal 11 5 4 3" xfId="1410" xr:uid="{00000000-0005-0000-0000-0000B0050000}"/>
    <cellStyle name="Normal 11 5 4 4" xfId="1411" xr:uid="{00000000-0005-0000-0000-0000B1050000}"/>
    <cellStyle name="Normal 11 5 5" xfId="1412" xr:uid="{00000000-0005-0000-0000-0000B2050000}"/>
    <cellStyle name="Normal 11 5 5 2" xfId="1413" xr:uid="{00000000-0005-0000-0000-0000B3050000}"/>
    <cellStyle name="Normal 11 5 5 3" xfId="1414" xr:uid="{00000000-0005-0000-0000-0000B4050000}"/>
    <cellStyle name="Normal 11 5 5 4" xfId="1415" xr:uid="{00000000-0005-0000-0000-0000B5050000}"/>
    <cellStyle name="Normal 11 5 6" xfId="1416" xr:uid="{00000000-0005-0000-0000-0000B6050000}"/>
    <cellStyle name="Normal 11 5 6 2" xfId="1417" xr:uid="{00000000-0005-0000-0000-0000B7050000}"/>
    <cellStyle name="Normal 11 5 7" xfId="1418" xr:uid="{00000000-0005-0000-0000-0000B8050000}"/>
    <cellStyle name="Normal 11 5 8" xfId="1419" xr:uid="{00000000-0005-0000-0000-0000B9050000}"/>
    <cellStyle name="Normal 11 6" xfId="1420" xr:uid="{00000000-0005-0000-0000-0000BA050000}"/>
    <cellStyle name="Normal 11 6 2" xfId="1421" xr:uid="{00000000-0005-0000-0000-0000BB050000}"/>
    <cellStyle name="Normal 11 6 2 2" xfId="1422" xr:uid="{00000000-0005-0000-0000-0000BC050000}"/>
    <cellStyle name="Normal 11 6 2 3" xfId="1423" xr:uid="{00000000-0005-0000-0000-0000BD050000}"/>
    <cellStyle name="Normal 11 6 2 4" xfId="1424" xr:uid="{00000000-0005-0000-0000-0000BE050000}"/>
    <cellStyle name="Normal 11 6 3" xfId="1425" xr:uid="{00000000-0005-0000-0000-0000BF050000}"/>
    <cellStyle name="Normal 11 6 3 2" xfId="1426" xr:uid="{00000000-0005-0000-0000-0000C0050000}"/>
    <cellStyle name="Normal 11 6 3 3" xfId="1427" xr:uid="{00000000-0005-0000-0000-0000C1050000}"/>
    <cellStyle name="Normal 11 6 3 4" xfId="1428" xr:uid="{00000000-0005-0000-0000-0000C2050000}"/>
    <cellStyle name="Normal 11 6 4" xfId="1429" xr:uid="{00000000-0005-0000-0000-0000C3050000}"/>
    <cellStyle name="Normal 11 6 4 2" xfId="1430" xr:uid="{00000000-0005-0000-0000-0000C4050000}"/>
    <cellStyle name="Normal 11 6 4 3" xfId="1431" xr:uid="{00000000-0005-0000-0000-0000C5050000}"/>
    <cellStyle name="Normal 11 6 4 4" xfId="1432" xr:uid="{00000000-0005-0000-0000-0000C6050000}"/>
    <cellStyle name="Normal 11 6 5" xfId="1433" xr:uid="{00000000-0005-0000-0000-0000C7050000}"/>
    <cellStyle name="Normal 11 6 5 2" xfId="1434" xr:uid="{00000000-0005-0000-0000-0000C8050000}"/>
    <cellStyle name="Normal 11 6 6" xfId="1435" xr:uid="{00000000-0005-0000-0000-0000C9050000}"/>
    <cellStyle name="Normal 11 6 7" xfId="1436" xr:uid="{00000000-0005-0000-0000-0000CA050000}"/>
    <cellStyle name="Normal 11 7" xfId="1437" xr:uid="{00000000-0005-0000-0000-0000CB050000}"/>
    <cellStyle name="Normal 11 8" xfId="1438" xr:uid="{00000000-0005-0000-0000-0000CC050000}"/>
    <cellStyle name="Normal 11 8 2" xfId="1439" xr:uid="{00000000-0005-0000-0000-0000CD050000}"/>
    <cellStyle name="Normal 11 9" xfId="1440" xr:uid="{00000000-0005-0000-0000-0000CE050000}"/>
    <cellStyle name="Normal 12" xfId="1441" xr:uid="{00000000-0005-0000-0000-0000CF050000}"/>
    <cellStyle name="Normal 12 10" xfId="1442" xr:uid="{00000000-0005-0000-0000-0000D0050000}"/>
    <cellStyle name="Normal 12 10 2" xfId="1443" xr:uid="{00000000-0005-0000-0000-0000D1050000}"/>
    <cellStyle name="Normal 12 10 3" xfId="1444" xr:uid="{00000000-0005-0000-0000-0000D2050000}"/>
    <cellStyle name="Normal 12 10 4" xfId="1445" xr:uid="{00000000-0005-0000-0000-0000D3050000}"/>
    <cellStyle name="Normal 12 11" xfId="1446" xr:uid="{00000000-0005-0000-0000-0000D4050000}"/>
    <cellStyle name="Normal 12 11 2" xfId="1447" xr:uid="{00000000-0005-0000-0000-0000D5050000}"/>
    <cellStyle name="Normal 12 11 3" xfId="1448" xr:uid="{00000000-0005-0000-0000-0000D6050000}"/>
    <cellStyle name="Normal 12 11 4" xfId="1449" xr:uid="{00000000-0005-0000-0000-0000D7050000}"/>
    <cellStyle name="Normal 12 12" xfId="1450" xr:uid="{00000000-0005-0000-0000-0000D8050000}"/>
    <cellStyle name="Normal 12 12 2" xfId="1451" xr:uid="{00000000-0005-0000-0000-0000D9050000}"/>
    <cellStyle name="Normal 12 12 3" xfId="1452" xr:uid="{00000000-0005-0000-0000-0000DA050000}"/>
    <cellStyle name="Normal 12 12 4" xfId="1453" xr:uid="{00000000-0005-0000-0000-0000DB050000}"/>
    <cellStyle name="Normal 12 13" xfId="1454" xr:uid="{00000000-0005-0000-0000-0000DC050000}"/>
    <cellStyle name="Normal 12 13 2" xfId="1455" xr:uid="{00000000-0005-0000-0000-0000DD050000}"/>
    <cellStyle name="Normal 12 14" xfId="1456" xr:uid="{00000000-0005-0000-0000-0000DE050000}"/>
    <cellStyle name="Normal 12 15" xfId="1457" xr:uid="{00000000-0005-0000-0000-0000DF050000}"/>
    <cellStyle name="Normal 12 2" xfId="1458" xr:uid="{00000000-0005-0000-0000-0000E0050000}"/>
    <cellStyle name="Normal 12 2 10" xfId="1459" xr:uid="{00000000-0005-0000-0000-0000E1050000}"/>
    <cellStyle name="Normal 12 2 11" xfId="1460" xr:uid="{00000000-0005-0000-0000-0000E2050000}"/>
    <cellStyle name="Normal 12 2 2" xfId="1461" xr:uid="{00000000-0005-0000-0000-0000E3050000}"/>
    <cellStyle name="Normal 12 2 2 2" xfId="1462" xr:uid="{00000000-0005-0000-0000-0000E4050000}"/>
    <cellStyle name="Normal 12 2 2 2 2" xfId="1463" xr:uid="{00000000-0005-0000-0000-0000E5050000}"/>
    <cellStyle name="Normal 12 2 2 2 2 2" xfId="1464" xr:uid="{00000000-0005-0000-0000-0000E6050000}"/>
    <cellStyle name="Normal 12 2 2 2 2 3" xfId="1465" xr:uid="{00000000-0005-0000-0000-0000E7050000}"/>
    <cellStyle name="Normal 12 2 2 2 2 4" xfId="1466" xr:uid="{00000000-0005-0000-0000-0000E8050000}"/>
    <cellStyle name="Normal 12 2 2 2 3" xfId="1467" xr:uid="{00000000-0005-0000-0000-0000E9050000}"/>
    <cellStyle name="Normal 12 2 2 2 3 2" xfId="1468" xr:uid="{00000000-0005-0000-0000-0000EA050000}"/>
    <cellStyle name="Normal 12 2 2 2 3 3" xfId="1469" xr:uid="{00000000-0005-0000-0000-0000EB050000}"/>
    <cellStyle name="Normal 12 2 2 2 3 4" xfId="1470" xr:uid="{00000000-0005-0000-0000-0000EC050000}"/>
    <cellStyle name="Normal 12 2 2 2 4" xfId="1471" xr:uid="{00000000-0005-0000-0000-0000ED050000}"/>
    <cellStyle name="Normal 12 2 2 2 4 2" xfId="1472" xr:uid="{00000000-0005-0000-0000-0000EE050000}"/>
    <cellStyle name="Normal 12 2 2 2 4 3" xfId="1473" xr:uid="{00000000-0005-0000-0000-0000EF050000}"/>
    <cellStyle name="Normal 12 2 2 2 4 4" xfId="1474" xr:uid="{00000000-0005-0000-0000-0000F0050000}"/>
    <cellStyle name="Normal 12 2 2 2 5" xfId="1475" xr:uid="{00000000-0005-0000-0000-0000F1050000}"/>
    <cellStyle name="Normal 12 2 2 2 5 2" xfId="1476" xr:uid="{00000000-0005-0000-0000-0000F2050000}"/>
    <cellStyle name="Normal 12 2 2 2 6" xfId="1477" xr:uid="{00000000-0005-0000-0000-0000F3050000}"/>
    <cellStyle name="Normal 12 2 2 2 6 2" xfId="1478" xr:uid="{00000000-0005-0000-0000-0000F4050000}"/>
    <cellStyle name="Normal 12 2 2 2 7" xfId="1479" xr:uid="{00000000-0005-0000-0000-0000F5050000}"/>
    <cellStyle name="Normal 12 2 2 3" xfId="1480" xr:uid="{00000000-0005-0000-0000-0000F6050000}"/>
    <cellStyle name="Normal 12 2 2 3 2" xfId="1481" xr:uid="{00000000-0005-0000-0000-0000F7050000}"/>
    <cellStyle name="Normal 12 2 2 3 3" xfId="1482" xr:uid="{00000000-0005-0000-0000-0000F8050000}"/>
    <cellStyle name="Normal 12 2 2 3 4" xfId="1483" xr:uid="{00000000-0005-0000-0000-0000F9050000}"/>
    <cellStyle name="Normal 12 2 2 4" xfId="1484" xr:uid="{00000000-0005-0000-0000-0000FA050000}"/>
    <cellStyle name="Normal 12 2 2 4 2" xfId="1485" xr:uid="{00000000-0005-0000-0000-0000FB050000}"/>
    <cellStyle name="Normal 12 2 2 4 3" xfId="1486" xr:uid="{00000000-0005-0000-0000-0000FC050000}"/>
    <cellStyle name="Normal 12 2 2 4 4" xfId="1487" xr:uid="{00000000-0005-0000-0000-0000FD050000}"/>
    <cellStyle name="Normal 12 2 2 5" xfId="1488" xr:uid="{00000000-0005-0000-0000-0000FE050000}"/>
    <cellStyle name="Normal 12 2 2 5 2" xfId="1489" xr:uid="{00000000-0005-0000-0000-0000FF050000}"/>
    <cellStyle name="Normal 12 2 2 5 3" xfId="1490" xr:uid="{00000000-0005-0000-0000-000000060000}"/>
    <cellStyle name="Normal 12 2 2 5 4" xfId="1491" xr:uid="{00000000-0005-0000-0000-000001060000}"/>
    <cellStyle name="Normal 12 2 2 6" xfId="1492" xr:uid="{00000000-0005-0000-0000-000002060000}"/>
    <cellStyle name="Normal 12 2 2 6 2" xfId="1493" xr:uid="{00000000-0005-0000-0000-000003060000}"/>
    <cellStyle name="Normal 12 2 2 7" xfId="1494" xr:uid="{00000000-0005-0000-0000-000004060000}"/>
    <cellStyle name="Normal 12 2 2 7 2" xfId="1495" xr:uid="{00000000-0005-0000-0000-000005060000}"/>
    <cellStyle name="Normal 12 2 2 8" xfId="1496" xr:uid="{00000000-0005-0000-0000-000006060000}"/>
    <cellStyle name="Normal 12 2 3" xfId="1497" xr:uid="{00000000-0005-0000-0000-000007060000}"/>
    <cellStyle name="Normal 12 2 3 2" xfId="1498" xr:uid="{00000000-0005-0000-0000-000008060000}"/>
    <cellStyle name="Normal 12 2 3 2 2" xfId="1499" xr:uid="{00000000-0005-0000-0000-000009060000}"/>
    <cellStyle name="Normal 12 2 3 2 2 2" xfId="1500" xr:uid="{00000000-0005-0000-0000-00000A060000}"/>
    <cellStyle name="Normal 12 2 3 2 2 3" xfId="1501" xr:uid="{00000000-0005-0000-0000-00000B060000}"/>
    <cellStyle name="Normal 12 2 3 2 2 4" xfId="1502" xr:uid="{00000000-0005-0000-0000-00000C060000}"/>
    <cellStyle name="Normal 12 2 3 2 3" xfId="1503" xr:uid="{00000000-0005-0000-0000-00000D060000}"/>
    <cellStyle name="Normal 12 2 3 2 3 2" xfId="1504" xr:uid="{00000000-0005-0000-0000-00000E060000}"/>
    <cellStyle name="Normal 12 2 3 2 3 3" xfId="1505" xr:uid="{00000000-0005-0000-0000-00000F060000}"/>
    <cellStyle name="Normal 12 2 3 2 3 4" xfId="1506" xr:uid="{00000000-0005-0000-0000-000010060000}"/>
    <cellStyle name="Normal 12 2 3 2 4" xfId="1507" xr:uid="{00000000-0005-0000-0000-000011060000}"/>
    <cellStyle name="Normal 12 2 3 2 4 2" xfId="1508" xr:uid="{00000000-0005-0000-0000-000012060000}"/>
    <cellStyle name="Normal 12 2 3 2 4 3" xfId="1509" xr:uid="{00000000-0005-0000-0000-000013060000}"/>
    <cellStyle name="Normal 12 2 3 2 4 4" xfId="1510" xr:uid="{00000000-0005-0000-0000-000014060000}"/>
    <cellStyle name="Normal 12 2 3 2 5" xfId="1511" xr:uid="{00000000-0005-0000-0000-000015060000}"/>
    <cellStyle name="Normal 12 2 3 2 5 2" xfId="1512" xr:uid="{00000000-0005-0000-0000-000016060000}"/>
    <cellStyle name="Normal 12 2 3 2 6" xfId="1513" xr:uid="{00000000-0005-0000-0000-000017060000}"/>
    <cellStyle name="Normal 12 2 3 2 7" xfId="1514" xr:uid="{00000000-0005-0000-0000-000018060000}"/>
    <cellStyle name="Normal 12 2 3 3" xfId="1515" xr:uid="{00000000-0005-0000-0000-000019060000}"/>
    <cellStyle name="Normal 12 2 3 3 2" xfId="1516" xr:uid="{00000000-0005-0000-0000-00001A060000}"/>
    <cellStyle name="Normal 12 2 3 3 3" xfId="1517" xr:uid="{00000000-0005-0000-0000-00001B060000}"/>
    <cellStyle name="Normal 12 2 3 3 4" xfId="1518" xr:uid="{00000000-0005-0000-0000-00001C060000}"/>
    <cellStyle name="Normal 12 2 3 4" xfId="1519" xr:uid="{00000000-0005-0000-0000-00001D060000}"/>
    <cellStyle name="Normal 12 2 3 4 2" xfId="1520" xr:uid="{00000000-0005-0000-0000-00001E060000}"/>
    <cellStyle name="Normal 12 2 3 4 3" xfId="1521" xr:uid="{00000000-0005-0000-0000-00001F060000}"/>
    <cellStyle name="Normal 12 2 3 4 4" xfId="1522" xr:uid="{00000000-0005-0000-0000-000020060000}"/>
    <cellStyle name="Normal 12 2 3 5" xfId="1523" xr:uid="{00000000-0005-0000-0000-000021060000}"/>
    <cellStyle name="Normal 12 2 3 5 2" xfId="1524" xr:uid="{00000000-0005-0000-0000-000022060000}"/>
    <cellStyle name="Normal 12 2 3 5 3" xfId="1525" xr:uid="{00000000-0005-0000-0000-000023060000}"/>
    <cellStyle name="Normal 12 2 3 5 4" xfId="1526" xr:uid="{00000000-0005-0000-0000-000024060000}"/>
    <cellStyle name="Normal 12 2 3 6" xfId="1527" xr:uid="{00000000-0005-0000-0000-000025060000}"/>
    <cellStyle name="Normal 12 2 3 6 2" xfId="1528" xr:uid="{00000000-0005-0000-0000-000026060000}"/>
    <cellStyle name="Normal 12 2 3 7" xfId="1529" xr:uid="{00000000-0005-0000-0000-000027060000}"/>
    <cellStyle name="Normal 12 2 3 8" xfId="1530" xr:uid="{00000000-0005-0000-0000-000028060000}"/>
    <cellStyle name="Normal 12 2 4" xfId="1531" xr:uid="{00000000-0005-0000-0000-000029060000}"/>
    <cellStyle name="Normal 12 2 4 2" xfId="1532" xr:uid="{00000000-0005-0000-0000-00002A060000}"/>
    <cellStyle name="Normal 12 2 4 2 2" xfId="1533" xr:uid="{00000000-0005-0000-0000-00002B060000}"/>
    <cellStyle name="Normal 12 2 4 2 3" xfId="1534" xr:uid="{00000000-0005-0000-0000-00002C060000}"/>
    <cellStyle name="Normal 12 2 4 2 4" xfId="1535" xr:uid="{00000000-0005-0000-0000-00002D060000}"/>
    <cellStyle name="Normal 12 2 4 3" xfId="1536" xr:uid="{00000000-0005-0000-0000-00002E060000}"/>
    <cellStyle name="Normal 12 2 4 3 2" xfId="1537" xr:uid="{00000000-0005-0000-0000-00002F060000}"/>
    <cellStyle name="Normal 12 2 4 3 3" xfId="1538" xr:uid="{00000000-0005-0000-0000-000030060000}"/>
    <cellStyle name="Normal 12 2 4 3 4" xfId="1539" xr:uid="{00000000-0005-0000-0000-000031060000}"/>
    <cellStyle name="Normal 12 2 4 4" xfId="1540" xr:uid="{00000000-0005-0000-0000-000032060000}"/>
    <cellStyle name="Normal 12 2 4 4 2" xfId="1541" xr:uid="{00000000-0005-0000-0000-000033060000}"/>
    <cellStyle name="Normal 12 2 4 4 3" xfId="1542" xr:uid="{00000000-0005-0000-0000-000034060000}"/>
    <cellStyle name="Normal 12 2 4 4 4" xfId="1543" xr:uid="{00000000-0005-0000-0000-000035060000}"/>
    <cellStyle name="Normal 12 2 4 5" xfId="1544" xr:uid="{00000000-0005-0000-0000-000036060000}"/>
    <cellStyle name="Normal 12 2 4 5 2" xfId="1545" xr:uid="{00000000-0005-0000-0000-000037060000}"/>
    <cellStyle name="Normal 12 2 4 6" xfId="1546" xr:uid="{00000000-0005-0000-0000-000038060000}"/>
    <cellStyle name="Normal 12 2 4 6 2" xfId="1547" xr:uid="{00000000-0005-0000-0000-000039060000}"/>
    <cellStyle name="Normal 12 2 4 7" xfId="1548" xr:uid="{00000000-0005-0000-0000-00003A060000}"/>
    <cellStyle name="Normal 12 2 5" xfId="1549" xr:uid="{00000000-0005-0000-0000-00003B060000}"/>
    <cellStyle name="Normal 12 2 5 2" xfId="1550" xr:uid="{00000000-0005-0000-0000-00003C060000}"/>
    <cellStyle name="Normal 12 2 5 2 2" xfId="1551" xr:uid="{00000000-0005-0000-0000-00003D060000}"/>
    <cellStyle name="Normal 12 2 5 3" xfId="1552" xr:uid="{00000000-0005-0000-0000-00003E060000}"/>
    <cellStyle name="Normal 12 2 5 4" xfId="1553" xr:uid="{00000000-0005-0000-0000-00003F060000}"/>
    <cellStyle name="Normal 12 2 6" xfId="1554" xr:uid="{00000000-0005-0000-0000-000040060000}"/>
    <cellStyle name="Normal 12 2 6 2" xfId="1555" xr:uid="{00000000-0005-0000-0000-000041060000}"/>
    <cellStyle name="Normal 12 2 6 3" xfId="1556" xr:uid="{00000000-0005-0000-0000-000042060000}"/>
    <cellStyle name="Normal 12 2 6 4" xfId="1557" xr:uid="{00000000-0005-0000-0000-000043060000}"/>
    <cellStyle name="Normal 12 2 7" xfId="1558" xr:uid="{00000000-0005-0000-0000-000044060000}"/>
    <cellStyle name="Normal 12 2 7 2" xfId="1559" xr:uid="{00000000-0005-0000-0000-000045060000}"/>
    <cellStyle name="Normal 12 2 7 3" xfId="1560" xr:uid="{00000000-0005-0000-0000-000046060000}"/>
    <cellStyle name="Normal 12 2 7 4" xfId="1561" xr:uid="{00000000-0005-0000-0000-000047060000}"/>
    <cellStyle name="Normal 12 2 8" xfId="1562" xr:uid="{00000000-0005-0000-0000-000048060000}"/>
    <cellStyle name="Normal 12 2 8 2" xfId="1563" xr:uid="{00000000-0005-0000-0000-000049060000}"/>
    <cellStyle name="Normal 12 2 8 3" xfId="1564" xr:uid="{00000000-0005-0000-0000-00004A060000}"/>
    <cellStyle name="Normal 12 2 8 4" xfId="1565" xr:uid="{00000000-0005-0000-0000-00004B060000}"/>
    <cellStyle name="Normal 12 2 9" xfId="1566" xr:uid="{00000000-0005-0000-0000-00004C060000}"/>
    <cellStyle name="Normal 12 2 9 2" xfId="1567" xr:uid="{00000000-0005-0000-0000-00004D060000}"/>
    <cellStyle name="Normal 12 3" xfId="1568" xr:uid="{00000000-0005-0000-0000-00004E060000}"/>
    <cellStyle name="Normal 12 3 2" xfId="1569" xr:uid="{00000000-0005-0000-0000-00004F060000}"/>
    <cellStyle name="Normal 12 3 2 2" xfId="1570" xr:uid="{00000000-0005-0000-0000-000050060000}"/>
    <cellStyle name="Normal 12 3 2 2 2" xfId="1571" xr:uid="{00000000-0005-0000-0000-000051060000}"/>
    <cellStyle name="Normal 12 3 2 2 3" xfId="1572" xr:uid="{00000000-0005-0000-0000-000052060000}"/>
    <cellStyle name="Normal 12 3 2 2 4" xfId="1573" xr:uid="{00000000-0005-0000-0000-000053060000}"/>
    <cellStyle name="Normal 12 3 2 3" xfId="1574" xr:uid="{00000000-0005-0000-0000-000054060000}"/>
    <cellStyle name="Normal 12 3 2 3 2" xfId="1575" xr:uid="{00000000-0005-0000-0000-000055060000}"/>
    <cellStyle name="Normal 12 3 2 3 3" xfId="1576" xr:uid="{00000000-0005-0000-0000-000056060000}"/>
    <cellStyle name="Normal 12 3 2 3 4" xfId="1577" xr:uid="{00000000-0005-0000-0000-000057060000}"/>
    <cellStyle name="Normal 12 3 2 4" xfId="1578" xr:uid="{00000000-0005-0000-0000-000058060000}"/>
    <cellStyle name="Normal 12 3 2 4 2" xfId="1579" xr:uid="{00000000-0005-0000-0000-000059060000}"/>
    <cellStyle name="Normal 12 3 2 4 3" xfId="1580" xr:uid="{00000000-0005-0000-0000-00005A060000}"/>
    <cellStyle name="Normal 12 3 2 4 4" xfId="1581" xr:uid="{00000000-0005-0000-0000-00005B060000}"/>
    <cellStyle name="Normal 12 3 2 5" xfId="1582" xr:uid="{00000000-0005-0000-0000-00005C060000}"/>
    <cellStyle name="Normal 12 3 2 5 2" xfId="1583" xr:uid="{00000000-0005-0000-0000-00005D060000}"/>
    <cellStyle name="Normal 12 3 2 6" xfId="1584" xr:uid="{00000000-0005-0000-0000-00005E060000}"/>
    <cellStyle name="Normal 12 3 2 6 2" xfId="1585" xr:uid="{00000000-0005-0000-0000-00005F060000}"/>
    <cellStyle name="Normal 12 3 2 7" xfId="1586" xr:uid="{00000000-0005-0000-0000-000060060000}"/>
    <cellStyle name="Normal 12 3 3" xfId="1587" xr:uid="{00000000-0005-0000-0000-000061060000}"/>
    <cellStyle name="Normal 12 3 3 2" xfId="1588" xr:uid="{00000000-0005-0000-0000-000062060000}"/>
    <cellStyle name="Normal 12 3 3 3" xfId="1589" xr:uid="{00000000-0005-0000-0000-000063060000}"/>
    <cellStyle name="Normal 12 3 3 4" xfId="1590" xr:uid="{00000000-0005-0000-0000-000064060000}"/>
    <cellStyle name="Normal 12 3 4" xfId="1591" xr:uid="{00000000-0005-0000-0000-000065060000}"/>
    <cellStyle name="Normal 12 3 4 2" xfId="1592" xr:uid="{00000000-0005-0000-0000-000066060000}"/>
    <cellStyle name="Normal 12 3 4 3" xfId="1593" xr:uid="{00000000-0005-0000-0000-000067060000}"/>
    <cellStyle name="Normal 12 3 4 4" xfId="1594" xr:uid="{00000000-0005-0000-0000-000068060000}"/>
    <cellStyle name="Normal 12 3 5" xfId="1595" xr:uid="{00000000-0005-0000-0000-000069060000}"/>
    <cellStyle name="Normal 12 3 5 2" xfId="1596" xr:uid="{00000000-0005-0000-0000-00006A060000}"/>
    <cellStyle name="Normal 12 3 5 3" xfId="1597" xr:uid="{00000000-0005-0000-0000-00006B060000}"/>
    <cellStyle name="Normal 12 3 5 4" xfId="1598" xr:uid="{00000000-0005-0000-0000-00006C060000}"/>
    <cellStyle name="Normal 12 3 6" xfId="1599" xr:uid="{00000000-0005-0000-0000-00006D060000}"/>
    <cellStyle name="Normal 12 3 6 2" xfId="1600" xr:uid="{00000000-0005-0000-0000-00006E060000}"/>
    <cellStyle name="Normal 12 3 7" xfId="1601" xr:uid="{00000000-0005-0000-0000-00006F060000}"/>
    <cellStyle name="Normal 12 3 7 2" xfId="1602" xr:uid="{00000000-0005-0000-0000-000070060000}"/>
    <cellStyle name="Normal 12 3 8" xfId="1603" xr:uid="{00000000-0005-0000-0000-000071060000}"/>
    <cellStyle name="Normal 12 4" xfId="1604" xr:uid="{00000000-0005-0000-0000-000072060000}"/>
    <cellStyle name="Normal 12 4 2" xfId="1605" xr:uid="{00000000-0005-0000-0000-000073060000}"/>
    <cellStyle name="Normal 12 4 2 2" xfId="1606" xr:uid="{00000000-0005-0000-0000-000074060000}"/>
    <cellStyle name="Normal 12 4 2 2 2" xfId="1607" xr:uid="{00000000-0005-0000-0000-000075060000}"/>
    <cellStyle name="Normal 12 4 2 2 3" xfId="1608" xr:uid="{00000000-0005-0000-0000-000076060000}"/>
    <cellStyle name="Normal 12 4 2 2 4" xfId="1609" xr:uid="{00000000-0005-0000-0000-000077060000}"/>
    <cellStyle name="Normal 12 4 2 3" xfId="1610" xr:uid="{00000000-0005-0000-0000-000078060000}"/>
    <cellStyle name="Normal 12 4 2 3 2" xfId="1611" xr:uid="{00000000-0005-0000-0000-000079060000}"/>
    <cellStyle name="Normal 12 4 2 3 3" xfId="1612" xr:uid="{00000000-0005-0000-0000-00007A060000}"/>
    <cellStyle name="Normal 12 4 2 3 4" xfId="1613" xr:uid="{00000000-0005-0000-0000-00007B060000}"/>
    <cellStyle name="Normal 12 4 2 4" xfId="1614" xr:uid="{00000000-0005-0000-0000-00007C060000}"/>
    <cellStyle name="Normal 12 4 2 4 2" xfId="1615" xr:uid="{00000000-0005-0000-0000-00007D060000}"/>
    <cellStyle name="Normal 12 4 2 4 3" xfId="1616" xr:uid="{00000000-0005-0000-0000-00007E060000}"/>
    <cellStyle name="Normal 12 4 2 4 4" xfId="1617" xr:uid="{00000000-0005-0000-0000-00007F060000}"/>
    <cellStyle name="Normal 12 4 2 5" xfId="1618" xr:uid="{00000000-0005-0000-0000-000080060000}"/>
    <cellStyle name="Normal 12 4 2 5 2" xfId="1619" xr:uid="{00000000-0005-0000-0000-000081060000}"/>
    <cellStyle name="Normal 12 4 2 6" xfId="1620" xr:uid="{00000000-0005-0000-0000-000082060000}"/>
    <cellStyle name="Normal 12 4 2 6 2" xfId="1621" xr:uid="{00000000-0005-0000-0000-000083060000}"/>
    <cellStyle name="Normal 12 4 2 7" xfId="1622" xr:uid="{00000000-0005-0000-0000-000084060000}"/>
    <cellStyle name="Normal 12 4 3" xfId="1623" xr:uid="{00000000-0005-0000-0000-000085060000}"/>
    <cellStyle name="Normal 12 4 3 2" xfId="1624" xr:uid="{00000000-0005-0000-0000-000086060000}"/>
    <cellStyle name="Normal 12 4 3 3" xfId="1625" xr:uid="{00000000-0005-0000-0000-000087060000}"/>
    <cellStyle name="Normal 12 4 3 4" xfId="1626" xr:uid="{00000000-0005-0000-0000-000088060000}"/>
    <cellStyle name="Normal 12 4 4" xfId="1627" xr:uid="{00000000-0005-0000-0000-000089060000}"/>
    <cellStyle name="Normal 12 4 4 2" xfId="1628" xr:uid="{00000000-0005-0000-0000-00008A060000}"/>
    <cellStyle name="Normal 12 4 4 3" xfId="1629" xr:uid="{00000000-0005-0000-0000-00008B060000}"/>
    <cellStyle name="Normal 12 4 4 4" xfId="1630" xr:uid="{00000000-0005-0000-0000-00008C060000}"/>
    <cellStyle name="Normal 12 4 5" xfId="1631" xr:uid="{00000000-0005-0000-0000-00008D060000}"/>
    <cellStyle name="Normal 12 4 5 2" xfId="1632" xr:uid="{00000000-0005-0000-0000-00008E060000}"/>
    <cellStyle name="Normal 12 4 5 3" xfId="1633" xr:uid="{00000000-0005-0000-0000-00008F060000}"/>
    <cellStyle name="Normal 12 4 5 4" xfId="1634" xr:uid="{00000000-0005-0000-0000-000090060000}"/>
    <cellStyle name="Normal 12 4 6" xfId="1635" xr:uid="{00000000-0005-0000-0000-000091060000}"/>
    <cellStyle name="Normal 12 4 6 2" xfId="1636" xr:uid="{00000000-0005-0000-0000-000092060000}"/>
    <cellStyle name="Normal 12 4 7" xfId="1637" xr:uid="{00000000-0005-0000-0000-000093060000}"/>
    <cellStyle name="Normal 12 4 7 2" xfId="1638" xr:uid="{00000000-0005-0000-0000-000094060000}"/>
    <cellStyle name="Normal 12 4 8" xfId="1639" xr:uid="{00000000-0005-0000-0000-000095060000}"/>
    <cellStyle name="Normal 12 5" xfId="1640" xr:uid="{00000000-0005-0000-0000-000096060000}"/>
    <cellStyle name="Normal 12 5 2" xfId="1641" xr:uid="{00000000-0005-0000-0000-000097060000}"/>
    <cellStyle name="Normal 12 5 2 2" xfId="1642" xr:uid="{00000000-0005-0000-0000-000098060000}"/>
    <cellStyle name="Normal 12 5 2 2 2" xfId="1643" xr:uid="{00000000-0005-0000-0000-000099060000}"/>
    <cellStyle name="Normal 12 5 2 2 3" xfId="1644" xr:uid="{00000000-0005-0000-0000-00009A060000}"/>
    <cellStyle name="Normal 12 5 2 2 4" xfId="1645" xr:uid="{00000000-0005-0000-0000-00009B060000}"/>
    <cellStyle name="Normal 12 5 2 3" xfId="1646" xr:uid="{00000000-0005-0000-0000-00009C060000}"/>
    <cellStyle name="Normal 12 5 2 3 2" xfId="1647" xr:uid="{00000000-0005-0000-0000-00009D060000}"/>
    <cellStyle name="Normal 12 5 2 3 3" xfId="1648" xr:uid="{00000000-0005-0000-0000-00009E060000}"/>
    <cellStyle name="Normal 12 5 2 3 4" xfId="1649" xr:uid="{00000000-0005-0000-0000-00009F060000}"/>
    <cellStyle name="Normal 12 5 2 4" xfId="1650" xr:uid="{00000000-0005-0000-0000-0000A0060000}"/>
    <cellStyle name="Normal 12 5 2 4 2" xfId="1651" xr:uid="{00000000-0005-0000-0000-0000A1060000}"/>
    <cellStyle name="Normal 12 5 2 4 3" xfId="1652" xr:uid="{00000000-0005-0000-0000-0000A2060000}"/>
    <cellStyle name="Normal 12 5 2 4 4" xfId="1653" xr:uid="{00000000-0005-0000-0000-0000A3060000}"/>
    <cellStyle name="Normal 12 5 2 5" xfId="1654" xr:uid="{00000000-0005-0000-0000-0000A4060000}"/>
    <cellStyle name="Normal 12 5 2 5 2" xfId="1655" xr:uid="{00000000-0005-0000-0000-0000A5060000}"/>
    <cellStyle name="Normal 12 5 2 6" xfId="1656" xr:uid="{00000000-0005-0000-0000-0000A6060000}"/>
    <cellStyle name="Normal 12 5 2 7" xfId="1657" xr:uid="{00000000-0005-0000-0000-0000A7060000}"/>
    <cellStyle name="Normal 12 5 3" xfId="1658" xr:uid="{00000000-0005-0000-0000-0000A8060000}"/>
    <cellStyle name="Normal 12 5 3 2" xfId="1659" xr:uid="{00000000-0005-0000-0000-0000A9060000}"/>
    <cellStyle name="Normal 12 5 3 3" xfId="1660" xr:uid="{00000000-0005-0000-0000-0000AA060000}"/>
    <cellStyle name="Normal 12 5 3 4" xfId="1661" xr:uid="{00000000-0005-0000-0000-0000AB060000}"/>
    <cellStyle name="Normal 12 5 4" xfId="1662" xr:uid="{00000000-0005-0000-0000-0000AC060000}"/>
    <cellStyle name="Normal 12 5 4 2" xfId="1663" xr:uid="{00000000-0005-0000-0000-0000AD060000}"/>
    <cellStyle name="Normal 12 5 4 3" xfId="1664" xr:uid="{00000000-0005-0000-0000-0000AE060000}"/>
    <cellStyle name="Normal 12 5 4 4" xfId="1665" xr:uid="{00000000-0005-0000-0000-0000AF060000}"/>
    <cellStyle name="Normal 12 5 5" xfId="1666" xr:uid="{00000000-0005-0000-0000-0000B0060000}"/>
    <cellStyle name="Normal 12 5 5 2" xfId="1667" xr:uid="{00000000-0005-0000-0000-0000B1060000}"/>
    <cellStyle name="Normal 12 5 5 3" xfId="1668" xr:uid="{00000000-0005-0000-0000-0000B2060000}"/>
    <cellStyle name="Normal 12 5 5 4" xfId="1669" xr:uid="{00000000-0005-0000-0000-0000B3060000}"/>
    <cellStyle name="Normal 12 5 6" xfId="1670" xr:uid="{00000000-0005-0000-0000-0000B4060000}"/>
    <cellStyle name="Normal 12 5 6 2" xfId="1671" xr:uid="{00000000-0005-0000-0000-0000B5060000}"/>
    <cellStyle name="Normal 12 5 7" xfId="1672" xr:uid="{00000000-0005-0000-0000-0000B6060000}"/>
    <cellStyle name="Normal 12 5 8" xfId="1673" xr:uid="{00000000-0005-0000-0000-0000B7060000}"/>
    <cellStyle name="Normal 12 6" xfId="1674" xr:uid="{00000000-0005-0000-0000-0000B8060000}"/>
    <cellStyle name="Normal 12 6 2" xfId="1675" xr:uid="{00000000-0005-0000-0000-0000B9060000}"/>
    <cellStyle name="Normal 12 6 2 2" xfId="1676" xr:uid="{00000000-0005-0000-0000-0000BA060000}"/>
    <cellStyle name="Normal 12 6 2 2 2" xfId="1677" xr:uid="{00000000-0005-0000-0000-0000BB060000}"/>
    <cellStyle name="Normal 12 6 2 2 3" xfId="1678" xr:uid="{00000000-0005-0000-0000-0000BC060000}"/>
    <cellStyle name="Normal 12 6 2 2 4" xfId="1679" xr:uid="{00000000-0005-0000-0000-0000BD060000}"/>
    <cellStyle name="Normal 12 6 2 3" xfId="1680" xr:uid="{00000000-0005-0000-0000-0000BE060000}"/>
    <cellStyle name="Normal 12 6 2 3 2" xfId="1681" xr:uid="{00000000-0005-0000-0000-0000BF060000}"/>
    <cellStyle name="Normal 12 6 2 3 3" xfId="1682" xr:uid="{00000000-0005-0000-0000-0000C0060000}"/>
    <cellStyle name="Normal 12 6 2 3 4" xfId="1683" xr:uid="{00000000-0005-0000-0000-0000C1060000}"/>
    <cellStyle name="Normal 12 6 2 4" xfId="1684" xr:uid="{00000000-0005-0000-0000-0000C2060000}"/>
    <cellStyle name="Normal 12 6 2 4 2" xfId="1685" xr:uid="{00000000-0005-0000-0000-0000C3060000}"/>
    <cellStyle name="Normal 12 6 2 4 3" xfId="1686" xr:uid="{00000000-0005-0000-0000-0000C4060000}"/>
    <cellStyle name="Normal 12 6 2 4 4" xfId="1687" xr:uid="{00000000-0005-0000-0000-0000C5060000}"/>
    <cellStyle name="Normal 12 6 2 5" xfId="1688" xr:uid="{00000000-0005-0000-0000-0000C6060000}"/>
    <cellStyle name="Normal 12 6 2 5 2" xfId="1689" xr:uid="{00000000-0005-0000-0000-0000C7060000}"/>
    <cellStyle name="Normal 12 6 2 6" xfId="1690" xr:uid="{00000000-0005-0000-0000-0000C8060000}"/>
    <cellStyle name="Normal 12 6 2 7" xfId="1691" xr:uid="{00000000-0005-0000-0000-0000C9060000}"/>
    <cellStyle name="Normal 12 6 3" xfId="1692" xr:uid="{00000000-0005-0000-0000-0000CA060000}"/>
    <cellStyle name="Normal 12 6 3 2" xfId="1693" xr:uid="{00000000-0005-0000-0000-0000CB060000}"/>
    <cellStyle name="Normal 12 6 3 3" xfId="1694" xr:uid="{00000000-0005-0000-0000-0000CC060000}"/>
    <cellStyle name="Normal 12 6 3 4" xfId="1695" xr:uid="{00000000-0005-0000-0000-0000CD060000}"/>
    <cellStyle name="Normal 12 6 4" xfId="1696" xr:uid="{00000000-0005-0000-0000-0000CE060000}"/>
    <cellStyle name="Normal 12 6 4 2" xfId="1697" xr:uid="{00000000-0005-0000-0000-0000CF060000}"/>
    <cellStyle name="Normal 12 6 4 3" xfId="1698" xr:uid="{00000000-0005-0000-0000-0000D0060000}"/>
    <cellStyle name="Normal 12 6 4 4" xfId="1699" xr:uid="{00000000-0005-0000-0000-0000D1060000}"/>
    <cellStyle name="Normal 12 6 5" xfId="1700" xr:uid="{00000000-0005-0000-0000-0000D2060000}"/>
    <cellStyle name="Normal 12 6 5 2" xfId="1701" xr:uid="{00000000-0005-0000-0000-0000D3060000}"/>
    <cellStyle name="Normal 12 6 5 3" xfId="1702" xr:uid="{00000000-0005-0000-0000-0000D4060000}"/>
    <cellStyle name="Normal 12 6 5 4" xfId="1703" xr:uid="{00000000-0005-0000-0000-0000D5060000}"/>
    <cellStyle name="Normal 12 6 6" xfId="1704" xr:uid="{00000000-0005-0000-0000-0000D6060000}"/>
    <cellStyle name="Normal 12 6 6 2" xfId="1705" xr:uid="{00000000-0005-0000-0000-0000D7060000}"/>
    <cellStyle name="Normal 12 6 7" xfId="1706" xr:uid="{00000000-0005-0000-0000-0000D8060000}"/>
    <cellStyle name="Normal 12 6 8" xfId="1707" xr:uid="{00000000-0005-0000-0000-0000D9060000}"/>
    <cellStyle name="Normal 12 7" xfId="1708" xr:uid="{00000000-0005-0000-0000-0000DA060000}"/>
    <cellStyle name="Normal 12 7 2" xfId="1709" xr:uid="{00000000-0005-0000-0000-0000DB060000}"/>
    <cellStyle name="Normal 12 7 2 2" xfId="1710" xr:uid="{00000000-0005-0000-0000-0000DC060000}"/>
    <cellStyle name="Normal 12 7 2 3" xfId="1711" xr:uid="{00000000-0005-0000-0000-0000DD060000}"/>
    <cellStyle name="Normal 12 7 2 4" xfId="1712" xr:uid="{00000000-0005-0000-0000-0000DE060000}"/>
    <cellStyle name="Normal 12 7 3" xfId="1713" xr:uid="{00000000-0005-0000-0000-0000DF060000}"/>
    <cellStyle name="Normal 12 7 3 2" xfId="1714" xr:uid="{00000000-0005-0000-0000-0000E0060000}"/>
    <cellStyle name="Normal 12 7 3 3" xfId="1715" xr:uid="{00000000-0005-0000-0000-0000E1060000}"/>
    <cellStyle name="Normal 12 7 3 4" xfId="1716" xr:uid="{00000000-0005-0000-0000-0000E2060000}"/>
    <cellStyle name="Normal 12 7 4" xfId="1717" xr:uid="{00000000-0005-0000-0000-0000E3060000}"/>
    <cellStyle name="Normal 12 7 4 2" xfId="1718" xr:uid="{00000000-0005-0000-0000-0000E4060000}"/>
    <cellStyle name="Normal 12 7 4 3" xfId="1719" xr:uid="{00000000-0005-0000-0000-0000E5060000}"/>
    <cellStyle name="Normal 12 7 4 4" xfId="1720" xr:uid="{00000000-0005-0000-0000-0000E6060000}"/>
    <cellStyle name="Normal 12 7 5" xfId="1721" xr:uid="{00000000-0005-0000-0000-0000E7060000}"/>
    <cellStyle name="Normal 12 7 5 2" xfId="1722" xr:uid="{00000000-0005-0000-0000-0000E8060000}"/>
    <cellStyle name="Normal 12 7 6" xfId="1723" xr:uid="{00000000-0005-0000-0000-0000E9060000}"/>
    <cellStyle name="Normal 12 7 7" xfId="1724" xr:uid="{00000000-0005-0000-0000-0000EA060000}"/>
    <cellStyle name="Normal 12 8" xfId="1725" xr:uid="{00000000-0005-0000-0000-0000EB060000}"/>
    <cellStyle name="Normal 12 8 2" xfId="1726" xr:uid="{00000000-0005-0000-0000-0000EC060000}"/>
    <cellStyle name="Normal 12 8 2 2" xfId="1727" xr:uid="{00000000-0005-0000-0000-0000ED060000}"/>
    <cellStyle name="Normal 12 8 2 3" xfId="1728" xr:uid="{00000000-0005-0000-0000-0000EE060000}"/>
    <cellStyle name="Normal 12 8 2 4" xfId="1729" xr:uid="{00000000-0005-0000-0000-0000EF060000}"/>
    <cellStyle name="Normal 12 8 3" xfId="1730" xr:uid="{00000000-0005-0000-0000-0000F0060000}"/>
    <cellStyle name="Normal 12 8 3 2" xfId="1731" xr:uid="{00000000-0005-0000-0000-0000F1060000}"/>
    <cellStyle name="Normal 12 8 3 3" xfId="1732" xr:uid="{00000000-0005-0000-0000-0000F2060000}"/>
    <cellStyle name="Normal 12 8 3 4" xfId="1733" xr:uid="{00000000-0005-0000-0000-0000F3060000}"/>
    <cellStyle name="Normal 12 8 4" xfId="1734" xr:uid="{00000000-0005-0000-0000-0000F4060000}"/>
    <cellStyle name="Normal 12 8 4 2" xfId="1735" xr:uid="{00000000-0005-0000-0000-0000F5060000}"/>
    <cellStyle name="Normal 12 8 4 3" xfId="1736" xr:uid="{00000000-0005-0000-0000-0000F6060000}"/>
    <cellStyle name="Normal 12 8 4 4" xfId="1737" xr:uid="{00000000-0005-0000-0000-0000F7060000}"/>
    <cellStyle name="Normal 12 8 5" xfId="1738" xr:uid="{00000000-0005-0000-0000-0000F8060000}"/>
    <cellStyle name="Normal 12 8 5 2" xfId="1739" xr:uid="{00000000-0005-0000-0000-0000F9060000}"/>
    <cellStyle name="Normal 12 8 6" xfId="1740" xr:uid="{00000000-0005-0000-0000-0000FA060000}"/>
    <cellStyle name="Normal 12 8 7" xfId="1741" xr:uid="{00000000-0005-0000-0000-0000FB060000}"/>
    <cellStyle name="Normal 12 9" xfId="1742" xr:uid="{00000000-0005-0000-0000-0000FC060000}"/>
    <cellStyle name="Normal 12 9 2" xfId="1743" xr:uid="{00000000-0005-0000-0000-0000FD060000}"/>
    <cellStyle name="Normal 12 9 2 2" xfId="1744" xr:uid="{00000000-0005-0000-0000-0000FE060000}"/>
    <cellStyle name="Normal 12 9 3" xfId="1745" xr:uid="{00000000-0005-0000-0000-0000FF060000}"/>
    <cellStyle name="Normal 12 9 4" xfId="1746" xr:uid="{00000000-0005-0000-0000-000000070000}"/>
    <cellStyle name="Normal 13" xfId="1747" xr:uid="{00000000-0005-0000-0000-000001070000}"/>
    <cellStyle name="Normal 13 2" xfId="1748" xr:uid="{00000000-0005-0000-0000-000002070000}"/>
    <cellStyle name="Normal 13 2 2" xfId="1749" xr:uid="{00000000-0005-0000-0000-000003070000}"/>
    <cellStyle name="Normal 13 2 2 2" xfId="1750" xr:uid="{00000000-0005-0000-0000-000004070000}"/>
    <cellStyle name="Normal 13 2 2 3" xfId="1751" xr:uid="{00000000-0005-0000-0000-000005070000}"/>
    <cellStyle name="Normal 13 2 3" xfId="1752" xr:uid="{00000000-0005-0000-0000-000006070000}"/>
    <cellStyle name="Normal 13 2 4" xfId="1753" xr:uid="{00000000-0005-0000-0000-000007070000}"/>
    <cellStyle name="Normal 13 3" xfId="1754" xr:uid="{00000000-0005-0000-0000-000008070000}"/>
    <cellStyle name="Normal 13 3 2" xfId="1755" xr:uid="{00000000-0005-0000-0000-000009070000}"/>
    <cellStyle name="Normal 13 3 3" xfId="1756" xr:uid="{00000000-0005-0000-0000-00000A070000}"/>
    <cellStyle name="Normal 13 3 4" xfId="1757" xr:uid="{00000000-0005-0000-0000-00000B070000}"/>
    <cellStyle name="Normal 13 4" xfId="1758" xr:uid="{00000000-0005-0000-0000-00000C070000}"/>
    <cellStyle name="Normal 13 4 2" xfId="1759" xr:uid="{00000000-0005-0000-0000-00000D070000}"/>
    <cellStyle name="Normal 13 4 3" xfId="1760" xr:uid="{00000000-0005-0000-0000-00000E070000}"/>
    <cellStyle name="Normal 13 4 4" xfId="1761" xr:uid="{00000000-0005-0000-0000-00000F070000}"/>
    <cellStyle name="Normal 13 5" xfId="1762" xr:uid="{00000000-0005-0000-0000-000010070000}"/>
    <cellStyle name="Normal 13 5 2" xfId="1763" xr:uid="{00000000-0005-0000-0000-000011070000}"/>
    <cellStyle name="Normal 13 6" xfId="1764" xr:uid="{00000000-0005-0000-0000-000012070000}"/>
    <cellStyle name="Normal 14" xfId="1765" xr:uid="{00000000-0005-0000-0000-000013070000}"/>
    <cellStyle name="Normal 14 10" xfId="1766" xr:uid="{00000000-0005-0000-0000-000014070000}"/>
    <cellStyle name="Normal 14 10 2" xfId="1767" xr:uid="{00000000-0005-0000-0000-000015070000}"/>
    <cellStyle name="Normal 14 10 2 2" xfId="1768" xr:uid="{00000000-0005-0000-0000-000016070000}"/>
    <cellStyle name="Normal 14 10 2 3" xfId="1769" xr:uid="{00000000-0005-0000-0000-000017070000}"/>
    <cellStyle name="Normal 14 10 2 4" xfId="1770" xr:uid="{00000000-0005-0000-0000-000018070000}"/>
    <cellStyle name="Normal 14 10 3" xfId="1771" xr:uid="{00000000-0005-0000-0000-000019070000}"/>
    <cellStyle name="Normal 14 10 3 2" xfId="1772" xr:uid="{00000000-0005-0000-0000-00001A070000}"/>
    <cellStyle name="Normal 14 10 3 3" xfId="1773" xr:uid="{00000000-0005-0000-0000-00001B070000}"/>
    <cellStyle name="Normal 14 10 3 4" xfId="1774" xr:uid="{00000000-0005-0000-0000-00001C070000}"/>
    <cellStyle name="Normal 14 10 4" xfId="1775" xr:uid="{00000000-0005-0000-0000-00001D070000}"/>
    <cellStyle name="Normal 14 10 4 2" xfId="1776" xr:uid="{00000000-0005-0000-0000-00001E070000}"/>
    <cellStyle name="Normal 14 10 4 3" xfId="1777" xr:uid="{00000000-0005-0000-0000-00001F070000}"/>
    <cellStyle name="Normal 14 10 4 4" xfId="1778" xr:uid="{00000000-0005-0000-0000-000020070000}"/>
    <cellStyle name="Normal 14 10 5" xfId="1779" xr:uid="{00000000-0005-0000-0000-000021070000}"/>
    <cellStyle name="Normal 14 10 5 2" xfId="1780" xr:uid="{00000000-0005-0000-0000-000022070000}"/>
    <cellStyle name="Normal 14 10 6" xfId="1781" xr:uid="{00000000-0005-0000-0000-000023070000}"/>
    <cellStyle name="Normal 14 10 7" xfId="1782" xr:uid="{00000000-0005-0000-0000-000024070000}"/>
    <cellStyle name="Normal 14 11" xfId="1783" xr:uid="{00000000-0005-0000-0000-000025070000}"/>
    <cellStyle name="Normal 14 11 2" xfId="1784" xr:uid="{00000000-0005-0000-0000-000026070000}"/>
    <cellStyle name="Normal 14 11 3" xfId="1785" xr:uid="{00000000-0005-0000-0000-000027070000}"/>
    <cellStyle name="Normal 14 11 4" xfId="1786" xr:uid="{00000000-0005-0000-0000-000028070000}"/>
    <cellStyle name="Normal 14 12" xfId="1787" xr:uid="{00000000-0005-0000-0000-000029070000}"/>
    <cellStyle name="Normal 14 12 2" xfId="1788" xr:uid="{00000000-0005-0000-0000-00002A070000}"/>
    <cellStyle name="Normal 14 12 3" xfId="1789" xr:uid="{00000000-0005-0000-0000-00002B070000}"/>
    <cellStyle name="Normal 14 12 4" xfId="1790" xr:uid="{00000000-0005-0000-0000-00002C070000}"/>
    <cellStyle name="Normal 14 13" xfId="1791" xr:uid="{00000000-0005-0000-0000-00002D070000}"/>
    <cellStyle name="Normal 14 13 2" xfId="1792" xr:uid="{00000000-0005-0000-0000-00002E070000}"/>
    <cellStyle name="Normal 14 13 3" xfId="1793" xr:uid="{00000000-0005-0000-0000-00002F070000}"/>
    <cellStyle name="Normal 14 13 4" xfId="1794" xr:uid="{00000000-0005-0000-0000-000030070000}"/>
    <cellStyle name="Normal 14 14" xfId="1795" xr:uid="{00000000-0005-0000-0000-000031070000}"/>
    <cellStyle name="Normal 14 14 2" xfId="1796" xr:uid="{00000000-0005-0000-0000-000032070000}"/>
    <cellStyle name="Normal 14 14 3" xfId="1797" xr:uid="{00000000-0005-0000-0000-000033070000}"/>
    <cellStyle name="Normal 14 14 4" xfId="1798" xr:uid="{00000000-0005-0000-0000-000034070000}"/>
    <cellStyle name="Normal 14 15" xfId="1799" xr:uid="{00000000-0005-0000-0000-000035070000}"/>
    <cellStyle name="Normal 14 15 2" xfId="1800" xr:uid="{00000000-0005-0000-0000-000036070000}"/>
    <cellStyle name="Normal 14 16" xfId="1801" xr:uid="{00000000-0005-0000-0000-000037070000}"/>
    <cellStyle name="Normal 14 17" xfId="1802" xr:uid="{00000000-0005-0000-0000-000038070000}"/>
    <cellStyle name="Normal 14 2" xfId="1803" xr:uid="{00000000-0005-0000-0000-000039070000}"/>
    <cellStyle name="Normal 14 2 10" xfId="1804" xr:uid="{00000000-0005-0000-0000-00003A070000}"/>
    <cellStyle name="Normal 14 2 10 2" xfId="1805" xr:uid="{00000000-0005-0000-0000-00003B070000}"/>
    <cellStyle name="Normal 14 2 10 3" xfId="1806" xr:uid="{00000000-0005-0000-0000-00003C070000}"/>
    <cellStyle name="Normal 14 2 10 4" xfId="1807" xr:uid="{00000000-0005-0000-0000-00003D070000}"/>
    <cellStyle name="Normal 14 2 11" xfId="1808" xr:uid="{00000000-0005-0000-0000-00003E070000}"/>
    <cellStyle name="Normal 14 2 11 2" xfId="1809" xr:uid="{00000000-0005-0000-0000-00003F070000}"/>
    <cellStyle name="Normal 14 2 12" xfId="1810" xr:uid="{00000000-0005-0000-0000-000040070000}"/>
    <cellStyle name="Normal 14 2 13" xfId="1811" xr:uid="{00000000-0005-0000-0000-000041070000}"/>
    <cellStyle name="Normal 14 2 2" xfId="1812" xr:uid="{00000000-0005-0000-0000-000042070000}"/>
    <cellStyle name="Normal 14 2 2 2" xfId="1813" xr:uid="{00000000-0005-0000-0000-000043070000}"/>
    <cellStyle name="Normal 14 2 2 2 2" xfId="1814" xr:uid="{00000000-0005-0000-0000-000044070000}"/>
    <cellStyle name="Normal 14 2 2 2 2 2" xfId="1815" xr:uid="{00000000-0005-0000-0000-000045070000}"/>
    <cellStyle name="Normal 14 2 2 2 2 2 2" xfId="1816" xr:uid="{00000000-0005-0000-0000-000046070000}"/>
    <cellStyle name="Normal 14 2 2 2 2 2 3" xfId="1817" xr:uid="{00000000-0005-0000-0000-000047070000}"/>
    <cellStyle name="Normal 14 2 2 2 2 2 4" xfId="1818" xr:uid="{00000000-0005-0000-0000-000048070000}"/>
    <cellStyle name="Normal 14 2 2 2 2 3" xfId="1819" xr:uid="{00000000-0005-0000-0000-000049070000}"/>
    <cellStyle name="Normal 14 2 2 2 2 3 2" xfId="1820" xr:uid="{00000000-0005-0000-0000-00004A070000}"/>
    <cellStyle name="Normal 14 2 2 2 2 3 3" xfId="1821" xr:uid="{00000000-0005-0000-0000-00004B070000}"/>
    <cellStyle name="Normal 14 2 2 2 2 3 4" xfId="1822" xr:uid="{00000000-0005-0000-0000-00004C070000}"/>
    <cellStyle name="Normal 14 2 2 2 2 4" xfId="1823" xr:uid="{00000000-0005-0000-0000-00004D070000}"/>
    <cellStyle name="Normal 14 2 2 2 2 4 2" xfId="1824" xr:uid="{00000000-0005-0000-0000-00004E070000}"/>
    <cellStyle name="Normal 14 2 2 2 2 4 3" xfId="1825" xr:uid="{00000000-0005-0000-0000-00004F070000}"/>
    <cellStyle name="Normal 14 2 2 2 2 4 4" xfId="1826" xr:uid="{00000000-0005-0000-0000-000050070000}"/>
    <cellStyle name="Normal 14 2 2 2 2 5" xfId="1827" xr:uid="{00000000-0005-0000-0000-000051070000}"/>
    <cellStyle name="Normal 14 2 2 2 2 5 2" xfId="1828" xr:uid="{00000000-0005-0000-0000-000052070000}"/>
    <cellStyle name="Normal 14 2 2 2 2 6" xfId="1829" xr:uid="{00000000-0005-0000-0000-000053070000}"/>
    <cellStyle name="Normal 14 2 2 2 2 7" xfId="1830" xr:uid="{00000000-0005-0000-0000-000054070000}"/>
    <cellStyle name="Normal 14 2 2 2 3" xfId="1831" xr:uid="{00000000-0005-0000-0000-000055070000}"/>
    <cellStyle name="Normal 14 2 2 2 3 2" xfId="1832" xr:uid="{00000000-0005-0000-0000-000056070000}"/>
    <cellStyle name="Normal 14 2 2 2 3 3" xfId="1833" xr:uid="{00000000-0005-0000-0000-000057070000}"/>
    <cellStyle name="Normal 14 2 2 2 3 4" xfId="1834" xr:uid="{00000000-0005-0000-0000-000058070000}"/>
    <cellStyle name="Normal 14 2 2 2 4" xfId="1835" xr:uid="{00000000-0005-0000-0000-000059070000}"/>
    <cellStyle name="Normal 14 2 2 2 4 2" xfId="1836" xr:uid="{00000000-0005-0000-0000-00005A070000}"/>
    <cellStyle name="Normal 14 2 2 2 4 3" xfId="1837" xr:uid="{00000000-0005-0000-0000-00005B070000}"/>
    <cellStyle name="Normal 14 2 2 2 4 4" xfId="1838" xr:uid="{00000000-0005-0000-0000-00005C070000}"/>
    <cellStyle name="Normal 14 2 2 2 5" xfId="1839" xr:uid="{00000000-0005-0000-0000-00005D070000}"/>
    <cellStyle name="Normal 14 2 2 2 5 2" xfId="1840" xr:uid="{00000000-0005-0000-0000-00005E070000}"/>
    <cellStyle name="Normal 14 2 2 2 5 3" xfId="1841" xr:uid="{00000000-0005-0000-0000-00005F070000}"/>
    <cellStyle name="Normal 14 2 2 2 5 4" xfId="1842" xr:uid="{00000000-0005-0000-0000-000060070000}"/>
    <cellStyle name="Normal 14 2 2 2 6" xfId="1843" xr:uid="{00000000-0005-0000-0000-000061070000}"/>
    <cellStyle name="Normal 14 2 2 2 6 2" xfId="1844" xr:uid="{00000000-0005-0000-0000-000062070000}"/>
    <cellStyle name="Normal 14 2 2 2 7" xfId="1845" xr:uid="{00000000-0005-0000-0000-000063070000}"/>
    <cellStyle name="Normal 14 2 2 2 7 2" xfId="1846" xr:uid="{00000000-0005-0000-0000-000064070000}"/>
    <cellStyle name="Normal 14 2 2 2 8" xfId="1847" xr:uid="{00000000-0005-0000-0000-000065070000}"/>
    <cellStyle name="Normal 14 2 2 3" xfId="1848" xr:uid="{00000000-0005-0000-0000-000066070000}"/>
    <cellStyle name="Normal 14 2 2 3 2" xfId="1849" xr:uid="{00000000-0005-0000-0000-000067070000}"/>
    <cellStyle name="Normal 14 2 2 3 2 2" xfId="1850" xr:uid="{00000000-0005-0000-0000-000068070000}"/>
    <cellStyle name="Normal 14 2 2 3 2 3" xfId="1851" xr:uid="{00000000-0005-0000-0000-000069070000}"/>
    <cellStyle name="Normal 14 2 2 3 2 4" xfId="1852" xr:uid="{00000000-0005-0000-0000-00006A070000}"/>
    <cellStyle name="Normal 14 2 2 3 3" xfId="1853" xr:uid="{00000000-0005-0000-0000-00006B070000}"/>
    <cellStyle name="Normal 14 2 2 3 3 2" xfId="1854" xr:uid="{00000000-0005-0000-0000-00006C070000}"/>
    <cellStyle name="Normal 14 2 2 3 3 3" xfId="1855" xr:uid="{00000000-0005-0000-0000-00006D070000}"/>
    <cellStyle name="Normal 14 2 2 3 3 4" xfId="1856" xr:uid="{00000000-0005-0000-0000-00006E070000}"/>
    <cellStyle name="Normal 14 2 2 3 4" xfId="1857" xr:uid="{00000000-0005-0000-0000-00006F070000}"/>
    <cellStyle name="Normal 14 2 2 3 4 2" xfId="1858" xr:uid="{00000000-0005-0000-0000-000070070000}"/>
    <cellStyle name="Normal 14 2 2 3 4 3" xfId="1859" xr:uid="{00000000-0005-0000-0000-000071070000}"/>
    <cellStyle name="Normal 14 2 2 3 4 4" xfId="1860" xr:uid="{00000000-0005-0000-0000-000072070000}"/>
    <cellStyle name="Normal 14 2 2 3 5" xfId="1861" xr:uid="{00000000-0005-0000-0000-000073070000}"/>
    <cellStyle name="Normal 14 2 2 3 5 2" xfId="1862" xr:uid="{00000000-0005-0000-0000-000074070000}"/>
    <cellStyle name="Normal 14 2 2 3 6" xfId="1863" xr:uid="{00000000-0005-0000-0000-000075070000}"/>
    <cellStyle name="Normal 14 2 2 3 7" xfId="1864" xr:uid="{00000000-0005-0000-0000-000076070000}"/>
    <cellStyle name="Normal 14 2 2 4" xfId="1865" xr:uid="{00000000-0005-0000-0000-000077070000}"/>
    <cellStyle name="Normal 14 2 2 4 2" xfId="1866" xr:uid="{00000000-0005-0000-0000-000078070000}"/>
    <cellStyle name="Normal 14 2 2 4 3" xfId="1867" xr:uid="{00000000-0005-0000-0000-000079070000}"/>
    <cellStyle name="Normal 14 2 2 4 4" xfId="1868" xr:uid="{00000000-0005-0000-0000-00007A070000}"/>
    <cellStyle name="Normal 14 2 2 5" xfId="1869" xr:uid="{00000000-0005-0000-0000-00007B070000}"/>
    <cellStyle name="Normal 14 2 2 5 2" xfId="1870" xr:uid="{00000000-0005-0000-0000-00007C070000}"/>
    <cellStyle name="Normal 14 2 2 5 3" xfId="1871" xr:uid="{00000000-0005-0000-0000-00007D070000}"/>
    <cellStyle name="Normal 14 2 2 5 4" xfId="1872" xr:uid="{00000000-0005-0000-0000-00007E070000}"/>
    <cellStyle name="Normal 14 2 2 6" xfId="1873" xr:uid="{00000000-0005-0000-0000-00007F070000}"/>
    <cellStyle name="Normal 14 2 2 6 2" xfId="1874" xr:uid="{00000000-0005-0000-0000-000080070000}"/>
    <cellStyle name="Normal 14 2 2 6 3" xfId="1875" xr:uid="{00000000-0005-0000-0000-000081070000}"/>
    <cellStyle name="Normal 14 2 2 6 4" xfId="1876" xr:uid="{00000000-0005-0000-0000-000082070000}"/>
    <cellStyle name="Normal 14 2 2 7" xfId="1877" xr:uid="{00000000-0005-0000-0000-000083070000}"/>
    <cellStyle name="Normal 14 2 2 7 2" xfId="1878" xr:uid="{00000000-0005-0000-0000-000084070000}"/>
    <cellStyle name="Normal 14 2 2 8" xfId="1879" xr:uid="{00000000-0005-0000-0000-000085070000}"/>
    <cellStyle name="Normal 14 2 2 9" xfId="1880" xr:uid="{00000000-0005-0000-0000-000086070000}"/>
    <cellStyle name="Normal 14 2 3" xfId="1881" xr:uid="{00000000-0005-0000-0000-000087070000}"/>
    <cellStyle name="Normal 14 2 3 2" xfId="1882" xr:uid="{00000000-0005-0000-0000-000088070000}"/>
    <cellStyle name="Normal 14 2 3 2 2" xfId="1883" xr:uid="{00000000-0005-0000-0000-000089070000}"/>
    <cellStyle name="Normal 14 2 3 2 2 2" xfId="1884" xr:uid="{00000000-0005-0000-0000-00008A070000}"/>
    <cellStyle name="Normal 14 2 3 2 2 3" xfId="1885" xr:uid="{00000000-0005-0000-0000-00008B070000}"/>
    <cellStyle name="Normal 14 2 3 2 2 4" xfId="1886" xr:uid="{00000000-0005-0000-0000-00008C070000}"/>
    <cellStyle name="Normal 14 2 3 2 3" xfId="1887" xr:uid="{00000000-0005-0000-0000-00008D070000}"/>
    <cellStyle name="Normal 14 2 3 2 3 2" xfId="1888" xr:uid="{00000000-0005-0000-0000-00008E070000}"/>
    <cellStyle name="Normal 14 2 3 2 3 3" xfId="1889" xr:uid="{00000000-0005-0000-0000-00008F070000}"/>
    <cellStyle name="Normal 14 2 3 2 3 4" xfId="1890" xr:uid="{00000000-0005-0000-0000-000090070000}"/>
    <cellStyle name="Normal 14 2 3 2 4" xfId="1891" xr:uid="{00000000-0005-0000-0000-000091070000}"/>
    <cellStyle name="Normal 14 2 3 2 4 2" xfId="1892" xr:uid="{00000000-0005-0000-0000-000092070000}"/>
    <cellStyle name="Normal 14 2 3 2 4 3" xfId="1893" xr:uid="{00000000-0005-0000-0000-000093070000}"/>
    <cellStyle name="Normal 14 2 3 2 4 4" xfId="1894" xr:uid="{00000000-0005-0000-0000-000094070000}"/>
    <cellStyle name="Normal 14 2 3 2 5" xfId="1895" xr:uid="{00000000-0005-0000-0000-000095070000}"/>
    <cellStyle name="Normal 14 2 3 2 5 2" xfId="1896" xr:uid="{00000000-0005-0000-0000-000096070000}"/>
    <cellStyle name="Normal 14 2 3 2 6" xfId="1897" xr:uid="{00000000-0005-0000-0000-000097070000}"/>
    <cellStyle name="Normal 14 2 3 2 7" xfId="1898" xr:uid="{00000000-0005-0000-0000-000098070000}"/>
    <cellStyle name="Normal 14 2 3 3" xfId="1899" xr:uid="{00000000-0005-0000-0000-000099070000}"/>
    <cellStyle name="Normal 14 2 3 3 2" xfId="1900" xr:uid="{00000000-0005-0000-0000-00009A070000}"/>
    <cellStyle name="Normal 14 2 3 3 3" xfId="1901" xr:uid="{00000000-0005-0000-0000-00009B070000}"/>
    <cellStyle name="Normal 14 2 3 3 4" xfId="1902" xr:uid="{00000000-0005-0000-0000-00009C070000}"/>
    <cellStyle name="Normal 14 2 3 4" xfId="1903" xr:uid="{00000000-0005-0000-0000-00009D070000}"/>
    <cellStyle name="Normal 14 2 3 4 2" xfId="1904" xr:uid="{00000000-0005-0000-0000-00009E070000}"/>
    <cellStyle name="Normal 14 2 3 4 3" xfId="1905" xr:uid="{00000000-0005-0000-0000-00009F070000}"/>
    <cellStyle name="Normal 14 2 3 4 4" xfId="1906" xr:uid="{00000000-0005-0000-0000-0000A0070000}"/>
    <cellStyle name="Normal 14 2 3 5" xfId="1907" xr:uid="{00000000-0005-0000-0000-0000A1070000}"/>
    <cellStyle name="Normal 14 2 3 5 2" xfId="1908" xr:uid="{00000000-0005-0000-0000-0000A2070000}"/>
    <cellStyle name="Normal 14 2 3 5 3" xfId="1909" xr:uid="{00000000-0005-0000-0000-0000A3070000}"/>
    <cellStyle name="Normal 14 2 3 5 4" xfId="1910" xr:uid="{00000000-0005-0000-0000-0000A4070000}"/>
    <cellStyle name="Normal 14 2 3 6" xfId="1911" xr:uid="{00000000-0005-0000-0000-0000A5070000}"/>
    <cellStyle name="Normal 14 2 3 6 2" xfId="1912" xr:uid="{00000000-0005-0000-0000-0000A6070000}"/>
    <cellStyle name="Normal 14 2 3 7" xfId="1913" xr:uid="{00000000-0005-0000-0000-0000A7070000}"/>
    <cellStyle name="Normal 14 2 3 8" xfId="1914" xr:uid="{00000000-0005-0000-0000-0000A8070000}"/>
    <cellStyle name="Normal 14 2 4" xfId="1915" xr:uid="{00000000-0005-0000-0000-0000A9070000}"/>
    <cellStyle name="Normal 14 2 4 2" xfId="1916" xr:uid="{00000000-0005-0000-0000-0000AA070000}"/>
    <cellStyle name="Normal 14 2 4 2 2" xfId="1917" xr:uid="{00000000-0005-0000-0000-0000AB070000}"/>
    <cellStyle name="Normal 14 2 4 2 2 2" xfId="1918" xr:uid="{00000000-0005-0000-0000-0000AC070000}"/>
    <cellStyle name="Normal 14 2 4 2 2 3" xfId="1919" xr:uid="{00000000-0005-0000-0000-0000AD070000}"/>
    <cellStyle name="Normal 14 2 4 2 2 4" xfId="1920" xr:uid="{00000000-0005-0000-0000-0000AE070000}"/>
    <cellStyle name="Normal 14 2 4 2 3" xfId="1921" xr:uid="{00000000-0005-0000-0000-0000AF070000}"/>
    <cellStyle name="Normal 14 2 4 2 3 2" xfId="1922" xr:uid="{00000000-0005-0000-0000-0000B0070000}"/>
    <cellStyle name="Normal 14 2 4 2 3 3" xfId="1923" xr:uid="{00000000-0005-0000-0000-0000B1070000}"/>
    <cellStyle name="Normal 14 2 4 2 3 4" xfId="1924" xr:uid="{00000000-0005-0000-0000-0000B2070000}"/>
    <cellStyle name="Normal 14 2 4 2 4" xfId="1925" xr:uid="{00000000-0005-0000-0000-0000B3070000}"/>
    <cellStyle name="Normal 14 2 4 2 4 2" xfId="1926" xr:uid="{00000000-0005-0000-0000-0000B4070000}"/>
    <cellStyle name="Normal 14 2 4 2 4 3" xfId="1927" xr:uid="{00000000-0005-0000-0000-0000B5070000}"/>
    <cellStyle name="Normal 14 2 4 2 4 4" xfId="1928" xr:uid="{00000000-0005-0000-0000-0000B6070000}"/>
    <cellStyle name="Normal 14 2 4 2 5" xfId="1929" xr:uid="{00000000-0005-0000-0000-0000B7070000}"/>
    <cellStyle name="Normal 14 2 4 2 5 2" xfId="1930" xr:uid="{00000000-0005-0000-0000-0000B8070000}"/>
    <cellStyle name="Normal 14 2 4 2 6" xfId="1931" xr:uid="{00000000-0005-0000-0000-0000B9070000}"/>
    <cellStyle name="Normal 14 2 4 2 7" xfId="1932" xr:uid="{00000000-0005-0000-0000-0000BA070000}"/>
    <cellStyle name="Normal 14 2 4 3" xfId="1933" xr:uid="{00000000-0005-0000-0000-0000BB070000}"/>
    <cellStyle name="Normal 14 2 4 3 2" xfId="1934" xr:uid="{00000000-0005-0000-0000-0000BC070000}"/>
    <cellStyle name="Normal 14 2 4 3 3" xfId="1935" xr:uid="{00000000-0005-0000-0000-0000BD070000}"/>
    <cellStyle name="Normal 14 2 4 3 4" xfId="1936" xr:uid="{00000000-0005-0000-0000-0000BE070000}"/>
    <cellStyle name="Normal 14 2 4 4" xfId="1937" xr:uid="{00000000-0005-0000-0000-0000BF070000}"/>
    <cellStyle name="Normal 14 2 4 4 2" xfId="1938" xr:uid="{00000000-0005-0000-0000-0000C0070000}"/>
    <cellStyle name="Normal 14 2 4 4 3" xfId="1939" xr:uid="{00000000-0005-0000-0000-0000C1070000}"/>
    <cellStyle name="Normal 14 2 4 4 4" xfId="1940" xr:uid="{00000000-0005-0000-0000-0000C2070000}"/>
    <cellStyle name="Normal 14 2 4 5" xfId="1941" xr:uid="{00000000-0005-0000-0000-0000C3070000}"/>
    <cellStyle name="Normal 14 2 4 5 2" xfId="1942" xr:uid="{00000000-0005-0000-0000-0000C4070000}"/>
    <cellStyle name="Normal 14 2 4 5 3" xfId="1943" xr:uid="{00000000-0005-0000-0000-0000C5070000}"/>
    <cellStyle name="Normal 14 2 4 5 4" xfId="1944" xr:uid="{00000000-0005-0000-0000-0000C6070000}"/>
    <cellStyle name="Normal 14 2 4 6" xfId="1945" xr:uid="{00000000-0005-0000-0000-0000C7070000}"/>
    <cellStyle name="Normal 14 2 4 6 2" xfId="1946" xr:uid="{00000000-0005-0000-0000-0000C8070000}"/>
    <cellStyle name="Normal 14 2 4 7" xfId="1947" xr:uid="{00000000-0005-0000-0000-0000C9070000}"/>
    <cellStyle name="Normal 14 2 4 7 2" xfId="1948" xr:uid="{00000000-0005-0000-0000-0000CA070000}"/>
    <cellStyle name="Normal 14 2 4 8" xfId="1949" xr:uid="{00000000-0005-0000-0000-0000CB070000}"/>
    <cellStyle name="Normal 14 2 5" xfId="1950" xr:uid="{00000000-0005-0000-0000-0000CC070000}"/>
    <cellStyle name="Normal 14 2 5 2" xfId="1951" xr:uid="{00000000-0005-0000-0000-0000CD070000}"/>
    <cellStyle name="Normal 14 2 5 2 2" xfId="1952" xr:uid="{00000000-0005-0000-0000-0000CE070000}"/>
    <cellStyle name="Normal 14 2 5 2 2 2" xfId="1953" xr:uid="{00000000-0005-0000-0000-0000CF070000}"/>
    <cellStyle name="Normal 14 2 5 2 2 3" xfId="1954" xr:uid="{00000000-0005-0000-0000-0000D0070000}"/>
    <cellStyle name="Normal 14 2 5 2 2 4" xfId="1955" xr:uid="{00000000-0005-0000-0000-0000D1070000}"/>
    <cellStyle name="Normal 14 2 5 2 3" xfId="1956" xr:uid="{00000000-0005-0000-0000-0000D2070000}"/>
    <cellStyle name="Normal 14 2 5 2 3 2" xfId="1957" xr:uid="{00000000-0005-0000-0000-0000D3070000}"/>
    <cellStyle name="Normal 14 2 5 2 3 3" xfId="1958" xr:uid="{00000000-0005-0000-0000-0000D4070000}"/>
    <cellStyle name="Normal 14 2 5 2 3 4" xfId="1959" xr:uid="{00000000-0005-0000-0000-0000D5070000}"/>
    <cellStyle name="Normal 14 2 5 2 4" xfId="1960" xr:uid="{00000000-0005-0000-0000-0000D6070000}"/>
    <cellStyle name="Normal 14 2 5 2 4 2" xfId="1961" xr:uid="{00000000-0005-0000-0000-0000D7070000}"/>
    <cellStyle name="Normal 14 2 5 2 4 3" xfId="1962" xr:uid="{00000000-0005-0000-0000-0000D8070000}"/>
    <cellStyle name="Normal 14 2 5 2 4 4" xfId="1963" xr:uid="{00000000-0005-0000-0000-0000D9070000}"/>
    <cellStyle name="Normal 14 2 5 2 5" xfId="1964" xr:uid="{00000000-0005-0000-0000-0000DA070000}"/>
    <cellStyle name="Normal 14 2 5 2 5 2" xfId="1965" xr:uid="{00000000-0005-0000-0000-0000DB070000}"/>
    <cellStyle name="Normal 14 2 5 2 6" xfId="1966" xr:uid="{00000000-0005-0000-0000-0000DC070000}"/>
    <cellStyle name="Normal 14 2 5 2 7" xfId="1967" xr:uid="{00000000-0005-0000-0000-0000DD070000}"/>
    <cellStyle name="Normal 14 2 5 3" xfId="1968" xr:uid="{00000000-0005-0000-0000-0000DE070000}"/>
    <cellStyle name="Normal 14 2 5 3 2" xfId="1969" xr:uid="{00000000-0005-0000-0000-0000DF070000}"/>
    <cellStyle name="Normal 14 2 5 3 3" xfId="1970" xr:uid="{00000000-0005-0000-0000-0000E0070000}"/>
    <cellStyle name="Normal 14 2 5 3 4" xfId="1971" xr:uid="{00000000-0005-0000-0000-0000E1070000}"/>
    <cellStyle name="Normal 14 2 5 4" xfId="1972" xr:uid="{00000000-0005-0000-0000-0000E2070000}"/>
    <cellStyle name="Normal 14 2 5 4 2" xfId="1973" xr:uid="{00000000-0005-0000-0000-0000E3070000}"/>
    <cellStyle name="Normal 14 2 5 4 3" xfId="1974" xr:uid="{00000000-0005-0000-0000-0000E4070000}"/>
    <cellStyle name="Normal 14 2 5 4 4" xfId="1975" xr:uid="{00000000-0005-0000-0000-0000E5070000}"/>
    <cellStyle name="Normal 14 2 5 5" xfId="1976" xr:uid="{00000000-0005-0000-0000-0000E6070000}"/>
    <cellStyle name="Normal 14 2 5 5 2" xfId="1977" xr:uid="{00000000-0005-0000-0000-0000E7070000}"/>
    <cellStyle name="Normal 14 2 5 5 3" xfId="1978" xr:uid="{00000000-0005-0000-0000-0000E8070000}"/>
    <cellStyle name="Normal 14 2 5 5 4" xfId="1979" xr:uid="{00000000-0005-0000-0000-0000E9070000}"/>
    <cellStyle name="Normal 14 2 5 6" xfId="1980" xr:uid="{00000000-0005-0000-0000-0000EA070000}"/>
    <cellStyle name="Normal 14 2 5 6 2" xfId="1981" xr:uid="{00000000-0005-0000-0000-0000EB070000}"/>
    <cellStyle name="Normal 14 2 5 7" xfId="1982" xr:uid="{00000000-0005-0000-0000-0000EC070000}"/>
    <cellStyle name="Normal 14 2 5 8" xfId="1983" xr:uid="{00000000-0005-0000-0000-0000ED070000}"/>
    <cellStyle name="Normal 14 2 6" xfId="1984" xr:uid="{00000000-0005-0000-0000-0000EE070000}"/>
    <cellStyle name="Normal 14 2 6 2" xfId="1985" xr:uid="{00000000-0005-0000-0000-0000EF070000}"/>
    <cellStyle name="Normal 14 2 6 2 2" xfId="1986" xr:uid="{00000000-0005-0000-0000-0000F0070000}"/>
    <cellStyle name="Normal 14 2 6 2 3" xfId="1987" xr:uid="{00000000-0005-0000-0000-0000F1070000}"/>
    <cellStyle name="Normal 14 2 6 2 4" xfId="1988" xr:uid="{00000000-0005-0000-0000-0000F2070000}"/>
    <cellStyle name="Normal 14 2 6 3" xfId="1989" xr:uid="{00000000-0005-0000-0000-0000F3070000}"/>
    <cellStyle name="Normal 14 2 6 3 2" xfId="1990" xr:uid="{00000000-0005-0000-0000-0000F4070000}"/>
    <cellStyle name="Normal 14 2 6 3 3" xfId="1991" xr:uid="{00000000-0005-0000-0000-0000F5070000}"/>
    <cellStyle name="Normal 14 2 6 3 4" xfId="1992" xr:uid="{00000000-0005-0000-0000-0000F6070000}"/>
    <cellStyle name="Normal 14 2 6 4" xfId="1993" xr:uid="{00000000-0005-0000-0000-0000F7070000}"/>
    <cellStyle name="Normal 14 2 6 4 2" xfId="1994" xr:uid="{00000000-0005-0000-0000-0000F8070000}"/>
    <cellStyle name="Normal 14 2 6 4 3" xfId="1995" xr:uid="{00000000-0005-0000-0000-0000F9070000}"/>
    <cellStyle name="Normal 14 2 6 4 4" xfId="1996" xr:uid="{00000000-0005-0000-0000-0000FA070000}"/>
    <cellStyle name="Normal 14 2 6 5" xfId="1997" xr:uid="{00000000-0005-0000-0000-0000FB070000}"/>
    <cellStyle name="Normal 14 2 6 5 2" xfId="1998" xr:uid="{00000000-0005-0000-0000-0000FC070000}"/>
    <cellStyle name="Normal 14 2 6 6" xfId="1999" xr:uid="{00000000-0005-0000-0000-0000FD070000}"/>
    <cellStyle name="Normal 14 2 6 7" xfId="2000" xr:uid="{00000000-0005-0000-0000-0000FE070000}"/>
    <cellStyle name="Normal 14 2 7" xfId="2001" xr:uid="{00000000-0005-0000-0000-0000FF070000}"/>
    <cellStyle name="Normal 14 2 7 2" xfId="2002" xr:uid="{00000000-0005-0000-0000-000000080000}"/>
    <cellStyle name="Normal 14 2 7 3" xfId="2003" xr:uid="{00000000-0005-0000-0000-000001080000}"/>
    <cellStyle name="Normal 14 2 7 4" xfId="2004" xr:uid="{00000000-0005-0000-0000-000002080000}"/>
    <cellStyle name="Normal 14 2 8" xfId="2005" xr:uid="{00000000-0005-0000-0000-000003080000}"/>
    <cellStyle name="Normal 14 2 8 2" xfId="2006" xr:uid="{00000000-0005-0000-0000-000004080000}"/>
    <cellStyle name="Normal 14 2 8 3" xfId="2007" xr:uid="{00000000-0005-0000-0000-000005080000}"/>
    <cellStyle name="Normal 14 2 8 4" xfId="2008" xr:uid="{00000000-0005-0000-0000-000006080000}"/>
    <cellStyle name="Normal 14 2 9" xfId="2009" xr:uid="{00000000-0005-0000-0000-000007080000}"/>
    <cellStyle name="Normal 14 2 9 2" xfId="2010" xr:uid="{00000000-0005-0000-0000-000008080000}"/>
    <cellStyle name="Normal 14 2 9 3" xfId="2011" xr:uid="{00000000-0005-0000-0000-000009080000}"/>
    <cellStyle name="Normal 14 2 9 4" xfId="2012" xr:uid="{00000000-0005-0000-0000-00000A080000}"/>
    <cellStyle name="Normal 14 3" xfId="2013" xr:uid="{00000000-0005-0000-0000-00000B080000}"/>
    <cellStyle name="Normal 14 3 10" xfId="2014" xr:uid="{00000000-0005-0000-0000-00000C080000}"/>
    <cellStyle name="Normal 14 3 11" xfId="2015" xr:uid="{00000000-0005-0000-0000-00000D080000}"/>
    <cellStyle name="Normal 14 3 2" xfId="2016" xr:uid="{00000000-0005-0000-0000-00000E080000}"/>
    <cellStyle name="Normal 14 3 2 2" xfId="2017" xr:uid="{00000000-0005-0000-0000-00000F080000}"/>
    <cellStyle name="Normal 14 3 2 2 2" xfId="2018" xr:uid="{00000000-0005-0000-0000-000010080000}"/>
    <cellStyle name="Normal 14 3 2 2 2 2" xfId="2019" xr:uid="{00000000-0005-0000-0000-000011080000}"/>
    <cellStyle name="Normal 14 3 2 2 2 2 2" xfId="2020" xr:uid="{00000000-0005-0000-0000-000012080000}"/>
    <cellStyle name="Normal 14 3 2 2 2 2 3" xfId="2021" xr:uid="{00000000-0005-0000-0000-000013080000}"/>
    <cellStyle name="Normal 14 3 2 2 2 2 4" xfId="2022" xr:uid="{00000000-0005-0000-0000-000014080000}"/>
    <cellStyle name="Normal 14 3 2 2 2 3" xfId="2023" xr:uid="{00000000-0005-0000-0000-000015080000}"/>
    <cellStyle name="Normal 14 3 2 2 2 3 2" xfId="2024" xr:uid="{00000000-0005-0000-0000-000016080000}"/>
    <cellStyle name="Normal 14 3 2 2 2 3 3" xfId="2025" xr:uid="{00000000-0005-0000-0000-000017080000}"/>
    <cellStyle name="Normal 14 3 2 2 2 3 4" xfId="2026" xr:uid="{00000000-0005-0000-0000-000018080000}"/>
    <cellStyle name="Normal 14 3 2 2 2 4" xfId="2027" xr:uid="{00000000-0005-0000-0000-000019080000}"/>
    <cellStyle name="Normal 14 3 2 2 2 4 2" xfId="2028" xr:uid="{00000000-0005-0000-0000-00001A080000}"/>
    <cellStyle name="Normal 14 3 2 2 2 4 3" xfId="2029" xr:uid="{00000000-0005-0000-0000-00001B080000}"/>
    <cellStyle name="Normal 14 3 2 2 2 4 4" xfId="2030" xr:uid="{00000000-0005-0000-0000-00001C080000}"/>
    <cellStyle name="Normal 14 3 2 2 2 5" xfId="2031" xr:uid="{00000000-0005-0000-0000-00001D080000}"/>
    <cellStyle name="Normal 14 3 2 2 2 5 2" xfId="2032" xr:uid="{00000000-0005-0000-0000-00001E080000}"/>
    <cellStyle name="Normal 14 3 2 2 2 6" xfId="2033" xr:uid="{00000000-0005-0000-0000-00001F080000}"/>
    <cellStyle name="Normal 14 3 2 2 2 7" xfId="2034" xr:uid="{00000000-0005-0000-0000-000020080000}"/>
    <cellStyle name="Normal 14 3 2 2 3" xfId="2035" xr:uid="{00000000-0005-0000-0000-000021080000}"/>
    <cellStyle name="Normal 14 3 2 2 3 2" xfId="2036" xr:uid="{00000000-0005-0000-0000-000022080000}"/>
    <cellStyle name="Normal 14 3 2 2 3 3" xfId="2037" xr:uid="{00000000-0005-0000-0000-000023080000}"/>
    <cellStyle name="Normal 14 3 2 2 3 4" xfId="2038" xr:uid="{00000000-0005-0000-0000-000024080000}"/>
    <cellStyle name="Normal 14 3 2 2 4" xfId="2039" xr:uid="{00000000-0005-0000-0000-000025080000}"/>
    <cellStyle name="Normal 14 3 2 2 4 2" xfId="2040" xr:uid="{00000000-0005-0000-0000-000026080000}"/>
    <cellStyle name="Normal 14 3 2 2 4 3" xfId="2041" xr:uid="{00000000-0005-0000-0000-000027080000}"/>
    <cellStyle name="Normal 14 3 2 2 4 4" xfId="2042" xr:uid="{00000000-0005-0000-0000-000028080000}"/>
    <cellStyle name="Normal 14 3 2 2 5" xfId="2043" xr:uid="{00000000-0005-0000-0000-000029080000}"/>
    <cellStyle name="Normal 14 3 2 2 5 2" xfId="2044" xr:uid="{00000000-0005-0000-0000-00002A080000}"/>
    <cellStyle name="Normal 14 3 2 2 5 3" xfId="2045" xr:uid="{00000000-0005-0000-0000-00002B080000}"/>
    <cellStyle name="Normal 14 3 2 2 5 4" xfId="2046" xr:uid="{00000000-0005-0000-0000-00002C080000}"/>
    <cellStyle name="Normal 14 3 2 2 6" xfId="2047" xr:uid="{00000000-0005-0000-0000-00002D080000}"/>
    <cellStyle name="Normal 14 3 2 2 6 2" xfId="2048" xr:uid="{00000000-0005-0000-0000-00002E080000}"/>
    <cellStyle name="Normal 14 3 2 2 7" xfId="2049" xr:uid="{00000000-0005-0000-0000-00002F080000}"/>
    <cellStyle name="Normal 14 3 2 2 8" xfId="2050" xr:uid="{00000000-0005-0000-0000-000030080000}"/>
    <cellStyle name="Normal 14 3 2 3" xfId="2051" xr:uid="{00000000-0005-0000-0000-000031080000}"/>
    <cellStyle name="Normal 14 3 2 3 2" xfId="2052" xr:uid="{00000000-0005-0000-0000-000032080000}"/>
    <cellStyle name="Normal 14 3 2 3 2 2" xfId="2053" xr:uid="{00000000-0005-0000-0000-000033080000}"/>
    <cellStyle name="Normal 14 3 2 3 2 3" xfId="2054" xr:uid="{00000000-0005-0000-0000-000034080000}"/>
    <cellStyle name="Normal 14 3 2 3 2 4" xfId="2055" xr:uid="{00000000-0005-0000-0000-000035080000}"/>
    <cellStyle name="Normal 14 3 2 3 3" xfId="2056" xr:uid="{00000000-0005-0000-0000-000036080000}"/>
    <cellStyle name="Normal 14 3 2 3 3 2" xfId="2057" xr:uid="{00000000-0005-0000-0000-000037080000}"/>
    <cellStyle name="Normal 14 3 2 3 3 3" xfId="2058" xr:uid="{00000000-0005-0000-0000-000038080000}"/>
    <cellStyle name="Normal 14 3 2 3 3 4" xfId="2059" xr:uid="{00000000-0005-0000-0000-000039080000}"/>
    <cellStyle name="Normal 14 3 2 3 4" xfId="2060" xr:uid="{00000000-0005-0000-0000-00003A080000}"/>
    <cellStyle name="Normal 14 3 2 3 4 2" xfId="2061" xr:uid="{00000000-0005-0000-0000-00003B080000}"/>
    <cellStyle name="Normal 14 3 2 3 4 3" xfId="2062" xr:uid="{00000000-0005-0000-0000-00003C080000}"/>
    <cellStyle name="Normal 14 3 2 3 4 4" xfId="2063" xr:uid="{00000000-0005-0000-0000-00003D080000}"/>
    <cellStyle name="Normal 14 3 2 3 5" xfId="2064" xr:uid="{00000000-0005-0000-0000-00003E080000}"/>
    <cellStyle name="Normal 14 3 2 3 5 2" xfId="2065" xr:uid="{00000000-0005-0000-0000-00003F080000}"/>
    <cellStyle name="Normal 14 3 2 3 6" xfId="2066" xr:uid="{00000000-0005-0000-0000-000040080000}"/>
    <cellStyle name="Normal 14 3 2 3 7" xfId="2067" xr:uid="{00000000-0005-0000-0000-000041080000}"/>
    <cellStyle name="Normal 14 3 2 4" xfId="2068" xr:uid="{00000000-0005-0000-0000-000042080000}"/>
    <cellStyle name="Normal 14 3 2 4 2" xfId="2069" xr:uid="{00000000-0005-0000-0000-000043080000}"/>
    <cellStyle name="Normal 14 3 2 4 3" xfId="2070" xr:uid="{00000000-0005-0000-0000-000044080000}"/>
    <cellStyle name="Normal 14 3 2 4 4" xfId="2071" xr:uid="{00000000-0005-0000-0000-000045080000}"/>
    <cellStyle name="Normal 14 3 2 5" xfId="2072" xr:uid="{00000000-0005-0000-0000-000046080000}"/>
    <cellStyle name="Normal 14 3 2 5 2" xfId="2073" xr:uid="{00000000-0005-0000-0000-000047080000}"/>
    <cellStyle name="Normal 14 3 2 5 3" xfId="2074" xr:uid="{00000000-0005-0000-0000-000048080000}"/>
    <cellStyle name="Normal 14 3 2 5 4" xfId="2075" xr:uid="{00000000-0005-0000-0000-000049080000}"/>
    <cellStyle name="Normal 14 3 2 6" xfId="2076" xr:uid="{00000000-0005-0000-0000-00004A080000}"/>
    <cellStyle name="Normal 14 3 2 6 2" xfId="2077" xr:uid="{00000000-0005-0000-0000-00004B080000}"/>
    <cellStyle name="Normal 14 3 2 6 3" xfId="2078" xr:uid="{00000000-0005-0000-0000-00004C080000}"/>
    <cellStyle name="Normal 14 3 2 6 4" xfId="2079" xr:uid="{00000000-0005-0000-0000-00004D080000}"/>
    <cellStyle name="Normal 14 3 2 7" xfId="2080" xr:uid="{00000000-0005-0000-0000-00004E080000}"/>
    <cellStyle name="Normal 14 3 2 7 2" xfId="2081" xr:uid="{00000000-0005-0000-0000-00004F080000}"/>
    <cellStyle name="Normal 14 3 2 8" xfId="2082" xr:uid="{00000000-0005-0000-0000-000050080000}"/>
    <cellStyle name="Normal 14 3 2 9" xfId="2083" xr:uid="{00000000-0005-0000-0000-000051080000}"/>
    <cellStyle name="Normal 14 3 3" xfId="2084" xr:uid="{00000000-0005-0000-0000-000052080000}"/>
    <cellStyle name="Normal 14 3 3 2" xfId="2085" xr:uid="{00000000-0005-0000-0000-000053080000}"/>
    <cellStyle name="Normal 14 3 3 2 2" xfId="2086" xr:uid="{00000000-0005-0000-0000-000054080000}"/>
    <cellStyle name="Normal 14 3 3 2 2 2" xfId="2087" xr:uid="{00000000-0005-0000-0000-000055080000}"/>
    <cellStyle name="Normal 14 3 3 2 2 3" xfId="2088" xr:uid="{00000000-0005-0000-0000-000056080000}"/>
    <cellStyle name="Normal 14 3 3 2 2 4" xfId="2089" xr:uid="{00000000-0005-0000-0000-000057080000}"/>
    <cellStyle name="Normal 14 3 3 2 3" xfId="2090" xr:uid="{00000000-0005-0000-0000-000058080000}"/>
    <cellStyle name="Normal 14 3 3 2 3 2" xfId="2091" xr:uid="{00000000-0005-0000-0000-000059080000}"/>
    <cellStyle name="Normal 14 3 3 2 3 3" xfId="2092" xr:uid="{00000000-0005-0000-0000-00005A080000}"/>
    <cellStyle name="Normal 14 3 3 2 3 4" xfId="2093" xr:uid="{00000000-0005-0000-0000-00005B080000}"/>
    <cellStyle name="Normal 14 3 3 2 4" xfId="2094" xr:uid="{00000000-0005-0000-0000-00005C080000}"/>
    <cellStyle name="Normal 14 3 3 2 4 2" xfId="2095" xr:uid="{00000000-0005-0000-0000-00005D080000}"/>
    <cellStyle name="Normal 14 3 3 2 4 3" xfId="2096" xr:uid="{00000000-0005-0000-0000-00005E080000}"/>
    <cellStyle name="Normal 14 3 3 2 4 4" xfId="2097" xr:uid="{00000000-0005-0000-0000-00005F080000}"/>
    <cellStyle name="Normal 14 3 3 2 5" xfId="2098" xr:uid="{00000000-0005-0000-0000-000060080000}"/>
    <cellStyle name="Normal 14 3 3 2 5 2" xfId="2099" xr:uid="{00000000-0005-0000-0000-000061080000}"/>
    <cellStyle name="Normal 14 3 3 2 6" xfId="2100" xr:uid="{00000000-0005-0000-0000-000062080000}"/>
    <cellStyle name="Normal 14 3 3 2 7" xfId="2101" xr:uid="{00000000-0005-0000-0000-000063080000}"/>
    <cellStyle name="Normal 14 3 3 3" xfId="2102" xr:uid="{00000000-0005-0000-0000-000064080000}"/>
    <cellStyle name="Normal 14 3 3 3 2" xfId="2103" xr:uid="{00000000-0005-0000-0000-000065080000}"/>
    <cellStyle name="Normal 14 3 3 3 3" xfId="2104" xr:uid="{00000000-0005-0000-0000-000066080000}"/>
    <cellStyle name="Normal 14 3 3 3 4" xfId="2105" xr:uid="{00000000-0005-0000-0000-000067080000}"/>
    <cellStyle name="Normal 14 3 3 4" xfId="2106" xr:uid="{00000000-0005-0000-0000-000068080000}"/>
    <cellStyle name="Normal 14 3 3 4 2" xfId="2107" xr:uid="{00000000-0005-0000-0000-000069080000}"/>
    <cellStyle name="Normal 14 3 3 4 3" xfId="2108" xr:uid="{00000000-0005-0000-0000-00006A080000}"/>
    <cellStyle name="Normal 14 3 3 4 4" xfId="2109" xr:uid="{00000000-0005-0000-0000-00006B080000}"/>
    <cellStyle name="Normal 14 3 3 5" xfId="2110" xr:uid="{00000000-0005-0000-0000-00006C080000}"/>
    <cellStyle name="Normal 14 3 3 5 2" xfId="2111" xr:uid="{00000000-0005-0000-0000-00006D080000}"/>
    <cellStyle name="Normal 14 3 3 5 3" xfId="2112" xr:uid="{00000000-0005-0000-0000-00006E080000}"/>
    <cellStyle name="Normal 14 3 3 5 4" xfId="2113" xr:uid="{00000000-0005-0000-0000-00006F080000}"/>
    <cellStyle name="Normal 14 3 3 6" xfId="2114" xr:uid="{00000000-0005-0000-0000-000070080000}"/>
    <cellStyle name="Normal 14 3 3 6 2" xfId="2115" xr:uid="{00000000-0005-0000-0000-000071080000}"/>
    <cellStyle name="Normal 14 3 3 7" xfId="2116" xr:uid="{00000000-0005-0000-0000-000072080000}"/>
    <cellStyle name="Normal 14 3 3 8" xfId="2117" xr:uid="{00000000-0005-0000-0000-000073080000}"/>
    <cellStyle name="Normal 14 3 4" xfId="2118" xr:uid="{00000000-0005-0000-0000-000074080000}"/>
    <cellStyle name="Normal 14 3 4 2" xfId="2119" xr:uid="{00000000-0005-0000-0000-000075080000}"/>
    <cellStyle name="Normal 14 3 4 2 2" xfId="2120" xr:uid="{00000000-0005-0000-0000-000076080000}"/>
    <cellStyle name="Normal 14 3 4 2 2 2" xfId="2121" xr:uid="{00000000-0005-0000-0000-000077080000}"/>
    <cellStyle name="Normal 14 3 4 2 2 3" xfId="2122" xr:uid="{00000000-0005-0000-0000-000078080000}"/>
    <cellStyle name="Normal 14 3 4 2 2 4" xfId="2123" xr:uid="{00000000-0005-0000-0000-000079080000}"/>
    <cellStyle name="Normal 14 3 4 2 3" xfId="2124" xr:uid="{00000000-0005-0000-0000-00007A080000}"/>
    <cellStyle name="Normal 14 3 4 2 3 2" xfId="2125" xr:uid="{00000000-0005-0000-0000-00007B080000}"/>
    <cellStyle name="Normal 14 3 4 2 3 3" xfId="2126" xr:uid="{00000000-0005-0000-0000-00007C080000}"/>
    <cellStyle name="Normal 14 3 4 2 3 4" xfId="2127" xr:uid="{00000000-0005-0000-0000-00007D080000}"/>
    <cellStyle name="Normal 14 3 4 2 4" xfId="2128" xr:uid="{00000000-0005-0000-0000-00007E080000}"/>
    <cellStyle name="Normal 14 3 4 2 4 2" xfId="2129" xr:uid="{00000000-0005-0000-0000-00007F080000}"/>
    <cellStyle name="Normal 14 3 4 2 4 3" xfId="2130" xr:uid="{00000000-0005-0000-0000-000080080000}"/>
    <cellStyle name="Normal 14 3 4 2 4 4" xfId="2131" xr:uid="{00000000-0005-0000-0000-000081080000}"/>
    <cellStyle name="Normal 14 3 4 2 5" xfId="2132" xr:uid="{00000000-0005-0000-0000-000082080000}"/>
    <cellStyle name="Normal 14 3 4 2 5 2" xfId="2133" xr:uid="{00000000-0005-0000-0000-000083080000}"/>
    <cellStyle name="Normal 14 3 4 2 6" xfId="2134" xr:uid="{00000000-0005-0000-0000-000084080000}"/>
    <cellStyle name="Normal 14 3 4 2 7" xfId="2135" xr:uid="{00000000-0005-0000-0000-000085080000}"/>
    <cellStyle name="Normal 14 3 4 3" xfId="2136" xr:uid="{00000000-0005-0000-0000-000086080000}"/>
    <cellStyle name="Normal 14 3 4 3 2" xfId="2137" xr:uid="{00000000-0005-0000-0000-000087080000}"/>
    <cellStyle name="Normal 14 3 4 3 3" xfId="2138" xr:uid="{00000000-0005-0000-0000-000088080000}"/>
    <cellStyle name="Normal 14 3 4 3 4" xfId="2139" xr:uid="{00000000-0005-0000-0000-000089080000}"/>
    <cellStyle name="Normal 14 3 4 4" xfId="2140" xr:uid="{00000000-0005-0000-0000-00008A080000}"/>
    <cellStyle name="Normal 14 3 4 4 2" xfId="2141" xr:uid="{00000000-0005-0000-0000-00008B080000}"/>
    <cellStyle name="Normal 14 3 4 4 3" xfId="2142" xr:uid="{00000000-0005-0000-0000-00008C080000}"/>
    <cellStyle name="Normal 14 3 4 4 4" xfId="2143" xr:uid="{00000000-0005-0000-0000-00008D080000}"/>
    <cellStyle name="Normal 14 3 4 5" xfId="2144" xr:uid="{00000000-0005-0000-0000-00008E080000}"/>
    <cellStyle name="Normal 14 3 4 5 2" xfId="2145" xr:uid="{00000000-0005-0000-0000-00008F080000}"/>
    <cellStyle name="Normal 14 3 4 5 3" xfId="2146" xr:uid="{00000000-0005-0000-0000-000090080000}"/>
    <cellStyle name="Normal 14 3 4 5 4" xfId="2147" xr:uid="{00000000-0005-0000-0000-000091080000}"/>
    <cellStyle name="Normal 14 3 4 6" xfId="2148" xr:uid="{00000000-0005-0000-0000-000092080000}"/>
    <cellStyle name="Normal 14 3 4 6 2" xfId="2149" xr:uid="{00000000-0005-0000-0000-000093080000}"/>
    <cellStyle name="Normal 14 3 4 7" xfId="2150" xr:uid="{00000000-0005-0000-0000-000094080000}"/>
    <cellStyle name="Normal 14 3 4 8" xfId="2151" xr:uid="{00000000-0005-0000-0000-000095080000}"/>
    <cellStyle name="Normal 14 3 5" xfId="2152" xr:uid="{00000000-0005-0000-0000-000096080000}"/>
    <cellStyle name="Normal 14 3 5 2" xfId="2153" xr:uid="{00000000-0005-0000-0000-000097080000}"/>
    <cellStyle name="Normal 14 3 5 2 2" xfId="2154" xr:uid="{00000000-0005-0000-0000-000098080000}"/>
    <cellStyle name="Normal 14 3 5 2 3" xfId="2155" xr:uid="{00000000-0005-0000-0000-000099080000}"/>
    <cellStyle name="Normal 14 3 5 2 4" xfId="2156" xr:uid="{00000000-0005-0000-0000-00009A080000}"/>
    <cellStyle name="Normal 14 3 5 3" xfId="2157" xr:uid="{00000000-0005-0000-0000-00009B080000}"/>
    <cellStyle name="Normal 14 3 5 3 2" xfId="2158" xr:uid="{00000000-0005-0000-0000-00009C080000}"/>
    <cellStyle name="Normal 14 3 5 3 3" xfId="2159" xr:uid="{00000000-0005-0000-0000-00009D080000}"/>
    <cellStyle name="Normal 14 3 5 3 4" xfId="2160" xr:uid="{00000000-0005-0000-0000-00009E080000}"/>
    <cellStyle name="Normal 14 3 5 4" xfId="2161" xr:uid="{00000000-0005-0000-0000-00009F080000}"/>
    <cellStyle name="Normal 14 3 5 4 2" xfId="2162" xr:uid="{00000000-0005-0000-0000-0000A0080000}"/>
    <cellStyle name="Normal 14 3 5 4 3" xfId="2163" xr:uid="{00000000-0005-0000-0000-0000A1080000}"/>
    <cellStyle name="Normal 14 3 5 4 4" xfId="2164" xr:uid="{00000000-0005-0000-0000-0000A2080000}"/>
    <cellStyle name="Normal 14 3 5 5" xfId="2165" xr:uid="{00000000-0005-0000-0000-0000A3080000}"/>
    <cellStyle name="Normal 14 3 5 5 2" xfId="2166" xr:uid="{00000000-0005-0000-0000-0000A4080000}"/>
    <cellStyle name="Normal 14 3 5 6" xfId="2167" xr:uid="{00000000-0005-0000-0000-0000A5080000}"/>
    <cellStyle name="Normal 14 3 5 7" xfId="2168" xr:uid="{00000000-0005-0000-0000-0000A6080000}"/>
    <cellStyle name="Normal 14 3 6" xfId="2169" xr:uid="{00000000-0005-0000-0000-0000A7080000}"/>
    <cellStyle name="Normal 14 3 6 2" xfId="2170" xr:uid="{00000000-0005-0000-0000-0000A8080000}"/>
    <cellStyle name="Normal 14 3 6 3" xfId="2171" xr:uid="{00000000-0005-0000-0000-0000A9080000}"/>
    <cellStyle name="Normal 14 3 6 4" xfId="2172" xr:uid="{00000000-0005-0000-0000-0000AA080000}"/>
    <cellStyle name="Normal 14 3 7" xfId="2173" xr:uid="{00000000-0005-0000-0000-0000AB080000}"/>
    <cellStyle name="Normal 14 3 7 2" xfId="2174" xr:uid="{00000000-0005-0000-0000-0000AC080000}"/>
    <cellStyle name="Normal 14 3 7 3" xfId="2175" xr:uid="{00000000-0005-0000-0000-0000AD080000}"/>
    <cellStyle name="Normal 14 3 7 4" xfId="2176" xr:uid="{00000000-0005-0000-0000-0000AE080000}"/>
    <cellStyle name="Normal 14 3 8" xfId="2177" xr:uid="{00000000-0005-0000-0000-0000AF080000}"/>
    <cellStyle name="Normal 14 3 8 2" xfId="2178" xr:uid="{00000000-0005-0000-0000-0000B0080000}"/>
    <cellStyle name="Normal 14 3 8 3" xfId="2179" xr:uid="{00000000-0005-0000-0000-0000B1080000}"/>
    <cellStyle name="Normal 14 3 8 4" xfId="2180" xr:uid="{00000000-0005-0000-0000-0000B2080000}"/>
    <cellStyle name="Normal 14 3 9" xfId="2181" xr:uid="{00000000-0005-0000-0000-0000B3080000}"/>
    <cellStyle name="Normal 14 3 9 2" xfId="2182" xr:uid="{00000000-0005-0000-0000-0000B4080000}"/>
    <cellStyle name="Normal 14 4" xfId="2183" xr:uid="{00000000-0005-0000-0000-0000B5080000}"/>
    <cellStyle name="Normal 14 4 2" xfId="2184" xr:uid="{00000000-0005-0000-0000-0000B6080000}"/>
    <cellStyle name="Normal 14 4 2 2" xfId="2185" xr:uid="{00000000-0005-0000-0000-0000B7080000}"/>
    <cellStyle name="Normal 14 4 2 2 2" xfId="2186" xr:uid="{00000000-0005-0000-0000-0000B8080000}"/>
    <cellStyle name="Normal 14 4 2 2 2 2" xfId="2187" xr:uid="{00000000-0005-0000-0000-0000B9080000}"/>
    <cellStyle name="Normal 14 4 2 2 2 3" xfId="2188" xr:uid="{00000000-0005-0000-0000-0000BA080000}"/>
    <cellStyle name="Normal 14 4 2 2 2 4" xfId="2189" xr:uid="{00000000-0005-0000-0000-0000BB080000}"/>
    <cellStyle name="Normal 14 4 2 2 3" xfId="2190" xr:uid="{00000000-0005-0000-0000-0000BC080000}"/>
    <cellStyle name="Normal 14 4 2 2 3 2" xfId="2191" xr:uid="{00000000-0005-0000-0000-0000BD080000}"/>
    <cellStyle name="Normal 14 4 2 2 3 3" xfId="2192" xr:uid="{00000000-0005-0000-0000-0000BE080000}"/>
    <cellStyle name="Normal 14 4 2 2 3 4" xfId="2193" xr:uid="{00000000-0005-0000-0000-0000BF080000}"/>
    <cellStyle name="Normal 14 4 2 2 4" xfId="2194" xr:uid="{00000000-0005-0000-0000-0000C0080000}"/>
    <cellStyle name="Normal 14 4 2 2 4 2" xfId="2195" xr:uid="{00000000-0005-0000-0000-0000C1080000}"/>
    <cellStyle name="Normal 14 4 2 2 4 3" xfId="2196" xr:uid="{00000000-0005-0000-0000-0000C2080000}"/>
    <cellStyle name="Normal 14 4 2 2 4 4" xfId="2197" xr:uid="{00000000-0005-0000-0000-0000C3080000}"/>
    <cellStyle name="Normal 14 4 2 2 5" xfId="2198" xr:uid="{00000000-0005-0000-0000-0000C4080000}"/>
    <cellStyle name="Normal 14 4 2 2 5 2" xfId="2199" xr:uid="{00000000-0005-0000-0000-0000C5080000}"/>
    <cellStyle name="Normal 14 4 2 2 6" xfId="2200" xr:uid="{00000000-0005-0000-0000-0000C6080000}"/>
    <cellStyle name="Normal 14 4 2 2 7" xfId="2201" xr:uid="{00000000-0005-0000-0000-0000C7080000}"/>
    <cellStyle name="Normal 14 4 2 3" xfId="2202" xr:uid="{00000000-0005-0000-0000-0000C8080000}"/>
    <cellStyle name="Normal 14 4 2 3 2" xfId="2203" xr:uid="{00000000-0005-0000-0000-0000C9080000}"/>
    <cellStyle name="Normal 14 4 2 3 3" xfId="2204" xr:uid="{00000000-0005-0000-0000-0000CA080000}"/>
    <cellStyle name="Normal 14 4 2 3 4" xfId="2205" xr:uid="{00000000-0005-0000-0000-0000CB080000}"/>
    <cellStyle name="Normal 14 4 2 4" xfId="2206" xr:uid="{00000000-0005-0000-0000-0000CC080000}"/>
    <cellStyle name="Normal 14 4 2 4 2" xfId="2207" xr:uid="{00000000-0005-0000-0000-0000CD080000}"/>
    <cellStyle name="Normal 14 4 2 4 3" xfId="2208" xr:uid="{00000000-0005-0000-0000-0000CE080000}"/>
    <cellStyle name="Normal 14 4 2 4 4" xfId="2209" xr:uid="{00000000-0005-0000-0000-0000CF080000}"/>
    <cellStyle name="Normal 14 4 2 5" xfId="2210" xr:uid="{00000000-0005-0000-0000-0000D0080000}"/>
    <cellStyle name="Normal 14 4 2 5 2" xfId="2211" xr:uid="{00000000-0005-0000-0000-0000D1080000}"/>
    <cellStyle name="Normal 14 4 2 5 3" xfId="2212" xr:uid="{00000000-0005-0000-0000-0000D2080000}"/>
    <cellStyle name="Normal 14 4 2 5 4" xfId="2213" xr:uid="{00000000-0005-0000-0000-0000D3080000}"/>
    <cellStyle name="Normal 14 4 2 6" xfId="2214" xr:uid="{00000000-0005-0000-0000-0000D4080000}"/>
    <cellStyle name="Normal 14 4 2 6 2" xfId="2215" xr:uid="{00000000-0005-0000-0000-0000D5080000}"/>
    <cellStyle name="Normal 14 4 2 7" xfId="2216" xr:uid="{00000000-0005-0000-0000-0000D6080000}"/>
    <cellStyle name="Normal 14 4 2 7 2" xfId="2217" xr:uid="{00000000-0005-0000-0000-0000D7080000}"/>
    <cellStyle name="Normal 14 4 2 8" xfId="2218" xr:uid="{00000000-0005-0000-0000-0000D8080000}"/>
    <cellStyle name="Normal 14 4 3" xfId="2219" xr:uid="{00000000-0005-0000-0000-0000D9080000}"/>
    <cellStyle name="Normal 14 4 3 2" xfId="2220" xr:uid="{00000000-0005-0000-0000-0000DA080000}"/>
    <cellStyle name="Normal 14 4 3 2 2" xfId="2221" xr:uid="{00000000-0005-0000-0000-0000DB080000}"/>
    <cellStyle name="Normal 14 4 3 2 3" xfId="2222" xr:uid="{00000000-0005-0000-0000-0000DC080000}"/>
    <cellStyle name="Normal 14 4 3 2 4" xfId="2223" xr:uid="{00000000-0005-0000-0000-0000DD080000}"/>
    <cellStyle name="Normal 14 4 3 3" xfId="2224" xr:uid="{00000000-0005-0000-0000-0000DE080000}"/>
    <cellStyle name="Normal 14 4 3 3 2" xfId="2225" xr:uid="{00000000-0005-0000-0000-0000DF080000}"/>
    <cellStyle name="Normal 14 4 3 3 3" xfId="2226" xr:uid="{00000000-0005-0000-0000-0000E0080000}"/>
    <cellStyle name="Normal 14 4 3 3 4" xfId="2227" xr:uid="{00000000-0005-0000-0000-0000E1080000}"/>
    <cellStyle name="Normal 14 4 3 4" xfId="2228" xr:uid="{00000000-0005-0000-0000-0000E2080000}"/>
    <cellStyle name="Normal 14 4 3 4 2" xfId="2229" xr:uid="{00000000-0005-0000-0000-0000E3080000}"/>
    <cellStyle name="Normal 14 4 3 4 3" xfId="2230" xr:uid="{00000000-0005-0000-0000-0000E4080000}"/>
    <cellStyle name="Normal 14 4 3 4 4" xfId="2231" xr:uid="{00000000-0005-0000-0000-0000E5080000}"/>
    <cellStyle name="Normal 14 4 3 5" xfId="2232" xr:uid="{00000000-0005-0000-0000-0000E6080000}"/>
    <cellStyle name="Normal 14 4 3 5 2" xfId="2233" xr:uid="{00000000-0005-0000-0000-0000E7080000}"/>
    <cellStyle name="Normal 14 4 3 6" xfId="2234" xr:uid="{00000000-0005-0000-0000-0000E8080000}"/>
    <cellStyle name="Normal 14 4 3 7" xfId="2235" xr:uid="{00000000-0005-0000-0000-0000E9080000}"/>
    <cellStyle name="Normal 14 4 4" xfId="2236" xr:uid="{00000000-0005-0000-0000-0000EA080000}"/>
    <cellStyle name="Normal 14 4 4 2" xfId="2237" xr:uid="{00000000-0005-0000-0000-0000EB080000}"/>
    <cellStyle name="Normal 14 4 4 3" xfId="2238" xr:uid="{00000000-0005-0000-0000-0000EC080000}"/>
    <cellStyle name="Normal 14 4 4 4" xfId="2239" xr:uid="{00000000-0005-0000-0000-0000ED080000}"/>
    <cellStyle name="Normal 14 4 5" xfId="2240" xr:uid="{00000000-0005-0000-0000-0000EE080000}"/>
    <cellStyle name="Normal 14 4 5 2" xfId="2241" xr:uid="{00000000-0005-0000-0000-0000EF080000}"/>
    <cellStyle name="Normal 14 4 5 3" xfId="2242" xr:uid="{00000000-0005-0000-0000-0000F0080000}"/>
    <cellStyle name="Normal 14 4 5 4" xfId="2243" xr:uid="{00000000-0005-0000-0000-0000F1080000}"/>
    <cellStyle name="Normal 14 4 6" xfId="2244" xr:uid="{00000000-0005-0000-0000-0000F2080000}"/>
    <cellStyle name="Normal 14 4 6 2" xfId="2245" xr:uid="{00000000-0005-0000-0000-0000F3080000}"/>
    <cellStyle name="Normal 14 4 6 3" xfId="2246" xr:uid="{00000000-0005-0000-0000-0000F4080000}"/>
    <cellStyle name="Normal 14 4 6 4" xfId="2247" xr:uid="{00000000-0005-0000-0000-0000F5080000}"/>
    <cellStyle name="Normal 14 4 7" xfId="2248" xr:uid="{00000000-0005-0000-0000-0000F6080000}"/>
    <cellStyle name="Normal 14 4 7 2" xfId="2249" xr:uid="{00000000-0005-0000-0000-0000F7080000}"/>
    <cellStyle name="Normal 14 4 8" xfId="2250" xr:uid="{00000000-0005-0000-0000-0000F8080000}"/>
    <cellStyle name="Normal 14 4 9" xfId="2251" xr:uid="{00000000-0005-0000-0000-0000F9080000}"/>
    <cellStyle name="Normal 14 5" xfId="2252" xr:uid="{00000000-0005-0000-0000-0000FA080000}"/>
    <cellStyle name="Normal 14 5 2" xfId="2253" xr:uid="{00000000-0005-0000-0000-0000FB080000}"/>
    <cellStyle name="Normal 14 5 2 2" xfId="2254" xr:uid="{00000000-0005-0000-0000-0000FC080000}"/>
    <cellStyle name="Normal 14 5 2 2 2" xfId="2255" xr:uid="{00000000-0005-0000-0000-0000FD080000}"/>
    <cellStyle name="Normal 14 5 2 2 3" xfId="2256" xr:uid="{00000000-0005-0000-0000-0000FE080000}"/>
    <cellStyle name="Normal 14 5 2 2 4" xfId="2257" xr:uid="{00000000-0005-0000-0000-0000FF080000}"/>
    <cellStyle name="Normal 14 5 2 3" xfId="2258" xr:uid="{00000000-0005-0000-0000-000000090000}"/>
    <cellStyle name="Normal 14 5 2 3 2" xfId="2259" xr:uid="{00000000-0005-0000-0000-000001090000}"/>
    <cellStyle name="Normal 14 5 2 3 3" xfId="2260" xr:uid="{00000000-0005-0000-0000-000002090000}"/>
    <cellStyle name="Normal 14 5 2 3 4" xfId="2261" xr:uid="{00000000-0005-0000-0000-000003090000}"/>
    <cellStyle name="Normal 14 5 2 4" xfId="2262" xr:uid="{00000000-0005-0000-0000-000004090000}"/>
    <cellStyle name="Normal 14 5 2 4 2" xfId="2263" xr:uid="{00000000-0005-0000-0000-000005090000}"/>
    <cellStyle name="Normal 14 5 2 4 3" xfId="2264" xr:uid="{00000000-0005-0000-0000-000006090000}"/>
    <cellStyle name="Normal 14 5 2 4 4" xfId="2265" xr:uid="{00000000-0005-0000-0000-000007090000}"/>
    <cellStyle name="Normal 14 5 2 5" xfId="2266" xr:uid="{00000000-0005-0000-0000-000008090000}"/>
    <cellStyle name="Normal 14 5 2 5 2" xfId="2267" xr:uid="{00000000-0005-0000-0000-000009090000}"/>
    <cellStyle name="Normal 14 5 2 6" xfId="2268" xr:uid="{00000000-0005-0000-0000-00000A090000}"/>
    <cellStyle name="Normal 14 5 2 7" xfId="2269" xr:uid="{00000000-0005-0000-0000-00000B090000}"/>
    <cellStyle name="Normal 14 5 3" xfId="2270" xr:uid="{00000000-0005-0000-0000-00000C090000}"/>
    <cellStyle name="Normal 14 5 3 2" xfId="2271" xr:uid="{00000000-0005-0000-0000-00000D090000}"/>
    <cellStyle name="Normal 14 5 3 3" xfId="2272" xr:uid="{00000000-0005-0000-0000-00000E090000}"/>
    <cellStyle name="Normal 14 5 3 4" xfId="2273" xr:uid="{00000000-0005-0000-0000-00000F090000}"/>
    <cellStyle name="Normal 14 5 4" xfId="2274" xr:uid="{00000000-0005-0000-0000-000010090000}"/>
    <cellStyle name="Normal 14 5 4 2" xfId="2275" xr:uid="{00000000-0005-0000-0000-000011090000}"/>
    <cellStyle name="Normal 14 5 4 3" xfId="2276" xr:uid="{00000000-0005-0000-0000-000012090000}"/>
    <cellStyle name="Normal 14 5 4 4" xfId="2277" xr:uid="{00000000-0005-0000-0000-000013090000}"/>
    <cellStyle name="Normal 14 5 5" xfId="2278" xr:uid="{00000000-0005-0000-0000-000014090000}"/>
    <cellStyle name="Normal 14 5 5 2" xfId="2279" xr:uid="{00000000-0005-0000-0000-000015090000}"/>
    <cellStyle name="Normal 14 5 5 3" xfId="2280" xr:uid="{00000000-0005-0000-0000-000016090000}"/>
    <cellStyle name="Normal 14 5 5 4" xfId="2281" xr:uid="{00000000-0005-0000-0000-000017090000}"/>
    <cellStyle name="Normal 14 5 6" xfId="2282" xr:uid="{00000000-0005-0000-0000-000018090000}"/>
    <cellStyle name="Normal 14 5 6 2" xfId="2283" xr:uid="{00000000-0005-0000-0000-000019090000}"/>
    <cellStyle name="Normal 14 5 7" xfId="2284" xr:uid="{00000000-0005-0000-0000-00001A090000}"/>
    <cellStyle name="Normal 14 5 8" xfId="2285" xr:uid="{00000000-0005-0000-0000-00001B090000}"/>
    <cellStyle name="Normal 14 6" xfId="2286" xr:uid="{00000000-0005-0000-0000-00001C090000}"/>
    <cellStyle name="Normal 14 6 2" xfId="2287" xr:uid="{00000000-0005-0000-0000-00001D090000}"/>
    <cellStyle name="Normal 14 6 2 2" xfId="2288" xr:uid="{00000000-0005-0000-0000-00001E090000}"/>
    <cellStyle name="Normal 14 6 2 2 2" xfId="2289" xr:uid="{00000000-0005-0000-0000-00001F090000}"/>
    <cellStyle name="Normal 14 6 2 2 3" xfId="2290" xr:uid="{00000000-0005-0000-0000-000020090000}"/>
    <cellStyle name="Normal 14 6 2 2 4" xfId="2291" xr:uid="{00000000-0005-0000-0000-000021090000}"/>
    <cellStyle name="Normal 14 6 2 3" xfId="2292" xr:uid="{00000000-0005-0000-0000-000022090000}"/>
    <cellStyle name="Normal 14 6 2 3 2" xfId="2293" xr:uid="{00000000-0005-0000-0000-000023090000}"/>
    <cellStyle name="Normal 14 6 2 3 3" xfId="2294" xr:uid="{00000000-0005-0000-0000-000024090000}"/>
    <cellStyle name="Normal 14 6 2 3 4" xfId="2295" xr:uid="{00000000-0005-0000-0000-000025090000}"/>
    <cellStyle name="Normal 14 6 2 4" xfId="2296" xr:uid="{00000000-0005-0000-0000-000026090000}"/>
    <cellStyle name="Normal 14 6 2 4 2" xfId="2297" xr:uid="{00000000-0005-0000-0000-000027090000}"/>
    <cellStyle name="Normal 14 6 2 4 3" xfId="2298" xr:uid="{00000000-0005-0000-0000-000028090000}"/>
    <cellStyle name="Normal 14 6 2 4 4" xfId="2299" xr:uid="{00000000-0005-0000-0000-000029090000}"/>
    <cellStyle name="Normal 14 6 2 5" xfId="2300" xr:uid="{00000000-0005-0000-0000-00002A090000}"/>
    <cellStyle name="Normal 14 6 2 5 2" xfId="2301" xr:uid="{00000000-0005-0000-0000-00002B090000}"/>
    <cellStyle name="Normal 14 6 2 6" xfId="2302" xr:uid="{00000000-0005-0000-0000-00002C090000}"/>
    <cellStyle name="Normal 14 6 2 7" xfId="2303" xr:uid="{00000000-0005-0000-0000-00002D090000}"/>
    <cellStyle name="Normal 14 6 3" xfId="2304" xr:uid="{00000000-0005-0000-0000-00002E090000}"/>
    <cellStyle name="Normal 14 6 3 2" xfId="2305" xr:uid="{00000000-0005-0000-0000-00002F090000}"/>
    <cellStyle name="Normal 14 6 3 3" xfId="2306" xr:uid="{00000000-0005-0000-0000-000030090000}"/>
    <cellStyle name="Normal 14 6 3 4" xfId="2307" xr:uid="{00000000-0005-0000-0000-000031090000}"/>
    <cellStyle name="Normal 14 6 4" xfId="2308" xr:uid="{00000000-0005-0000-0000-000032090000}"/>
    <cellStyle name="Normal 14 6 4 2" xfId="2309" xr:uid="{00000000-0005-0000-0000-000033090000}"/>
    <cellStyle name="Normal 14 6 4 3" xfId="2310" xr:uid="{00000000-0005-0000-0000-000034090000}"/>
    <cellStyle name="Normal 14 6 4 4" xfId="2311" xr:uid="{00000000-0005-0000-0000-000035090000}"/>
    <cellStyle name="Normal 14 6 5" xfId="2312" xr:uid="{00000000-0005-0000-0000-000036090000}"/>
    <cellStyle name="Normal 14 6 5 2" xfId="2313" xr:uid="{00000000-0005-0000-0000-000037090000}"/>
    <cellStyle name="Normal 14 6 5 3" xfId="2314" xr:uid="{00000000-0005-0000-0000-000038090000}"/>
    <cellStyle name="Normal 14 6 5 4" xfId="2315" xr:uid="{00000000-0005-0000-0000-000039090000}"/>
    <cellStyle name="Normal 14 6 6" xfId="2316" xr:uid="{00000000-0005-0000-0000-00003A090000}"/>
    <cellStyle name="Normal 14 6 6 2" xfId="2317" xr:uid="{00000000-0005-0000-0000-00003B090000}"/>
    <cellStyle name="Normal 14 6 7" xfId="2318" xr:uid="{00000000-0005-0000-0000-00003C090000}"/>
    <cellStyle name="Normal 14 6 8" xfId="2319" xr:uid="{00000000-0005-0000-0000-00003D090000}"/>
    <cellStyle name="Normal 14 7" xfId="2320" xr:uid="{00000000-0005-0000-0000-00003E090000}"/>
    <cellStyle name="Normal 14 7 2" xfId="2321" xr:uid="{00000000-0005-0000-0000-00003F090000}"/>
    <cellStyle name="Normal 14 7 2 2" xfId="2322" xr:uid="{00000000-0005-0000-0000-000040090000}"/>
    <cellStyle name="Normal 14 7 2 2 2" xfId="2323" xr:uid="{00000000-0005-0000-0000-000041090000}"/>
    <cellStyle name="Normal 14 7 2 2 3" xfId="2324" xr:uid="{00000000-0005-0000-0000-000042090000}"/>
    <cellStyle name="Normal 14 7 2 2 4" xfId="2325" xr:uid="{00000000-0005-0000-0000-000043090000}"/>
    <cellStyle name="Normal 14 7 2 3" xfId="2326" xr:uid="{00000000-0005-0000-0000-000044090000}"/>
    <cellStyle name="Normal 14 7 2 3 2" xfId="2327" xr:uid="{00000000-0005-0000-0000-000045090000}"/>
    <cellStyle name="Normal 14 7 2 3 3" xfId="2328" xr:uid="{00000000-0005-0000-0000-000046090000}"/>
    <cellStyle name="Normal 14 7 2 3 4" xfId="2329" xr:uid="{00000000-0005-0000-0000-000047090000}"/>
    <cellStyle name="Normal 14 7 2 4" xfId="2330" xr:uid="{00000000-0005-0000-0000-000048090000}"/>
    <cellStyle name="Normal 14 7 2 4 2" xfId="2331" xr:uid="{00000000-0005-0000-0000-000049090000}"/>
    <cellStyle name="Normal 14 7 2 4 3" xfId="2332" xr:uid="{00000000-0005-0000-0000-00004A090000}"/>
    <cellStyle name="Normal 14 7 2 4 4" xfId="2333" xr:uid="{00000000-0005-0000-0000-00004B090000}"/>
    <cellStyle name="Normal 14 7 2 5" xfId="2334" xr:uid="{00000000-0005-0000-0000-00004C090000}"/>
    <cellStyle name="Normal 14 7 2 5 2" xfId="2335" xr:uid="{00000000-0005-0000-0000-00004D090000}"/>
    <cellStyle name="Normal 14 7 2 6" xfId="2336" xr:uid="{00000000-0005-0000-0000-00004E090000}"/>
    <cellStyle name="Normal 14 7 2 7" xfId="2337" xr:uid="{00000000-0005-0000-0000-00004F090000}"/>
    <cellStyle name="Normal 14 7 3" xfId="2338" xr:uid="{00000000-0005-0000-0000-000050090000}"/>
    <cellStyle name="Normal 14 7 3 2" xfId="2339" xr:uid="{00000000-0005-0000-0000-000051090000}"/>
    <cellStyle name="Normal 14 7 3 3" xfId="2340" xr:uid="{00000000-0005-0000-0000-000052090000}"/>
    <cellStyle name="Normal 14 7 3 4" xfId="2341" xr:uid="{00000000-0005-0000-0000-000053090000}"/>
    <cellStyle name="Normal 14 7 4" xfId="2342" xr:uid="{00000000-0005-0000-0000-000054090000}"/>
    <cellStyle name="Normal 14 7 4 2" xfId="2343" xr:uid="{00000000-0005-0000-0000-000055090000}"/>
    <cellStyle name="Normal 14 7 4 3" xfId="2344" xr:uid="{00000000-0005-0000-0000-000056090000}"/>
    <cellStyle name="Normal 14 7 4 4" xfId="2345" xr:uid="{00000000-0005-0000-0000-000057090000}"/>
    <cellStyle name="Normal 14 7 5" xfId="2346" xr:uid="{00000000-0005-0000-0000-000058090000}"/>
    <cellStyle name="Normal 14 7 5 2" xfId="2347" xr:uid="{00000000-0005-0000-0000-000059090000}"/>
    <cellStyle name="Normal 14 7 5 3" xfId="2348" xr:uid="{00000000-0005-0000-0000-00005A090000}"/>
    <cellStyle name="Normal 14 7 5 4" xfId="2349" xr:uid="{00000000-0005-0000-0000-00005B090000}"/>
    <cellStyle name="Normal 14 7 6" xfId="2350" xr:uid="{00000000-0005-0000-0000-00005C090000}"/>
    <cellStyle name="Normal 14 7 6 2" xfId="2351" xr:uid="{00000000-0005-0000-0000-00005D090000}"/>
    <cellStyle name="Normal 14 7 7" xfId="2352" xr:uid="{00000000-0005-0000-0000-00005E090000}"/>
    <cellStyle name="Normal 14 7 8" xfId="2353" xr:uid="{00000000-0005-0000-0000-00005F090000}"/>
    <cellStyle name="Normal 14 8" xfId="2354" xr:uid="{00000000-0005-0000-0000-000060090000}"/>
    <cellStyle name="Normal 14 8 2" xfId="2355" xr:uid="{00000000-0005-0000-0000-000061090000}"/>
    <cellStyle name="Normal 14 8 2 2" xfId="2356" xr:uid="{00000000-0005-0000-0000-000062090000}"/>
    <cellStyle name="Normal 14 8 2 2 2" xfId="2357" xr:uid="{00000000-0005-0000-0000-000063090000}"/>
    <cellStyle name="Normal 14 8 2 2 3" xfId="2358" xr:uid="{00000000-0005-0000-0000-000064090000}"/>
    <cellStyle name="Normal 14 8 2 2 4" xfId="2359" xr:uid="{00000000-0005-0000-0000-000065090000}"/>
    <cellStyle name="Normal 14 8 2 3" xfId="2360" xr:uid="{00000000-0005-0000-0000-000066090000}"/>
    <cellStyle name="Normal 14 8 2 3 2" xfId="2361" xr:uid="{00000000-0005-0000-0000-000067090000}"/>
    <cellStyle name="Normal 14 8 2 3 3" xfId="2362" xr:uid="{00000000-0005-0000-0000-000068090000}"/>
    <cellStyle name="Normal 14 8 2 3 4" xfId="2363" xr:uid="{00000000-0005-0000-0000-000069090000}"/>
    <cellStyle name="Normal 14 8 2 4" xfId="2364" xr:uid="{00000000-0005-0000-0000-00006A090000}"/>
    <cellStyle name="Normal 14 8 2 4 2" xfId="2365" xr:uid="{00000000-0005-0000-0000-00006B090000}"/>
    <cellStyle name="Normal 14 8 2 4 3" xfId="2366" xr:uid="{00000000-0005-0000-0000-00006C090000}"/>
    <cellStyle name="Normal 14 8 2 4 4" xfId="2367" xr:uid="{00000000-0005-0000-0000-00006D090000}"/>
    <cellStyle name="Normal 14 8 2 5" xfId="2368" xr:uid="{00000000-0005-0000-0000-00006E090000}"/>
    <cellStyle name="Normal 14 8 2 5 2" xfId="2369" xr:uid="{00000000-0005-0000-0000-00006F090000}"/>
    <cellStyle name="Normal 14 8 2 6" xfId="2370" xr:uid="{00000000-0005-0000-0000-000070090000}"/>
    <cellStyle name="Normal 14 8 2 7" xfId="2371" xr:uid="{00000000-0005-0000-0000-000071090000}"/>
    <cellStyle name="Normal 14 8 3" xfId="2372" xr:uid="{00000000-0005-0000-0000-000072090000}"/>
    <cellStyle name="Normal 14 8 3 2" xfId="2373" xr:uid="{00000000-0005-0000-0000-000073090000}"/>
    <cellStyle name="Normal 14 8 3 3" xfId="2374" xr:uid="{00000000-0005-0000-0000-000074090000}"/>
    <cellStyle name="Normal 14 8 3 4" xfId="2375" xr:uid="{00000000-0005-0000-0000-000075090000}"/>
    <cellStyle name="Normal 14 8 4" xfId="2376" xr:uid="{00000000-0005-0000-0000-000076090000}"/>
    <cellStyle name="Normal 14 8 4 2" xfId="2377" xr:uid="{00000000-0005-0000-0000-000077090000}"/>
    <cellStyle name="Normal 14 8 4 3" xfId="2378" xr:uid="{00000000-0005-0000-0000-000078090000}"/>
    <cellStyle name="Normal 14 8 4 4" xfId="2379" xr:uid="{00000000-0005-0000-0000-000079090000}"/>
    <cellStyle name="Normal 14 8 5" xfId="2380" xr:uid="{00000000-0005-0000-0000-00007A090000}"/>
    <cellStyle name="Normal 14 8 5 2" xfId="2381" xr:uid="{00000000-0005-0000-0000-00007B090000}"/>
    <cellStyle name="Normal 14 8 5 3" xfId="2382" xr:uid="{00000000-0005-0000-0000-00007C090000}"/>
    <cellStyle name="Normal 14 8 5 4" xfId="2383" xr:uid="{00000000-0005-0000-0000-00007D090000}"/>
    <cellStyle name="Normal 14 8 6" xfId="2384" xr:uid="{00000000-0005-0000-0000-00007E090000}"/>
    <cellStyle name="Normal 14 8 6 2" xfId="2385" xr:uid="{00000000-0005-0000-0000-00007F090000}"/>
    <cellStyle name="Normal 14 8 7" xfId="2386" xr:uid="{00000000-0005-0000-0000-000080090000}"/>
    <cellStyle name="Normal 14 8 8" xfId="2387" xr:uid="{00000000-0005-0000-0000-000081090000}"/>
    <cellStyle name="Normal 14 9" xfId="2388" xr:uid="{00000000-0005-0000-0000-000082090000}"/>
    <cellStyle name="Normal 14 9 2" xfId="2389" xr:uid="{00000000-0005-0000-0000-000083090000}"/>
    <cellStyle name="Normal 14 9 2 2" xfId="2390" xr:uid="{00000000-0005-0000-0000-000084090000}"/>
    <cellStyle name="Normal 14 9 2 3" xfId="2391" xr:uid="{00000000-0005-0000-0000-000085090000}"/>
    <cellStyle name="Normal 14 9 2 4" xfId="2392" xr:uid="{00000000-0005-0000-0000-000086090000}"/>
    <cellStyle name="Normal 14 9 3" xfId="2393" xr:uid="{00000000-0005-0000-0000-000087090000}"/>
    <cellStyle name="Normal 14 9 3 2" xfId="2394" xr:uid="{00000000-0005-0000-0000-000088090000}"/>
    <cellStyle name="Normal 14 9 3 3" xfId="2395" xr:uid="{00000000-0005-0000-0000-000089090000}"/>
    <cellStyle name="Normal 14 9 3 4" xfId="2396" xr:uid="{00000000-0005-0000-0000-00008A090000}"/>
    <cellStyle name="Normal 14 9 4" xfId="2397" xr:uid="{00000000-0005-0000-0000-00008B090000}"/>
    <cellStyle name="Normal 14 9 4 2" xfId="2398" xr:uid="{00000000-0005-0000-0000-00008C090000}"/>
    <cellStyle name="Normal 14 9 4 3" xfId="2399" xr:uid="{00000000-0005-0000-0000-00008D090000}"/>
    <cellStyle name="Normal 14 9 4 4" xfId="2400" xr:uid="{00000000-0005-0000-0000-00008E090000}"/>
    <cellStyle name="Normal 14 9 5" xfId="2401" xr:uid="{00000000-0005-0000-0000-00008F090000}"/>
    <cellStyle name="Normal 14 9 5 2" xfId="2402" xr:uid="{00000000-0005-0000-0000-000090090000}"/>
    <cellStyle name="Normal 14 9 6" xfId="2403" xr:uid="{00000000-0005-0000-0000-000091090000}"/>
    <cellStyle name="Normal 14 9 7" xfId="2404" xr:uid="{00000000-0005-0000-0000-000092090000}"/>
    <cellStyle name="Normal 15" xfId="2405" xr:uid="{00000000-0005-0000-0000-000093090000}"/>
    <cellStyle name="Normal 15 10" xfId="2406" xr:uid="{00000000-0005-0000-0000-000094090000}"/>
    <cellStyle name="Normal 15 2" xfId="2407" xr:uid="{00000000-0005-0000-0000-000095090000}"/>
    <cellStyle name="Normal 15 2 2" xfId="2408" xr:uid="{00000000-0005-0000-0000-000096090000}"/>
    <cellStyle name="Normal 15 2 2 2" xfId="2409" xr:uid="{00000000-0005-0000-0000-000097090000}"/>
    <cellStyle name="Normal 15 2 2 3" xfId="2410" xr:uid="{00000000-0005-0000-0000-000098090000}"/>
    <cellStyle name="Normal 15 2 2 4" xfId="2411" xr:uid="{00000000-0005-0000-0000-000099090000}"/>
    <cellStyle name="Normal 15 2 3" xfId="2412" xr:uid="{00000000-0005-0000-0000-00009A090000}"/>
    <cellStyle name="Normal 15 2 3 2" xfId="2413" xr:uid="{00000000-0005-0000-0000-00009B090000}"/>
    <cellStyle name="Normal 15 2 3 2 2" xfId="2414" xr:uid="{00000000-0005-0000-0000-00009C090000}"/>
    <cellStyle name="Normal 15 2 3 2 2 2" xfId="2415" xr:uid="{00000000-0005-0000-0000-00009D090000}"/>
    <cellStyle name="Normal 15 2 3 2 2 3" xfId="2416" xr:uid="{00000000-0005-0000-0000-00009E090000}"/>
    <cellStyle name="Normal 15 2 3 2 2 4" xfId="2417" xr:uid="{00000000-0005-0000-0000-00009F090000}"/>
    <cellStyle name="Normal 15 2 3 2 3" xfId="2418" xr:uid="{00000000-0005-0000-0000-0000A0090000}"/>
    <cellStyle name="Normal 15 2 3 2 3 2" xfId="2419" xr:uid="{00000000-0005-0000-0000-0000A1090000}"/>
    <cellStyle name="Normal 15 2 3 2 3 3" xfId="2420" xr:uid="{00000000-0005-0000-0000-0000A2090000}"/>
    <cellStyle name="Normal 15 2 3 2 3 4" xfId="2421" xr:uid="{00000000-0005-0000-0000-0000A3090000}"/>
    <cellStyle name="Normal 15 2 3 2 4" xfId="2422" xr:uid="{00000000-0005-0000-0000-0000A4090000}"/>
    <cellStyle name="Normal 15 2 3 2 4 2" xfId="2423" xr:uid="{00000000-0005-0000-0000-0000A5090000}"/>
    <cellStyle name="Normal 15 2 3 2 4 3" xfId="2424" xr:uid="{00000000-0005-0000-0000-0000A6090000}"/>
    <cellStyle name="Normal 15 2 3 2 4 4" xfId="2425" xr:uid="{00000000-0005-0000-0000-0000A7090000}"/>
    <cellStyle name="Normal 15 2 3 2 5" xfId="2426" xr:uid="{00000000-0005-0000-0000-0000A8090000}"/>
    <cellStyle name="Normal 15 2 3 2 5 2" xfId="2427" xr:uid="{00000000-0005-0000-0000-0000A9090000}"/>
    <cellStyle name="Normal 15 2 3 2 6" xfId="2428" xr:uid="{00000000-0005-0000-0000-0000AA090000}"/>
    <cellStyle name="Normal 15 2 3 2 7" xfId="2429" xr:uid="{00000000-0005-0000-0000-0000AB090000}"/>
    <cellStyle name="Normal 15 2 3 3" xfId="2430" xr:uid="{00000000-0005-0000-0000-0000AC090000}"/>
    <cellStyle name="Normal 15 2 3 3 2" xfId="2431" xr:uid="{00000000-0005-0000-0000-0000AD090000}"/>
    <cellStyle name="Normal 15 2 3 3 3" xfId="2432" xr:uid="{00000000-0005-0000-0000-0000AE090000}"/>
    <cellStyle name="Normal 15 2 3 3 4" xfId="2433" xr:uid="{00000000-0005-0000-0000-0000AF090000}"/>
    <cellStyle name="Normal 15 2 3 4" xfId="2434" xr:uid="{00000000-0005-0000-0000-0000B0090000}"/>
    <cellStyle name="Normal 15 2 3 4 2" xfId="2435" xr:uid="{00000000-0005-0000-0000-0000B1090000}"/>
    <cellStyle name="Normal 15 2 3 4 3" xfId="2436" xr:uid="{00000000-0005-0000-0000-0000B2090000}"/>
    <cellStyle name="Normal 15 2 3 4 4" xfId="2437" xr:uid="{00000000-0005-0000-0000-0000B3090000}"/>
    <cellStyle name="Normal 15 2 3 5" xfId="2438" xr:uid="{00000000-0005-0000-0000-0000B4090000}"/>
    <cellStyle name="Normal 15 2 3 5 2" xfId="2439" xr:uid="{00000000-0005-0000-0000-0000B5090000}"/>
    <cellStyle name="Normal 15 2 3 5 3" xfId="2440" xr:uid="{00000000-0005-0000-0000-0000B6090000}"/>
    <cellStyle name="Normal 15 2 3 5 4" xfId="2441" xr:uid="{00000000-0005-0000-0000-0000B7090000}"/>
    <cellStyle name="Normal 15 2 3 6" xfId="2442" xr:uid="{00000000-0005-0000-0000-0000B8090000}"/>
    <cellStyle name="Normal 15 2 3 6 2" xfId="2443" xr:uid="{00000000-0005-0000-0000-0000B9090000}"/>
    <cellStyle name="Normal 15 2 3 7" xfId="2444" xr:uid="{00000000-0005-0000-0000-0000BA090000}"/>
    <cellStyle name="Normal 15 2 3 8" xfId="2445" xr:uid="{00000000-0005-0000-0000-0000BB090000}"/>
    <cellStyle name="Normal 15 2 4" xfId="2446" xr:uid="{00000000-0005-0000-0000-0000BC090000}"/>
    <cellStyle name="Normal 15 2 4 2" xfId="2447" xr:uid="{00000000-0005-0000-0000-0000BD090000}"/>
    <cellStyle name="Normal 15 2 4 3" xfId="2448" xr:uid="{00000000-0005-0000-0000-0000BE090000}"/>
    <cellStyle name="Normal 15 2 5" xfId="2449" xr:uid="{00000000-0005-0000-0000-0000BF090000}"/>
    <cellStyle name="Normal 15 2 5 2" xfId="2450" xr:uid="{00000000-0005-0000-0000-0000C0090000}"/>
    <cellStyle name="Normal 15 2 6" xfId="2451" xr:uid="{00000000-0005-0000-0000-0000C1090000}"/>
    <cellStyle name="Normal 15 2 7" xfId="2452" xr:uid="{00000000-0005-0000-0000-0000C2090000}"/>
    <cellStyle name="Normal 15 3" xfId="2453" xr:uid="{00000000-0005-0000-0000-0000C3090000}"/>
    <cellStyle name="Normal 15 3 2" xfId="2454" xr:uid="{00000000-0005-0000-0000-0000C4090000}"/>
    <cellStyle name="Normal 15 3 3" xfId="2455" xr:uid="{00000000-0005-0000-0000-0000C5090000}"/>
    <cellStyle name="Normal 15 3 4" xfId="2456" xr:uid="{00000000-0005-0000-0000-0000C6090000}"/>
    <cellStyle name="Normal 15 4" xfId="2457" xr:uid="{00000000-0005-0000-0000-0000C7090000}"/>
    <cellStyle name="Normal 15 4 2" xfId="2458" xr:uid="{00000000-0005-0000-0000-0000C8090000}"/>
    <cellStyle name="Normal 15 4 2 2" xfId="2459" xr:uid="{00000000-0005-0000-0000-0000C9090000}"/>
    <cellStyle name="Normal 15 4 2 2 2" xfId="2460" xr:uid="{00000000-0005-0000-0000-0000CA090000}"/>
    <cellStyle name="Normal 15 4 2 2 3" xfId="2461" xr:uid="{00000000-0005-0000-0000-0000CB090000}"/>
    <cellStyle name="Normal 15 4 2 2 4" xfId="2462" xr:uid="{00000000-0005-0000-0000-0000CC090000}"/>
    <cellStyle name="Normal 15 4 2 3" xfId="2463" xr:uid="{00000000-0005-0000-0000-0000CD090000}"/>
    <cellStyle name="Normal 15 4 2 3 2" xfId="2464" xr:uid="{00000000-0005-0000-0000-0000CE090000}"/>
    <cellStyle name="Normal 15 4 2 3 3" xfId="2465" xr:uid="{00000000-0005-0000-0000-0000CF090000}"/>
    <cellStyle name="Normal 15 4 2 3 4" xfId="2466" xr:uid="{00000000-0005-0000-0000-0000D0090000}"/>
    <cellStyle name="Normal 15 4 2 4" xfId="2467" xr:uid="{00000000-0005-0000-0000-0000D1090000}"/>
    <cellStyle name="Normal 15 4 2 4 2" xfId="2468" xr:uid="{00000000-0005-0000-0000-0000D2090000}"/>
    <cellStyle name="Normal 15 4 2 4 3" xfId="2469" xr:uid="{00000000-0005-0000-0000-0000D3090000}"/>
    <cellStyle name="Normal 15 4 2 4 4" xfId="2470" xr:uid="{00000000-0005-0000-0000-0000D4090000}"/>
    <cellStyle name="Normal 15 4 2 5" xfId="2471" xr:uid="{00000000-0005-0000-0000-0000D5090000}"/>
    <cellStyle name="Normal 15 4 2 5 2" xfId="2472" xr:uid="{00000000-0005-0000-0000-0000D6090000}"/>
    <cellStyle name="Normal 15 4 2 6" xfId="2473" xr:uid="{00000000-0005-0000-0000-0000D7090000}"/>
    <cellStyle name="Normal 15 4 2 7" xfId="2474" xr:uid="{00000000-0005-0000-0000-0000D8090000}"/>
    <cellStyle name="Normal 15 4 3" xfId="2475" xr:uid="{00000000-0005-0000-0000-0000D9090000}"/>
    <cellStyle name="Normal 15 4 3 2" xfId="2476" xr:uid="{00000000-0005-0000-0000-0000DA090000}"/>
    <cellStyle name="Normal 15 4 3 3" xfId="2477" xr:uid="{00000000-0005-0000-0000-0000DB090000}"/>
    <cellStyle name="Normal 15 4 3 4" xfId="2478" xr:uid="{00000000-0005-0000-0000-0000DC090000}"/>
    <cellStyle name="Normal 15 4 4" xfId="2479" xr:uid="{00000000-0005-0000-0000-0000DD090000}"/>
    <cellStyle name="Normal 15 4 4 2" xfId="2480" xr:uid="{00000000-0005-0000-0000-0000DE090000}"/>
    <cellStyle name="Normal 15 4 4 3" xfId="2481" xr:uid="{00000000-0005-0000-0000-0000DF090000}"/>
    <cellStyle name="Normal 15 4 4 4" xfId="2482" xr:uid="{00000000-0005-0000-0000-0000E0090000}"/>
    <cellStyle name="Normal 15 4 5" xfId="2483" xr:uid="{00000000-0005-0000-0000-0000E1090000}"/>
    <cellStyle name="Normal 15 4 5 2" xfId="2484" xr:uid="{00000000-0005-0000-0000-0000E2090000}"/>
    <cellStyle name="Normal 15 4 5 3" xfId="2485" xr:uid="{00000000-0005-0000-0000-0000E3090000}"/>
    <cellStyle name="Normal 15 4 5 4" xfId="2486" xr:uid="{00000000-0005-0000-0000-0000E4090000}"/>
    <cellStyle name="Normal 15 4 6" xfId="2487" xr:uid="{00000000-0005-0000-0000-0000E5090000}"/>
    <cellStyle name="Normal 15 4 6 2" xfId="2488" xr:uid="{00000000-0005-0000-0000-0000E6090000}"/>
    <cellStyle name="Normal 15 4 7" xfId="2489" xr:uid="{00000000-0005-0000-0000-0000E7090000}"/>
    <cellStyle name="Normal 15 4 8" xfId="2490" xr:uid="{00000000-0005-0000-0000-0000E8090000}"/>
    <cellStyle name="Normal 15 5" xfId="2491" xr:uid="{00000000-0005-0000-0000-0000E9090000}"/>
    <cellStyle name="Normal 15 5 2" xfId="2492" xr:uid="{00000000-0005-0000-0000-0000EA090000}"/>
    <cellStyle name="Normal 15 5 2 2" xfId="2493" xr:uid="{00000000-0005-0000-0000-0000EB090000}"/>
    <cellStyle name="Normal 15 5 2 2 2" xfId="2494" xr:uid="{00000000-0005-0000-0000-0000EC090000}"/>
    <cellStyle name="Normal 15 5 2 2 3" xfId="2495" xr:uid="{00000000-0005-0000-0000-0000ED090000}"/>
    <cellStyle name="Normal 15 5 2 2 4" xfId="2496" xr:uid="{00000000-0005-0000-0000-0000EE090000}"/>
    <cellStyle name="Normal 15 5 2 3" xfId="2497" xr:uid="{00000000-0005-0000-0000-0000EF090000}"/>
    <cellStyle name="Normal 15 5 2 3 2" xfId="2498" xr:uid="{00000000-0005-0000-0000-0000F0090000}"/>
    <cellStyle name="Normal 15 5 2 3 3" xfId="2499" xr:uid="{00000000-0005-0000-0000-0000F1090000}"/>
    <cellStyle name="Normal 15 5 2 3 4" xfId="2500" xr:uid="{00000000-0005-0000-0000-0000F2090000}"/>
    <cellStyle name="Normal 15 5 2 4" xfId="2501" xr:uid="{00000000-0005-0000-0000-0000F3090000}"/>
    <cellStyle name="Normal 15 5 2 4 2" xfId="2502" xr:uid="{00000000-0005-0000-0000-0000F4090000}"/>
    <cellStyle name="Normal 15 5 2 4 3" xfId="2503" xr:uid="{00000000-0005-0000-0000-0000F5090000}"/>
    <cellStyle name="Normal 15 5 2 4 4" xfId="2504" xr:uid="{00000000-0005-0000-0000-0000F6090000}"/>
    <cellStyle name="Normal 15 5 2 5" xfId="2505" xr:uid="{00000000-0005-0000-0000-0000F7090000}"/>
    <cellStyle name="Normal 15 5 2 5 2" xfId="2506" xr:uid="{00000000-0005-0000-0000-0000F8090000}"/>
    <cellStyle name="Normal 15 5 2 6" xfId="2507" xr:uid="{00000000-0005-0000-0000-0000F9090000}"/>
    <cellStyle name="Normal 15 5 2 7" xfId="2508" xr:uid="{00000000-0005-0000-0000-0000FA090000}"/>
    <cellStyle name="Normal 15 5 3" xfId="2509" xr:uid="{00000000-0005-0000-0000-0000FB090000}"/>
    <cellStyle name="Normal 15 5 3 2" xfId="2510" xr:uid="{00000000-0005-0000-0000-0000FC090000}"/>
    <cellStyle name="Normal 15 5 3 3" xfId="2511" xr:uid="{00000000-0005-0000-0000-0000FD090000}"/>
    <cellStyle name="Normal 15 5 3 4" xfId="2512" xr:uid="{00000000-0005-0000-0000-0000FE090000}"/>
    <cellStyle name="Normal 15 5 4" xfId="2513" xr:uid="{00000000-0005-0000-0000-0000FF090000}"/>
    <cellStyle name="Normal 15 5 4 2" xfId="2514" xr:uid="{00000000-0005-0000-0000-0000000A0000}"/>
    <cellStyle name="Normal 15 5 4 3" xfId="2515" xr:uid="{00000000-0005-0000-0000-0000010A0000}"/>
    <cellStyle name="Normal 15 5 4 4" xfId="2516" xr:uid="{00000000-0005-0000-0000-0000020A0000}"/>
    <cellStyle name="Normal 15 5 5" xfId="2517" xr:uid="{00000000-0005-0000-0000-0000030A0000}"/>
    <cellStyle name="Normal 15 5 5 2" xfId="2518" xr:uid="{00000000-0005-0000-0000-0000040A0000}"/>
    <cellStyle name="Normal 15 5 5 3" xfId="2519" xr:uid="{00000000-0005-0000-0000-0000050A0000}"/>
    <cellStyle name="Normal 15 5 5 4" xfId="2520" xr:uid="{00000000-0005-0000-0000-0000060A0000}"/>
    <cellStyle name="Normal 15 5 6" xfId="2521" xr:uid="{00000000-0005-0000-0000-0000070A0000}"/>
    <cellStyle name="Normal 15 5 6 2" xfId="2522" xr:uid="{00000000-0005-0000-0000-0000080A0000}"/>
    <cellStyle name="Normal 15 5 7" xfId="2523" xr:uid="{00000000-0005-0000-0000-0000090A0000}"/>
    <cellStyle name="Normal 15 5 8" xfId="2524" xr:uid="{00000000-0005-0000-0000-00000A0A0000}"/>
    <cellStyle name="Normal 15 6" xfId="2525" xr:uid="{00000000-0005-0000-0000-00000B0A0000}"/>
    <cellStyle name="Normal 15 6 2" xfId="2526" xr:uid="{00000000-0005-0000-0000-00000C0A0000}"/>
    <cellStyle name="Normal 15 6 2 2" xfId="2527" xr:uid="{00000000-0005-0000-0000-00000D0A0000}"/>
    <cellStyle name="Normal 15 6 2 3" xfId="2528" xr:uid="{00000000-0005-0000-0000-00000E0A0000}"/>
    <cellStyle name="Normal 15 6 2 4" xfId="2529" xr:uid="{00000000-0005-0000-0000-00000F0A0000}"/>
    <cellStyle name="Normal 15 6 3" xfId="2530" xr:uid="{00000000-0005-0000-0000-0000100A0000}"/>
    <cellStyle name="Normal 15 6 3 2" xfId="2531" xr:uid="{00000000-0005-0000-0000-0000110A0000}"/>
    <cellStyle name="Normal 15 6 3 3" xfId="2532" xr:uid="{00000000-0005-0000-0000-0000120A0000}"/>
    <cellStyle name="Normal 15 6 3 4" xfId="2533" xr:uid="{00000000-0005-0000-0000-0000130A0000}"/>
    <cellStyle name="Normal 15 6 4" xfId="2534" xr:uid="{00000000-0005-0000-0000-0000140A0000}"/>
    <cellStyle name="Normal 15 6 4 2" xfId="2535" xr:uid="{00000000-0005-0000-0000-0000150A0000}"/>
    <cellStyle name="Normal 15 6 4 3" xfId="2536" xr:uid="{00000000-0005-0000-0000-0000160A0000}"/>
    <cellStyle name="Normal 15 6 4 4" xfId="2537" xr:uid="{00000000-0005-0000-0000-0000170A0000}"/>
    <cellStyle name="Normal 15 6 5" xfId="2538" xr:uid="{00000000-0005-0000-0000-0000180A0000}"/>
    <cellStyle name="Normal 15 6 5 2" xfId="2539" xr:uid="{00000000-0005-0000-0000-0000190A0000}"/>
    <cellStyle name="Normal 15 6 6" xfId="2540" xr:uid="{00000000-0005-0000-0000-00001A0A0000}"/>
    <cellStyle name="Normal 15 6 7" xfId="2541" xr:uid="{00000000-0005-0000-0000-00001B0A0000}"/>
    <cellStyle name="Normal 15 7" xfId="2542" xr:uid="{00000000-0005-0000-0000-00001C0A0000}"/>
    <cellStyle name="Normal 15 8" xfId="2543" xr:uid="{00000000-0005-0000-0000-00001D0A0000}"/>
    <cellStyle name="Normal 15 8 2" xfId="2544" xr:uid="{00000000-0005-0000-0000-00001E0A0000}"/>
    <cellStyle name="Normal 15 9" xfId="2545" xr:uid="{00000000-0005-0000-0000-00001F0A0000}"/>
    <cellStyle name="Normal 16" xfId="2546" xr:uid="{00000000-0005-0000-0000-0000200A0000}"/>
    <cellStyle name="Normal 16 10" xfId="2547" xr:uid="{00000000-0005-0000-0000-0000210A0000}"/>
    <cellStyle name="Normal 16 10 2" xfId="2548" xr:uid="{00000000-0005-0000-0000-0000220A0000}"/>
    <cellStyle name="Normal 16 10 3" xfId="2549" xr:uid="{00000000-0005-0000-0000-0000230A0000}"/>
    <cellStyle name="Normal 16 10 4" xfId="2550" xr:uid="{00000000-0005-0000-0000-0000240A0000}"/>
    <cellStyle name="Normal 16 11" xfId="2551" xr:uid="{00000000-0005-0000-0000-0000250A0000}"/>
    <cellStyle name="Normal 16 11 2" xfId="2552" xr:uid="{00000000-0005-0000-0000-0000260A0000}"/>
    <cellStyle name="Normal 16 12" xfId="2553" xr:uid="{00000000-0005-0000-0000-0000270A0000}"/>
    <cellStyle name="Normal 16 13" xfId="2554" xr:uid="{00000000-0005-0000-0000-0000280A0000}"/>
    <cellStyle name="Normal 16 2" xfId="2555" xr:uid="{00000000-0005-0000-0000-0000290A0000}"/>
    <cellStyle name="Normal 16 2 10" xfId="2556" xr:uid="{00000000-0005-0000-0000-00002A0A0000}"/>
    <cellStyle name="Normal 16 2 2" xfId="2557" xr:uid="{00000000-0005-0000-0000-00002B0A0000}"/>
    <cellStyle name="Normal 16 2 2 2" xfId="2558" xr:uid="{00000000-0005-0000-0000-00002C0A0000}"/>
    <cellStyle name="Normal 16 2 2 2 2" xfId="2559" xr:uid="{00000000-0005-0000-0000-00002D0A0000}"/>
    <cellStyle name="Normal 16 2 2 2 2 2" xfId="2560" xr:uid="{00000000-0005-0000-0000-00002E0A0000}"/>
    <cellStyle name="Normal 16 2 2 2 2 3" xfId="2561" xr:uid="{00000000-0005-0000-0000-00002F0A0000}"/>
    <cellStyle name="Normal 16 2 2 2 2 4" xfId="2562" xr:uid="{00000000-0005-0000-0000-0000300A0000}"/>
    <cellStyle name="Normal 16 2 2 2 3" xfId="2563" xr:uid="{00000000-0005-0000-0000-0000310A0000}"/>
    <cellStyle name="Normal 16 2 2 2 3 2" xfId="2564" xr:uid="{00000000-0005-0000-0000-0000320A0000}"/>
    <cellStyle name="Normal 16 2 2 2 3 3" xfId="2565" xr:uid="{00000000-0005-0000-0000-0000330A0000}"/>
    <cellStyle name="Normal 16 2 2 2 3 4" xfId="2566" xr:uid="{00000000-0005-0000-0000-0000340A0000}"/>
    <cellStyle name="Normal 16 2 2 2 4" xfId="2567" xr:uid="{00000000-0005-0000-0000-0000350A0000}"/>
    <cellStyle name="Normal 16 2 2 2 4 2" xfId="2568" xr:uid="{00000000-0005-0000-0000-0000360A0000}"/>
    <cellStyle name="Normal 16 2 2 2 4 3" xfId="2569" xr:uid="{00000000-0005-0000-0000-0000370A0000}"/>
    <cellStyle name="Normal 16 2 2 2 4 4" xfId="2570" xr:uid="{00000000-0005-0000-0000-0000380A0000}"/>
    <cellStyle name="Normal 16 2 2 2 5" xfId="2571" xr:uid="{00000000-0005-0000-0000-0000390A0000}"/>
    <cellStyle name="Normal 16 2 2 2 5 2" xfId="2572" xr:uid="{00000000-0005-0000-0000-00003A0A0000}"/>
    <cellStyle name="Normal 16 2 2 2 6" xfId="2573" xr:uid="{00000000-0005-0000-0000-00003B0A0000}"/>
    <cellStyle name="Normal 16 2 2 2 7" xfId="2574" xr:uid="{00000000-0005-0000-0000-00003C0A0000}"/>
    <cellStyle name="Normal 16 2 2 3" xfId="2575" xr:uid="{00000000-0005-0000-0000-00003D0A0000}"/>
    <cellStyle name="Normal 16 2 2 3 2" xfId="2576" xr:uid="{00000000-0005-0000-0000-00003E0A0000}"/>
    <cellStyle name="Normal 16 2 2 3 3" xfId="2577" xr:uid="{00000000-0005-0000-0000-00003F0A0000}"/>
    <cellStyle name="Normal 16 2 2 3 4" xfId="2578" xr:uid="{00000000-0005-0000-0000-0000400A0000}"/>
    <cellStyle name="Normal 16 2 2 4" xfId="2579" xr:uid="{00000000-0005-0000-0000-0000410A0000}"/>
    <cellStyle name="Normal 16 2 2 4 2" xfId="2580" xr:uid="{00000000-0005-0000-0000-0000420A0000}"/>
    <cellStyle name="Normal 16 2 2 4 3" xfId="2581" xr:uid="{00000000-0005-0000-0000-0000430A0000}"/>
    <cellStyle name="Normal 16 2 2 4 4" xfId="2582" xr:uid="{00000000-0005-0000-0000-0000440A0000}"/>
    <cellStyle name="Normal 16 2 2 5" xfId="2583" xr:uid="{00000000-0005-0000-0000-0000450A0000}"/>
    <cellStyle name="Normal 16 2 2 5 2" xfId="2584" xr:uid="{00000000-0005-0000-0000-0000460A0000}"/>
    <cellStyle name="Normal 16 2 2 5 3" xfId="2585" xr:uid="{00000000-0005-0000-0000-0000470A0000}"/>
    <cellStyle name="Normal 16 2 2 5 4" xfId="2586" xr:uid="{00000000-0005-0000-0000-0000480A0000}"/>
    <cellStyle name="Normal 16 2 2 6" xfId="2587" xr:uid="{00000000-0005-0000-0000-0000490A0000}"/>
    <cellStyle name="Normal 16 2 2 6 2" xfId="2588" xr:uid="{00000000-0005-0000-0000-00004A0A0000}"/>
    <cellStyle name="Normal 16 2 2 7" xfId="2589" xr:uid="{00000000-0005-0000-0000-00004B0A0000}"/>
    <cellStyle name="Normal 16 2 2 8" xfId="2590" xr:uid="{00000000-0005-0000-0000-00004C0A0000}"/>
    <cellStyle name="Normal 16 2 3" xfId="2591" xr:uid="{00000000-0005-0000-0000-00004D0A0000}"/>
    <cellStyle name="Normal 16 2 3 2" xfId="2592" xr:uid="{00000000-0005-0000-0000-00004E0A0000}"/>
    <cellStyle name="Normal 16 2 3 2 2" xfId="2593" xr:uid="{00000000-0005-0000-0000-00004F0A0000}"/>
    <cellStyle name="Normal 16 2 3 2 2 2" xfId="2594" xr:uid="{00000000-0005-0000-0000-0000500A0000}"/>
    <cellStyle name="Normal 16 2 3 2 3" xfId="2595" xr:uid="{00000000-0005-0000-0000-0000510A0000}"/>
    <cellStyle name="Normal 16 2 3 2 4" xfId="2596" xr:uid="{00000000-0005-0000-0000-0000520A0000}"/>
    <cellStyle name="Normal 16 2 3 3" xfId="2597" xr:uid="{00000000-0005-0000-0000-0000530A0000}"/>
    <cellStyle name="Normal 16 2 3 3 2" xfId="2598" xr:uid="{00000000-0005-0000-0000-0000540A0000}"/>
    <cellStyle name="Normal 16 2 3 3 3" xfId="2599" xr:uid="{00000000-0005-0000-0000-0000550A0000}"/>
    <cellStyle name="Normal 16 2 3 3 4" xfId="2600" xr:uid="{00000000-0005-0000-0000-0000560A0000}"/>
    <cellStyle name="Normal 16 2 3 4" xfId="2601" xr:uid="{00000000-0005-0000-0000-0000570A0000}"/>
    <cellStyle name="Normal 16 2 3 4 2" xfId="2602" xr:uid="{00000000-0005-0000-0000-0000580A0000}"/>
    <cellStyle name="Normal 16 2 3 4 3" xfId="2603" xr:uid="{00000000-0005-0000-0000-0000590A0000}"/>
    <cellStyle name="Normal 16 2 3 4 4" xfId="2604" xr:uid="{00000000-0005-0000-0000-00005A0A0000}"/>
    <cellStyle name="Normal 16 2 3 5" xfId="2605" xr:uid="{00000000-0005-0000-0000-00005B0A0000}"/>
    <cellStyle name="Normal 16 2 3 5 2" xfId="2606" xr:uid="{00000000-0005-0000-0000-00005C0A0000}"/>
    <cellStyle name="Normal 16 2 3 6" xfId="2607" xr:uid="{00000000-0005-0000-0000-00005D0A0000}"/>
    <cellStyle name="Normal 16 2 3 6 2" xfId="2608" xr:uid="{00000000-0005-0000-0000-00005E0A0000}"/>
    <cellStyle name="Normal 16 2 3 7" xfId="2609" xr:uid="{00000000-0005-0000-0000-00005F0A0000}"/>
    <cellStyle name="Normal 16 2 4" xfId="2610" xr:uid="{00000000-0005-0000-0000-0000600A0000}"/>
    <cellStyle name="Normal 16 2 4 2" xfId="2611" xr:uid="{00000000-0005-0000-0000-0000610A0000}"/>
    <cellStyle name="Normal 16 2 4 2 2" xfId="2612" xr:uid="{00000000-0005-0000-0000-0000620A0000}"/>
    <cellStyle name="Normal 16 2 4 3" xfId="2613" xr:uid="{00000000-0005-0000-0000-0000630A0000}"/>
    <cellStyle name="Normal 16 2 4 3 2" xfId="2614" xr:uid="{00000000-0005-0000-0000-0000640A0000}"/>
    <cellStyle name="Normal 16 2 4 4" xfId="2615" xr:uid="{00000000-0005-0000-0000-0000650A0000}"/>
    <cellStyle name="Normal 16 2 5" xfId="2616" xr:uid="{00000000-0005-0000-0000-0000660A0000}"/>
    <cellStyle name="Normal 16 2 5 2" xfId="2617" xr:uid="{00000000-0005-0000-0000-0000670A0000}"/>
    <cellStyle name="Normal 16 2 5 3" xfId="2618" xr:uid="{00000000-0005-0000-0000-0000680A0000}"/>
    <cellStyle name="Normal 16 2 5 4" xfId="2619" xr:uid="{00000000-0005-0000-0000-0000690A0000}"/>
    <cellStyle name="Normal 16 2 6" xfId="2620" xr:uid="{00000000-0005-0000-0000-00006A0A0000}"/>
    <cellStyle name="Normal 16 2 6 2" xfId="2621" xr:uid="{00000000-0005-0000-0000-00006B0A0000}"/>
    <cellStyle name="Normal 16 2 6 3" xfId="2622" xr:uid="{00000000-0005-0000-0000-00006C0A0000}"/>
    <cellStyle name="Normal 16 2 6 4" xfId="2623" xr:uid="{00000000-0005-0000-0000-00006D0A0000}"/>
    <cellStyle name="Normal 16 2 7" xfId="2624" xr:uid="{00000000-0005-0000-0000-00006E0A0000}"/>
    <cellStyle name="Normal 16 2 7 2" xfId="2625" xr:uid="{00000000-0005-0000-0000-00006F0A0000}"/>
    <cellStyle name="Normal 16 2 7 3" xfId="2626" xr:uid="{00000000-0005-0000-0000-0000700A0000}"/>
    <cellStyle name="Normal 16 2 7 4" xfId="2627" xr:uid="{00000000-0005-0000-0000-0000710A0000}"/>
    <cellStyle name="Normal 16 2 8" xfId="2628" xr:uid="{00000000-0005-0000-0000-0000720A0000}"/>
    <cellStyle name="Normal 16 2 8 2" xfId="2629" xr:uid="{00000000-0005-0000-0000-0000730A0000}"/>
    <cellStyle name="Normal 16 2 9" xfId="2630" xr:uid="{00000000-0005-0000-0000-0000740A0000}"/>
    <cellStyle name="Normal 16 3" xfId="2631" xr:uid="{00000000-0005-0000-0000-0000750A0000}"/>
    <cellStyle name="Normal 16 3 2" xfId="2632" xr:uid="{00000000-0005-0000-0000-0000760A0000}"/>
    <cellStyle name="Normal 16 3 2 2" xfId="2633" xr:uid="{00000000-0005-0000-0000-0000770A0000}"/>
    <cellStyle name="Normal 16 3 2 2 2" xfId="2634" xr:uid="{00000000-0005-0000-0000-0000780A0000}"/>
    <cellStyle name="Normal 16 3 2 2 3" xfId="2635" xr:uid="{00000000-0005-0000-0000-0000790A0000}"/>
    <cellStyle name="Normal 16 3 2 2 4" xfId="2636" xr:uid="{00000000-0005-0000-0000-00007A0A0000}"/>
    <cellStyle name="Normal 16 3 2 3" xfId="2637" xr:uid="{00000000-0005-0000-0000-00007B0A0000}"/>
    <cellStyle name="Normal 16 3 2 3 2" xfId="2638" xr:uid="{00000000-0005-0000-0000-00007C0A0000}"/>
    <cellStyle name="Normal 16 3 2 3 3" xfId="2639" xr:uid="{00000000-0005-0000-0000-00007D0A0000}"/>
    <cellStyle name="Normal 16 3 2 3 4" xfId="2640" xr:uid="{00000000-0005-0000-0000-00007E0A0000}"/>
    <cellStyle name="Normal 16 3 2 4" xfId="2641" xr:uid="{00000000-0005-0000-0000-00007F0A0000}"/>
    <cellStyle name="Normal 16 3 2 4 2" xfId="2642" xr:uid="{00000000-0005-0000-0000-0000800A0000}"/>
    <cellStyle name="Normal 16 3 2 4 3" xfId="2643" xr:uid="{00000000-0005-0000-0000-0000810A0000}"/>
    <cellStyle name="Normal 16 3 2 4 4" xfId="2644" xr:uid="{00000000-0005-0000-0000-0000820A0000}"/>
    <cellStyle name="Normal 16 3 2 5" xfId="2645" xr:uid="{00000000-0005-0000-0000-0000830A0000}"/>
    <cellStyle name="Normal 16 3 2 5 2" xfId="2646" xr:uid="{00000000-0005-0000-0000-0000840A0000}"/>
    <cellStyle name="Normal 16 3 2 6" xfId="2647" xr:uid="{00000000-0005-0000-0000-0000850A0000}"/>
    <cellStyle name="Normal 16 3 2 7" xfId="2648" xr:uid="{00000000-0005-0000-0000-0000860A0000}"/>
    <cellStyle name="Normal 16 3 3" xfId="2649" xr:uid="{00000000-0005-0000-0000-0000870A0000}"/>
    <cellStyle name="Normal 16 3 3 2" xfId="2650" xr:uid="{00000000-0005-0000-0000-0000880A0000}"/>
    <cellStyle name="Normal 16 3 3 3" xfId="2651" xr:uid="{00000000-0005-0000-0000-0000890A0000}"/>
    <cellStyle name="Normal 16 3 3 4" xfId="2652" xr:uid="{00000000-0005-0000-0000-00008A0A0000}"/>
    <cellStyle name="Normal 16 3 4" xfId="2653" xr:uid="{00000000-0005-0000-0000-00008B0A0000}"/>
    <cellStyle name="Normal 16 3 4 2" xfId="2654" xr:uid="{00000000-0005-0000-0000-00008C0A0000}"/>
    <cellStyle name="Normal 16 3 4 3" xfId="2655" xr:uid="{00000000-0005-0000-0000-00008D0A0000}"/>
    <cellStyle name="Normal 16 3 4 4" xfId="2656" xr:uid="{00000000-0005-0000-0000-00008E0A0000}"/>
    <cellStyle name="Normal 16 3 5" xfId="2657" xr:uid="{00000000-0005-0000-0000-00008F0A0000}"/>
    <cellStyle name="Normal 16 3 5 2" xfId="2658" xr:uid="{00000000-0005-0000-0000-0000900A0000}"/>
    <cellStyle name="Normal 16 3 5 3" xfId="2659" xr:uid="{00000000-0005-0000-0000-0000910A0000}"/>
    <cellStyle name="Normal 16 3 5 4" xfId="2660" xr:uid="{00000000-0005-0000-0000-0000920A0000}"/>
    <cellStyle name="Normal 16 3 6" xfId="2661" xr:uid="{00000000-0005-0000-0000-0000930A0000}"/>
    <cellStyle name="Normal 16 3 6 2" xfId="2662" xr:uid="{00000000-0005-0000-0000-0000940A0000}"/>
    <cellStyle name="Normal 16 3 7" xfId="2663" xr:uid="{00000000-0005-0000-0000-0000950A0000}"/>
    <cellStyle name="Normal 16 3 8" xfId="2664" xr:uid="{00000000-0005-0000-0000-0000960A0000}"/>
    <cellStyle name="Normal 16 4" xfId="2665" xr:uid="{00000000-0005-0000-0000-0000970A0000}"/>
    <cellStyle name="Normal 16 4 2" xfId="2666" xr:uid="{00000000-0005-0000-0000-0000980A0000}"/>
    <cellStyle name="Normal 16 4 2 2" xfId="2667" xr:uid="{00000000-0005-0000-0000-0000990A0000}"/>
    <cellStyle name="Normal 16 4 2 2 2" xfId="2668" xr:uid="{00000000-0005-0000-0000-00009A0A0000}"/>
    <cellStyle name="Normal 16 4 2 2 3" xfId="2669" xr:uid="{00000000-0005-0000-0000-00009B0A0000}"/>
    <cellStyle name="Normal 16 4 2 2 4" xfId="2670" xr:uid="{00000000-0005-0000-0000-00009C0A0000}"/>
    <cellStyle name="Normal 16 4 2 3" xfId="2671" xr:uid="{00000000-0005-0000-0000-00009D0A0000}"/>
    <cellStyle name="Normal 16 4 2 3 2" xfId="2672" xr:uid="{00000000-0005-0000-0000-00009E0A0000}"/>
    <cellStyle name="Normal 16 4 2 3 3" xfId="2673" xr:uid="{00000000-0005-0000-0000-00009F0A0000}"/>
    <cellStyle name="Normal 16 4 2 3 4" xfId="2674" xr:uid="{00000000-0005-0000-0000-0000A00A0000}"/>
    <cellStyle name="Normal 16 4 2 4" xfId="2675" xr:uid="{00000000-0005-0000-0000-0000A10A0000}"/>
    <cellStyle name="Normal 16 4 2 4 2" xfId="2676" xr:uid="{00000000-0005-0000-0000-0000A20A0000}"/>
    <cellStyle name="Normal 16 4 2 4 3" xfId="2677" xr:uid="{00000000-0005-0000-0000-0000A30A0000}"/>
    <cellStyle name="Normal 16 4 2 4 4" xfId="2678" xr:uid="{00000000-0005-0000-0000-0000A40A0000}"/>
    <cellStyle name="Normal 16 4 2 5" xfId="2679" xr:uid="{00000000-0005-0000-0000-0000A50A0000}"/>
    <cellStyle name="Normal 16 4 2 5 2" xfId="2680" xr:uid="{00000000-0005-0000-0000-0000A60A0000}"/>
    <cellStyle name="Normal 16 4 2 6" xfId="2681" xr:uid="{00000000-0005-0000-0000-0000A70A0000}"/>
    <cellStyle name="Normal 16 4 2 7" xfId="2682" xr:uid="{00000000-0005-0000-0000-0000A80A0000}"/>
    <cellStyle name="Normal 16 4 3" xfId="2683" xr:uid="{00000000-0005-0000-0000-0000A90A0000}"/>
    <cellStyle name="Normal 16 4 3 2" xfId="2684" xr:uid="{00000000-0005-0000-0000-0000AA0A0000}"/>
    <cellStyle name="Normal 16 4 3 3" xfId="2685" xr:uid="{00000000-0005-0000-0000-0000AB0A0000}"/>
    <cellStyle name="Normal 16 4 3 4" xfId="2686" xr:uid="{00000000-0005-0000-0000-0000AC0A0000}"/>
    <cellStyle name="Normal 16 4 4" xfId="2687" xr:uid="{00000000-0005-0000-0000-0000AD0A0000}"/>
    <cellStyle name="Normal 16 4 4 2" xfId="2688" xr:uid="{00000000-0005-0000-0000-0000AE0A0000}"/>
    <cellStyle name="Normal 16 4 4 3" xfId="2689" xr:uid="{00000000-0005-0000-0000-0000AF0A0000}"/>
    <cellStyle name="Normal 16 4 4 4" xfId="2690" xr:uid="{00000000-0005-0000-0000-0000B00A0000}"/>
    <cellStyle name="Normal 16 4 5" xfId="2691" xr:uid="{00000000-0005-0000-0000-0000B10A0000}"/>
    <cellStyle name="Normal 16 4 5 2" xfId="2692" xr:uid="{00000000-0005-0000-0000-0000B20A0000}"/>
    <cellStyle name="Normal 16 4 5 3" xfId="2693" xr:uid="{00000000-0005-0000-0000-0000B30A0000}"/>
    <cellStyle name="Normal 16 4 5 4" xfId="2694" xr:uid="{00000000-0005-0000-0000-0000B40A0000}"/>
    <cellStyle name="Normal 16 4 6" xfId="2695" xr:uid="{00000000-0005-0000-0000-0000B50A0000}"/>
    <cellStyle name="Normal 16 4 6 2" xfId="2696" xr:uid="{00000000-0005-0000-0000-0000B60A0000}"/>
    <cellStyle name="Normal 16 4 7" xfId="2697" xr:uid="{00000000-0005-0000-0000-0000B70A0000}"/>
    <cellStyle name="Normal 16 4 8" xfId="2698" xr:uid="{00000000-0005-0000-0000-0000B80A0000}"/>
    <cellStyle name="Normal 16 5" xfId="2699" xr:uid="{00000000-0005-0000-0000-0000B90A0000}"/>
    <cellStyle name="Normal 16 5 2" xfId="2700" xr:uid="{00000000-0005-0000-0000-0000BA0A0000}"/>
    <cellStyle name="Normal 16 5 2 2" xfId="2701" xr:uid="{00000000-0005-0000-0000-0000BB0A0000}"/>
    <cellStyle name="Normal 16 5 2 3" xfId="2702" xr:uid="{00000000-0005-0000-0000-0000BC0A0000}"/>
    <cellStyle name="Normal 16 5 2 4" xfId="2703" xr:uid="{00000000-0005-0000-0000-0000BD0A0000}"/>
    <cellStyle name="Normal 16 5 3" xfId="2704" xr:uid="{00000000-0005-0000-0000-0000BE0A0000}"/>
    <cellStyle name="Normal 16 5 3 2" xfId="2705" xr:uid="{00000000-0005-0000-0000-0000BF0A0000}"/>
    <cellStyle name="Normal 16 5 3 3" xfId="2706" xr:uid="{00000000-0005-0000-0000-0000C00A0000}"/>
    <cellStyle name="Normal 16 5 3 4" xfId="2707" xr:uid="{00000000-0005-0000-0000-0000C10A0000}"/>
    <cellStyle name="Normal 16 5 4" xfId="2708" xr:uid="{00000000-0005-0000-0000-0000C20A0000}"/>
    <cellStyle name="Normal 16 5 4 2" xfId="2709" xr:uid="{00000000-0005-0000-0000-0000C30A0000}"/>
    <cellStyle name="Normal 16 5 4 3" xfId="2710" xr:uid="{00000000-0005-0000-0000-0000C40A0000}"/>
    <cellStyle name="Normal 16 5 4 4" xfId="2711" xr:uid="{00000000-0005-0000-0000-0000C50A0000}"/>
    <cellStyle name="Normal 16 5 5" xfId="2712" xr:uid="{00000000-0005-0000-0000-0000C60A0000}"/>
    <cellStyle name="Normal 16 5 5 2" xfId="2713" xr:uid="{00000000-0005-0000-0000-0000C70A0000}"/>
    <cellStyle name="Normal 16 5 6" xfId="2714" xr:uid="{00000000-0005-0000-0000-0000C80A0000}"/>
    <cellStyle name="Normal 16 5 7" xfId="2715" xr:uid="{00000000-0005-0000-0000-0000C90A0000}"/>
    <cellStyle name="Normal 16 6" xfId="2716" xr:uid="{00000000-0005-0000-0000-0000CA0A0000}"/>
    <cellStyle name="Normal 16 6 2" xfId="2717" xr:uid="{00000000-0005-0000-0000-0000CB0A0000}"/>
    <cellStyle name="Normal 16 6 2 2" xfId="2718" xr:uid="{00000000-0005-0000-0000-0000CC0A0000}"/>
    <cellStyle name="Normal 16 6 2 3" xfId="2719" xr:uid="{00000000-0005-0000-0000-0000CD0A0000}"/>
    <cellStyle name="Normal 16 6 2 4" xfId="2720" xr:uid="{00000000-0005-0000-0000-0000CE0A0000}"/>
    <cellStyle name="Normal 16 6 3" xfId="2721" xr:uid="{00000000-0005-0000-0000-0000CF0A0000}"/>
    <cellStyle name="Normal 16 6 3 2" xfId="2722" xr:uid="{00000000-0005-0000-0000-0000D00A0000}"/>
    <cellStyle name="Normal 16 6 3 3" xfId="2723" xr:uid="{00000000-0005-0000-0000-0000D10A0000}"/>
    <cellStyle name="Normal 16 6 3 4" xfId="2724" xr:uid="{00000000-0005-0000-0000-0000D20A0000}"/>
    <cellStyle name="Normal 16 6 4" xfId="2725" xr:uid="{00000000-0005-0000-0000-0000D30A0000}"/>
    <cellStyle name="Normal 16 6 4 2" xfId="2726" xr:uid="{00000000-0005-0000-0000-0000D40A0000}"/>
    <cellStyle name="Normal 16 6 4 3" xfId="2727" xr:uid="{00000000-0005-0000-0000-0000D50A0000}"/>
    <cellStyle name="Normal 16 6 4 4" xfId="2728" xr:uid="{00000000-0005-0000-0000-0000D60A0000}"/>
    <cellStyle name="Normal 16 6 5" xfId="2729" xr:uid="{00000000-0005-0000-0000-0000D70A0000}"/>
    <cellStyle name="Normal 16 6 5 2" xfId="2730" xr:uid="{00000000-0005-0000-0000-0000D80A0000}"/>
    <cellStyle name="Normal 16 6 6" xfId="2731" xr:uid="{00000000-0005-0000-0000-0000D90A0000}"/>
    <cellStyle name="Normal 16 6 7" xfId="2732" xr:uid="{00000000-0005-0000-0000-0000DA0A0000}"/>
    <cellStyle name="Normal 16 7" xfId="2733" xr:uid="{00000000-0005-0000-0000-0000DB0A0000}"/>
    <cellStyle name="Normal 16 7 2" xfId="2734" xr:uid="{00000000-0005-0000-0000-0000DC0A0000}"/>
    <cellStyle name="Normal 16 7 3" xfId="2735" xr:uid="{00000000-0005-0000-0000-0000DD0A0000}"/>
    <cellStyle name="Normal 16 7 4" xfId="2736" xr:uid="{00000000-0005-0000-0000-0000DE0A0000}"/>
    <cellStyle name="Normal 16 8" xfId="2737" xr:uid="{00000000-0005-0000-0000-0000DF0A0000}"/>
    <cellStyle name="Normal 16 8 2" xfId="2738" xr:uid="{00000000-0005-0000-0000-0000E00A0000}"/>
    <cellStyle name="Normal 16 8 3" xfId="2739" xr:uid="{00000000-0005-0000-0000-0000E10A0000}"/>
    <cellStyle name="Normal 16 8 4" xfId="2740" xr:uid="{00000000-0005-0000-0000-0000E20A0000}"/>
    <cellStyle name="Normal 16 9" xfId="2741" xr:uid="{00000000-0005-0000-0000-0000E30A0000}"/>
    <cellStyle name="Normal 16 9 2" xfId="2742" xr:uid="{00000000-0005-0000-0000-0000E40A0000}"/>
    <cellStyle name="Normal 16 9 3" xfId="2743" xr:uid="{00000000-0005-0000-0000-0000E50A0000}"/>
    <cellStyle name="Normal 16 9 4" xfId="2744" xr:uid="{00000000-0005-0000-0000-0000E60A0000}"/>
    <cellStyle name="Normal 17" xfId="2745" xr:uid="{00000000-0005-0000-0000-0000E70A0000}"/>
    <cellStyle name="Normal 17 2" xfId="2746" xr:uid="{00000000-0005-0000-0000-0000E80A0000}"/>
    <cellStyle name="Normal 17 2 2" xfId="2747" xr:uid="{00000000-0005-0000-0000-0000E90A0000}"/>
    <cellStyle name="Normal 17 3" xfId="2748" xr:uid="{00000000-0005-0000-0000-0000EA0A0000}"/>
    <cellStyle name="Normal 18" xfId="2749" xr:uid="{00000000-0005-0000-0000-0000EB0A0000}"/>
    <cellStyle name="Normal 18 10" xfId="2750" xr:uid="{00000000-0005-0000-0000-0000EC0A0000}"/>
    <cellStyle name="Normal 18 2" xfId="2751" xr:uid="{00000000-0005-0000-0000-0000ED0A0000}"/>
    <cellStyle name="Normal 18 2 2" xfId="2752" xr:uid="{00000000-0005-0000-0000-0000EE0A0000}"/>
    <cellStyle name="Normal 18 2 2 2" xfId="2753" xr:uid="{00000000-0005-0000-0000-0000EF0A0000}"/>
    <cellStyle name="Normal 18 2 2 3" xfId="2754" xr:uid="{00000000-0005-0000-0000-0000F00A0000}"/>
    <cellStyle name="Normal 18 2 2 4" xfId="2755" xr:uid="{00000000-0005-0000-0000-0000F10A0000}"/>
    <cellStyle name="Normal 18 2 3" xfId="2756" xr:uid="{00000000-0005-0000-0000-0000F20A0000}"/>
    <cellStyle name="Normal 18 2 3 2" xfId="2757" xr:uid="{00000000-0005-0000-0000-0000F30A0000}"/>
    <cellStyle name="Normal 18 2 3 2 2" xfId="2758" xr:uid="{00000000-0005-0000-0000-0000F40A0000}"/>
    <cellStyle name="Normal 18 2 3 2 2 2" xfId="2759" xr:uid="{00000000-0005-0000-0000-0000F50A0000}"/>
    <cellStyle name="Normal 18 2 3 2 2 3" xfId="2760" xr:uid="{00000000-0005-0000-0000-0000F60A0000}"/>
    <cellStyle name="Normal 18 2 3 2 2 4" xfId="2761" xr:uid="{00000000-0005-0000-0000-0000F70A0000}"/>
    <cellStyle name="Normal 18 2 3 2 3" xfId="2762" xr:uid="{00000000-0005-0000-0000-0000F80A0000}"/>
    <cellStyle name="Normal 18 2 3 2 3 2" xfId="2763" xr:uid="{00000000-0005-0000-0000-0000F90A0000}"/>
    <cellStyle name="Normal 18 2 3 2 3 3" xfId="2764" xr:uid="{00000000-0005-0000-0000-0000FA0A0000}"/>
    <cellStyle name="Normal 18 2 3 2 3 4" xfId="2765" xr:uid="{00000000-0005-0000-0000-0000FB0A0000}"/>
    <cellStyle name="Normal 18 2 3 2 4" xfId="2766" xr:uid="{00000000-0005-0000-0000-0000FC0A0000}"/>
    <cellStyle name="Normal 18 2 3 2 4 2" xfId="2767" xr:uid="{00000000-0005-0000-0000-0000FD0A0000}"/>
    <cellStyle name="Normal 18 2 3 2 4 3" xfId="2768" xr:uid="{00000000-0005-0000-0000-0000FE0A0000}"/>
    <cellStyle name="Normal 18 2 3 2 4 4" xfId="2769" xr:uid="{00000000-0005-0000-0000-0000FF0A0000}"/>
    <cellStyle name="Normal 18 2 3 2 5" xfId="2770" xr:uid="{00000000-0005-0000-0000-0000000B0000}"/>
    <cellStyle name="Normal 18 2 3 2 5 2" xfId="2771" xr:uid="{00000000-0005-0000-0000-0000010B0000}"/>
    <cellStyle name="Normal 18 2 3 2 6" xfId="2772" xr:uid="{00000000-0005-0000-0000-0000020B0000}"/>
    <cellStyle name="Normal 18 2 3 2 7" xfId="2773" xr:uid="{00000000-0005-0000-0000-0000030B0000}"/>
    <cellStyle name="Normal 18 2 3 3" xfId="2774" xr:uid="{00000000-0005-0000-0000-0000040B0000}"/>
    <cellStyle name="Normal 18 2 3 3 2" xfId="2775" xr:uid="{00000000-0005-0000-0000-0000050B0000}"/>
    <cellStyle name="Normal 18 2 3 3 3" xfId="2776" xr:uid="{00000000-0005-0000-0000-0000060B0000}"/>
    <cellStyle name="Normal 18 2 3 3 4" xfId="2777" xr:uid="{00000000-0005-0000-0000-0000070B0000}"/>
    <cellStyle name="Normal 18 2 3 4" xfId="2778" xr:uid="{00000000-0005-0000-0000-0000080B0000}"/>
    <cellStyle name="Normal 18 2 3 4 2" xfId="2779" xr:uid="{00000000-0005-0000-0000-0000090B0000}"/>
    <cellStyle name="Normal 18 2 3 4 3" xfId="2780" xr:uid="{00000000-0005-0000-0000-00000A0B0000}"/>
    <cellStyle name="Normal 18 2 3 4 4" xfId="2781" xr:uid="{00000000-0005-0000-0000-00000B0B0000}"/>
    <cellStyle name="Normal 18 2 3 5" xfId="2782" xr:uid="{00000000-0005-0000-0000-00000C0B0000}"/>
    <cellStyle name="Normal 18 2 3 5 2" xfId="2783" xr:uid="{00000000-0005-0000-0000-00000D0B0000}"/>
    <cellStyle name="Normal 18 2 3 5 3" xfId="2784" xr:uid="{00000000-0005-0000-0000-00000E0B0000}"/>
    <cellStyle name="Normal 18 2 3 5 4" xfId="2785" xr:uid="{00000000-0005-0000-0000-00000F0B0000}"/>
    <cellStyle name="Normal 18 2 3 6" xfId="2786" xr:uid="{00000000-0005-0000-0000-0000100B0000}"/>
    <cellStyle name="Normal 18 2 3 6 2" xfId="2787" xr:uid="{00000000-0005-0000-0000-0000110B0000}"/>
    <cellStyle name="Normal 18 2 3 7" xfId="2788" xr:uid="{00000000-0005-0000-0000-0000120B0000}"/>
    <cellStyle name="Normal 18 2 3 8" xfId="2789" xr:uid="{00000000-0005-0000-0000-0000130B0000}"/>
    <cellStyle name="Normal 18 2 4" xfId="2790" xr:uid="{00000000-0005-0000-0000-0000140B0000}"/>
    <cellStyle name="Normal 18 2 4 2" xfId="2791" xr:uid="{00000000-0005-0000-0000-0000150B0000}"/>
    <cellStyle name="Normal 18 2 4 3" xfId="2792" xr:uid="{00000000-0005-0000-0000-0000160B0000}"/>
    <cellStyle name="Normal 18 2 5" xfId="2793" xr:uid="{00000000-0005-0000-0000-0000170B0000}"/>
    <cellStyle name="Normal 18 2 5 2" xfId="2794" xr:uid="{00000000-0005-0000-0000-0000180B0000}"/>
    <cellStyle name="Normal 18 2 6" xfId="2795" xr:uid="{00000000-0005-0000-0000-0000190B0000}"/>
    <cellStyle name="Normal 18 2 7" xfId="2796" xr:uid="{00000000-0005-0000-0000-00001A0B0000}"/>
    <cellStyle name="Normal 18 3" xfId="2797" xr:uid="{00000000-0005-0000-0000-00001B0B0000}"/>
    <cellStyle name="Normal 18 3 2" xfId="2798" xr:uid="{00000000-0005-0000-0000-00001C0B0000}"/>
    <cellStyle name="Normal 18 3 3" xfId="2799" xr:uid="{00000000-0005-0000-0000-00001D0B0000}"/>
    <cellStyle name="Normal 18 3 4" xfId="2800" xr:uid="{00000000-0005-0000-0000-00001E0B0000}"/>
    <cellStyle name="Normal 18 4" xfId="2801" xr:uid="{00000000-0005-0000-0000-00001F0B0000}"/>
    <cellStyle name="Normal 18 4 2" xfId="2802" xr:uid="{00000000-0005-0000-0000-0000200B0000}"/>
    <cellStyle name="Normal 18 4 2 2" xfId="2803" xr:uid="{00000000-0005-0000-0000-0000210B0000}"/>
    <cellStyle name="Normal 18 4 2 2 2" xfId="2804" xr:uid="{00000000-0005-0000-0000-0000220B0000}"/>
    <cellStyle name="Normal 18 4 2 2 3" xfId="2805" xr:uid="{00000000-0005-0000-0000-0000230B0000}"/>
    <cellStyle name="Normal 18 4 2 2 4" xfId="2806" xr:uid="{00000000-0005-0000-0000-0000240B0000}"/>
    <cellStyle name="Normal 18 4 2 3" xfId="2807" xr:uid="{00000000-0005-0000-0000-0000250B0000}"/>
    <cellStyle name="Normal 18 4 2 3 2" xfId="2808" xr:uid="{00000000-0005-0000-0000-0000260B0000}"/>
    <cellStyle name="Normal 18 4 2 3 3" xfId="2809" xr:uid="{00000000-0005-0000-0000-0000270B0000}"/>
    <cellStyle name="Normal 18 4 2 3 4" xfId="2810" xr:uid="{00000000-0005-0000-0000-0000280B0000}"/>
    <cellStyle name="Normal 18 4 2 4" xfId="2811" xr:uid="{00000000-0005-0000-0000-0000290B0000}"/>
    <cellStyle name="Normal 18 4 2 4 2" xfId="2812" xr:uid="{00000000-0005-0000-0000-00002A0B0000}"/>
    <cellStyle name="Normal 18 4 2 4 3" xfId="2813" xr:uid="{00000000-0005-0000-0000-00002B0B0000}"/>
    <cellStyle name="Normal 18 4 2 4 4" xfId="2814" xr:uid="{00000000-0005-0000-0000-00002C0B0000}"/>
    <cellStyle name="Normal 18 4 2 5" xfId="2815" xr:uid="{00000000-0005-0000-0000-00002D0B0000}"/>
    <cellStyle name="Normal 18 4 2 5 2" xfId="2816" xr:uid="{00000000-0005-0000-0000-00002E0B0000}"/>
    <cellStyle name="Normal 18 4 2 6" xfId="2817" xr:uid="{00000000-0005-0000-0000-00002F0B0000}"/>
    <cellStyle name="Normal 18 4 2 7" xfId="2818" xr:uid="{00000000-0005-0000-0000-0000300B0000}"/>
    <cellStyle name="Normal 18 4 3" xfId="2819" xr:uid="{00000000-0005-0000-0000-0000310B0000}"/>
    <cellStyle name="Normal 18 4 3 2" xfId="2820" xr:uid="{00000000-0005-0000-0000-0000320B0000}"/>
    <cellStyle name="Normal 18 4 3 3" xfId="2821" xr:uid="{00000000-0005-0000-0000-0000330B0000}"/>
    <cellStyle name="Normal 18 4 3 4" xfId="2822" xr:uid="{00000000-0005-0000-0000-0000340B0000}"/>
    <cellStyle name="Normal 18 4 4" xfId="2823" xr:uid="{00000000-0005-0000-0000-0000350B0000}"/>
    <cellStyle name="Normal 18 4 4 2" xfId="2824" xr:uid="{00000000-0005-0000-0000-0000360B0000}"/>
    <cellStyle name="Normal 18 4 4 3" xfId="2825" xr:uid="{00000000-0005-0000-0000-0000370B0000}"/>
    <cellStyle name="Normal 18 4 4 4" xfId="2826" xr:uid="{00000000-0005-0000-0000-0000380B0000}"/>
    <cellStyle name="Normal 18 4 5" xfId="2827" xr:uid="{00000000-0005-0000-0000-0000390B0000}"/>
    <cellStyle name="Normal 18 4 5 2" xfId="2828" xr:uid="{00000000-0005-0000-0000-00003A0B0000}"/>
    <cellStyle name="Normal 18 4 5 3" xfId="2829" xr:uid="{00000000-0005-0000-0000-00003B0B0000}"/>
    <cellStyle name="Normal 18 4 5 4" xfId="2830" xr:uid="{00000000-0005-0000-0000-00003C0B0000}"/>
    <cellStyle name="Normal 18 4 6" xfId="2831" xr:uid="{00000000-0005-0000-0000-00003D0B0000}"/>
    <cellStyle name="Normal 18 4 6 2" xfId="2832" xr:uid="{00000000-0005-0000-0000-00003E0B0000}"/>
    <cellStyle name="Normal 18 4 7" xfId="2833" xr:uid="{00000000-0005-0000-0000-00003F0B0000}"/>
    <cellStyle name="Normal 18 4 8" xfId="2834" xr:uid="{00000000-0005-0000-0000-0000400B0000}"/>
    <cellStyle name="Normal 18 5" xfId="2835" xr:uid="{00000000-0005-0000-0000-0000410B0000}"/>
    <cellStyle name="Normal 18 5 2" xfId="2836" xr:uid="{00000000-0005-0000-0000-0000420B0000}"/>
    <cellStyle name="Normal 18 5 2 2" xfId="2837" xr:uid="{00000000-0005-0000-0000-0000430B0000}"/>
    <cellStyle name="Normal 18 5 2 2 2" xfId="2838" xr:uid="{00000000-0005-0000-0000-0000440B0000}"/>
    <cellStyle name="Normal 18 5 2 2 3" xfId="2839" xr:uid="{00000000-0005-0000-0000-0000450B0000}"/>
    <cellStyle name="Normal 18 5 2 2 4" xfId="2840" xr:uid="{00000000-0005-0000-0000-0000460B0000}"/>
    <cellStyle name="Normal 18 5 2 3" xfId="2841" xr:uid="{00000000-0005-0000-0000-0000470B0000}"/>
    <cellStyle name="Normal 18 5 2 3 2" xfId="2842" xr:uid="{00000000-0005-0000-0000-0000480B0000}"/>
    <cellStyle name="Normal 18 5 2 3 3" xfId="2843" xr:uid="{00000000-0005-0000-0000-0000490B0000}"/>
    <cellStyle name="Normal 18 5 2 3 4" xfId="2844" xr:uid="{00000000-0005-0000-0000-00004A0B0000}"/>
    <cellStyle name="Normal 18 5 2 4" xfId="2845" xr:uid="{00000000-0005-0000-0000-00004B0B0000}"/>
    <cellStyle name="Normal 18 5 2 4 2" xfId="2846" xr:uid="{00000000-0005-0000-0000-00004C0B0000}"/>
    <cellStyle name="Normal 18 5 2 4 3" xfId="2847" xr:uid="{00000000-0005-0000-0000-00004D0B0000}"/>
    <cellStyle name="Normal 18 5 2 4 4" xfId="2848" xr:uid="{00000000-0005-0000-0000-00004E0B0000}"/>
    <cellStyle name="Normal 18 5 2 5" xfId="2849" xr:uid="{00000000-0005-0000-0000-00004F0B0000}"/>
    <cellStyle name="Normal 18 5 2 5 2" xfId="2850" xr:uid="{00000000-0005-0000-0000-0000500B0000}"/>
    <cellStyle name="Normal 18 5 2 6" xfId="2851" xr:uid="{00000000-0005-0000-0000-0000510B0000}"/>
    <cellStyle name="Normal 18 5 2 7" xfId="2852" xr:uid="{00000000-0005-0000-0000-0000520B0000}"/>
    <cellStyle name="Normal 18 5 3" xfId="2853" xr:uid="{00000000-0005-0000-0000-0000530B0000}"/>
    <cellStyle name="Normal 18 5 3 2" xfId="2854" xr:uid="{00000000-0005-0000-0000-0000540B0000}"/>
    <cellStyle name="Normal 18 5 3 3" xfId="2855" xr:uid="{00000000-0005-0000-0000-0000550B0000}"/>
    <cellStyle name="Normal 18 5 3 4" xfId="2856" xr:uid="{00000000-0005-0000-0000-0000560B0000}"/>
    <cellStyle name="Normal 18 5 4" xfId="2857" xr:uid="{00000000-0005-0000-0000-0000570B0000}"/>
    <cellStyle name="Normal 18 5 4 2" xfId="2858" xr:uid="{00000000-0005-0000-0000-0000580B0000}"/>
    <cellStyle name="Normal 18 5 4 3" xfId="2859" xr:uid="{00000000-0005-0000-0000-0000590B0000}"/>
    <cellStyle name="Normal 18 5 4 4" xfId="2860" xr:uid="{00000000-0005-0000-0000-00005A0B0000}"/>
    <cellStyle name="Normal 18 5 5" xfId="2861" xr:uid="{00000000-0005-0000-0000-00005B0B0000}"/>
    <cellStyle name="Normal 18 5 5 2" xfId="2862" xr:uid="{00000000-0005-0000-0000-00005C0B0000}"/>
    <cellStyle name="Normal 18 5 5 3" xfId="2863" xr:uid="{00000000-0005-0000-0000-00005D0B0000}"/>
    <cellStyle name="Normal 18 5 5 4" xfId="2864" xr:uid="{00000000-0005-0000-0000-00005E0B0000}"/>
    <cellStyle name="Normal 18 5 6" xfId="2865" xr:uid="{00000000-0005-0000-0000-00005F0B0000}"/>
    <cellStyle name="Normal 18 5 6 2" xfId="2866" xr:uid="{00000000-0005-0000-0000-0000600B0000}"/>
    <cellStyle name="Normal 18 5 7" xfId="2867" xr:uid="{00000000-0005-0000-0000-0000610B0000}"/>
    <cellStyle name="Normal 18 5 8" xfId="2868" xr:uid="{00000000-0005-0000-0000-0000620B0000}"/>
    <cellStyle name="Normal 18 6" xfId="2869" xr:uid="{00000000-0005-0000-0000-0000630B0000}"/>
    <cellStyle name="Normal 18 6 2" xfId="2870" xr:uid="{00000000-0005-0000-0000-0000640B0000}"/>
    <cellStyle name="Normal 18 6 2 2" xfId="2871" xr:uid="{00000000-0005-0000-0000-0000650B0000}"/>
    <cellStyle name="Normal 18 6 2 3" xfId="2872" xr:uid="{00000000-0005-0000-0000-0000660B0000}"/>
    <cellStyle name="Normal 18 6 2 4" xfId="2873" xr:uid="{00000000-0005-0000-0000-0000670B0000}"/>
    <cellStyle name="Normal 18 6 3" xfId="2874" xr:uid="{00000000-0005-0000-0000-0000680B0000}"/>
    <cellStyle name="Normal 18 6 3 2" xfId="2875" xr:uid="{00000000-0005-0000-0000-0000690B0000}"/>
    <cellStyle name="Normal 18 6 3 3" xfId="2876" xr:uid="{00000000-0005-0000-0000-00006A0B0000}"/>
    <cellStyle name="Normal 18 6 3 4" xfId="2877" xr:uid="{00000000-0005-0000-0000-00006B0B0000}"/>
    <cellStyle name="Normal 18 6 4" xfId="2878" xr:uid="{00000000-0005-0000-0000-00006C0B0000}"/>
    <cellStyle name="Normal 18 6 4 2" xfId="2879" xr:uid="{00000000-0005-0000-0000-00006D0B0000}"/>
    <cellStyle name="Normal 18 6 4 3" xfId="2880" xr:uid="{00000000-0005-0000-0000-00006E0B0000}"/>
    <cellStyle name="Normal 18 6 4 4" xfId="2881" xr:uid="{00000000-0005-0000-0000-00006F0B0000}"/>
    <cellStyle name="Normal 18 6 5" xfId="2882" xr:uid="{00000000-0005-0000-0000-0000700B0000}"/>
    <cellStyle name="Normal 18 6 5 2" xfId="2883" xr:uid="{00000000-0005-0000-0000-0000710B0000}"/>
    <cellStyle name="Normal 18 6 6" xfId="2884" xr:uid="{00000000-0005-0000-0000-0000720B0000}"/>
    <cellStyle name="Normal 18 6 7" xfId="2885" xr:uid="{00000000-0005-0000-0000-0000730B0000}"/>
    <cellStyle name="Normal 18 7" xfId="2886" xr:uid="{00000000-0005-0000-0000-0000740B0000}"/>
    <cellStyle name="Normal 18 8" xfId="2887" xr:uid="{00000000-0005-0000-0000-0000750B0000}"/>
    <cellStyle name="Normal 18 8 2" xfId="2888" xr:uid="{00000000-0005-0000-0000-0000760B0000}"/>
    <cellStyle name="Normal 18 9" xfId="2889" xr:uid="{00000000-0005-0000-0000-0000770B0000}"/>
    <cellStyle name="Normal 19" xfId="2890" xr:uid="{00000000-0005-0000-0000-0000780B0000}"/>
    <cellStyle name="Normal 19 10" xfId="2891" xr:uid="{00000000-0005-0000-0000-0000790B0000}"/>
    <cellStyle name="Normal 19 2" xfId="2892" xr:uid="{00000000-0005-0000-0000-00007A0B0000}"/>
    <cellStyle name="Normal 19 2 2" xfId="2893" xr:uid="{00000000-0005-0000-0000-00007B0B0000}"/>
    <cellStyle name="Normal 19 2 2 2" xfId="2894" xr:uid="{00000000-0005-0000-0000-00007C0B0000}"/>
    <cellStyle name="Normal 19 2 2 3" xfId="2895" xr:uid="{00000000-0005-0000-0000-00007D0B0000}"/>
    <cellStyle name="Normal 19 2 2 4" xfId="2896" xr:uid="{00000000-0005-0000-0000-00007E0B0000}"/>
    <cellStyle name="Normal 19 2 3" xfId="2897" xr:uid="{00000000-0005-0000-0000-00007F0B0000}"/>
    <cellStyle name="Normal 19 2 3 2" xfId="2898" xr:uid="{00000000-0005-0000-0000-0000800B0000}"/>
    <cellStyle name="Normal 19 2 3 2 2" xfId="2899" xr:uid="{00000000-0005-0000-0000-0000810B0000}"/>
    <cellStyle name="Normal 19 2 3 2 2 2" xfId="2900" xr:uid="{00000000-0005-0000-0000-0000820B0000}"/>
    <cellStyle name="Normal 19 2 3 2 2 3" xfId="2901" xr:uid="{00000000-0005-0000-0000-0000830B0000}"/>
    <cellStyle name="Normal 19 2 3 2 2 4" xfId="2902" xr:uid="{00000000-0005-0000-0000-0000840B0000}"/>
    <cellStyle name="Normal 19 2 3 2 3" xfId="2903" xr:uid="{00000000-0005-0000-0000-0000850B0000}"/>
    <cellStyle name="Normal 19 2 3 2 3 2" xfId="2904" xr:uid="{00000000-0005-0000-0000-0000860B0000}"/>
    <cellStyle name="Normal 19 2 3 2 3 3" xfId="2905" xr:uid="{00000000-0005-0000-0000-0000870B0000}"/>
    <cellStyle name="Normal 19 2 3 2 3 4" xfId="2906" xr:uid="{00000000-0005-0000-0000-0000880B0000}"/>
    <cellStyle name="Normal 19 2 3 2 4" xfId="2907" xr:uid="{00000000-0005-0000-0000-0000890B0000}"/>
    <cellStyle name="Normal 19 2 3 2 4 2" xfId="2908" xr:uid="{00000000-0005-0000-0000-00008A0B0000}"/>
    <cellStyle name="Normal 19 2 3 2 4 3" xfId="2909" xr:uid="{00000000-0005-0000-0000-00008B0B0000}"/>
    <cellStyle name="Normal 19 2 3 2 4 4" xfId="2910" xr:uid="{00000000-0005-0000-0000-00008C0B0000}"/>
    <cellStyle name="Normal 19 2 3 2 5" xfId="2911" xr:uid="{00000000-0005-0000-0000-00008D0B0000}"/>
    <cellStyle name="Normal 19 2 3 2 5 2" xfId="2912" xr:uid="{00000000-0005-0000-0000-00008E0B0000}"/>
    <cellStyle name="Normal 19 2 3 2 6" xfId="2913" xr:uid="{00000000-0005-0000-0000-00008F0B0000}"/>
    <cellStyle name="Normal 19 2 3 2 7" xfId="2914" xr:uid="{00000000-0005-0000-0000-0000900B0000}"/>
    <cellStyle name="Normal 19 2 3 3" xfId="2915" xr:uid="{00000000-0005-0000-0000-0000910B0000}"/>
    <cellStyle name="Normal 19 2 3 3 2" xfId="2916" xr:uid="{00000000-0005-0000-0000-0000920B0000}"/>
    <cellStyle name="Normal 19 2 3 3 3" xfId="2917" xr:uid="{00000000-0005-0000-0000-0000930B0000}"/>
    <cellStyle name="Normal 19 2 3 3 4" xfId="2918" xr:uid="{00000000-0005-0000-0000-0000940B0000}"/>
    <cellStyle name="Normal 19 2 3 4" xfId="2919" xr:uid="{00000000-0005-0000-0000-0000950B0000}"/>
    <cellStyle name="Normal 19 2 3 4 2" xfId="2920" xr:uid="{00000000-0005-0000-0000-0000960B0000}"/>
    <cellStyle name="Normal 19 2 3 4 3" xfId="2921" xr:uid="{00000000-0005-0000-0000-0000970B0000}"/>
    <cellStyle name="Normal 19 2 3 4 4" xfId="2922" xr:uid="{00000000-0005-0000-0000-0000980B0000}"/>
    <cellStyle name="Normal 19 2 3 5" xfId="2923" xr:uid="{00000000-0005-0000-0000-0000990B0000}"/>
    <cellStyle name="Normal 19 2 3 5 2" xfId="2924" xr:uid="{00000000-0005-0000-0000-00009A0B0000}"/>
    <cellStyle name="Normal 19 2 3 5 3" xfId="2925" xr:uid="{00000000-0005-0000-0000-00009B0B0000}"/>
    <cellStyle name="Normal 19 2 3 5 4" xfId="2926" xr:uid="{00000000-0005-0000-0000-00009C0B0000}"/>
    <cellStyle name="Normal 19 2 3 6" xfId="2927" xr:uid="{00000000-0005-0000-0000-00009D0B0000}"/>
    <cellStyle name="Normal 19 2 3 6 2" xfId="2928" xr:uid="{00000000-0005-0000-0000-00009E0B0000}"/>
    <cellStyle name="Normal 19 2 3 7" xfId="2929" xr:uid="{00000000-0005-0000-0000-00009F0B0000}"/>
    <cellStyle name="Normal 19 2 3 8" xfId="2930" xr:uid="{00000000-0005-0000-0000-0000A00B0000}"/>
    <cellStyle name="Normal 19 2 4" xfId="2931" xr:uid="{00000000-0005-0000-0000-0000A10B0000}"/>
    <cellStyle name="Normal 19 2 4 2" xfId="2932" xr:uid="{00000000-0005-0000-0000-0000A20B0000}"/>
    <cellStyle name="Normal 19 2 4 3" xfId="2933" xr:uid="{00000000-0005-0000-0000-0000A30B0000}"/>
    <cellStyle name="Normal 19 2 5" xfId="2934" xr:uid="{00000000-0005-0000-0000-0000A40B0000}"/>
    <cellStyle name="Normal 19 2 5 2" xfId="2935" xr:uid="{00000000-0005-0000-0000-0000A50B0000}"/>
    <cellStyle name="Normal 19 2 6" xfId="2936" xr:uid="{00000000-0005-0000-0000-0000A60B0000}"/>
    <cellStyle name="Normal 19 2 7" xfId="2937" xr:uid="{00000000-0005-0000-0000-0000A70B0000}"/>
    <cellStyle name="Normal 19 3" xfId="2938" xr:uid="{00000000-0005-0000-0000-0000A80B0000}"/>
    <cellStyle name="Normal 19 3 2" xfId="2939" xr:uid="{00000000-0005-0000-0000-0000A90B0000}"/>
    <cellStyle name="Normal 19 3 3" xfId="2940" xr:uid="{00000000-0005-0000-0000-0000AA0B0000}"/>
    <cellStyle name="Normal 19 3 4" xfId="2941" xr:uid="{00000000-0005-0000-0000-0000AB0B0000}"/>
    <cellStyle name="Normal 19 4" xfId="2942" xr:uid="{00000000-0005-0000-0000-0000AC0B0000}"/>
    <cellStyle name="Normal 19 4 2" xfId="2943" xr:uid="{00000000-0005-0000-0000-0000AD0B0000}"/>
    <cellStyle name="Normal 19 4 2 2" xfId="2944" xr:uid="{00000000-0005-0000-0000-0000AE0B0000}"/>
    <cellStyle name="Normal 19 4 2 2 2" xfId="2945" xr:uid="{00000000-0005-0000-0000-0000AF0B0000}"/>
    <cellStyle name="Normal 19 4 2 2 3" xfId="2946" xr:uid="{00000000-0005-0000-0000-0000B00B0000}"/>
    <cellStyle name="Normal 19 4 2 2 4" xfId="2947" xr:uid="{00000000-0005-0000-0000-0000B10B0000}"/>
    <cellStyle name="Normal 19 4 2 3" xfId="2948" xr:uid="{00000000-0005-0000-0000-0000B20B0000}"/>
    <cellStyle name="Normal 19 4 2 3 2" xfId="2949" xr:uid="{00000000-0005-0000-0000-0000B30B0000}"/>
    <cellStyle name="Normal 19 4 2 3 3" xfId="2950" xr:uid="{00000000-0005-0000-0000-0000B40B0000}"/>
    <cellStyle name="Normal 19 4 2 3 4" xfId="2951" xr:uid="{00000000-0005-0000-0000-0000B50B0000}"/>
    <cellStyle name="Normal 19 4 2 4" xfId="2952" xr:uid="{00000000-0005-0000-0000-0000B60B0000}"/>
    <cellStyle name="Normal 19 4 2 4 2" xfId="2953" xr:uid="{00000000-0005-0000-0000-0000B70B0000}"/>
    <cellStyle name="Normal 19 4 2 4 3" xfId="2954" xr:uid="{00000000-0005-0000-0000-0000B80B0000}"/>
    <cellStyle name="Normal 19 4 2 4 4" xfId="2955" xr:uid="{00000000-0005-0000-0000-0000B90B0000}"/>
    <cellStyle name="Normal 19 4 2 5" xfId="2956" xr:uid="{00000000-0005-0000-0000-0000BA0B0000}"/>
    <cellStyle name="Normal 19 4 2 5 2" xfId="2957" xr:uid="{00000000-0005-0000-0000-0000BB0B0000}"/>
    <cellStyle name="Normal 19 4 2 6" xfId="2958" xr:uid="{00000000-0005-0000-0000-0000BC0B0000}"/>
    <cellStyle name="Normal 19 4 2 7" xfId="2959" xr:uid="{00000000-0005-0000-0000-0000BD0B0000}"/>
    <cellStyle name="Normal 19 4 3" xfId="2960" xr:uid="{00000000-0005-0000-0000-0000BE0B0000}"/>
    <cellStyle name="Normal 19 4 3 2" xfId="2961" xr:uid="{00000000-0005-0000-0000-0000BF0B0000}"/>
    <cellStyle name="Normal 19 4 3 3" xfId="2962" xr:uid="{00000000-0005-0000-0000-0000C00B0000}"/>
    <cellStyle name="Normal 19 4 3 4" xfId="2963" xr:uid="{00000000-0005-0000-0000-0000C10B0000}"/>
    <cellStyle name="Normal 19 4 4" xfId="2964" xr:uid="{00000000-0005-0000-0000-0000C20B0000}"/>
    <cellStyle name="Normal 19 4 4 2" xfId="2965" xr:uid="{00000000-0005-0000-0000-0000C30B0000}"/>
    <cellStyle name="Normal 19 4 4 3" xfId="2966" xr:uid="{00000000-0005-0000-0000-0000C40B0000}"/>
    <cellStyle name="Normal 19 4 4 4" xfId="2967" xr:uid="{00000000-0005-0000-0000-0000C50B0000}"/>
    <cellStyle name="Normal 19 4 5" xfId="2968" xr:uid="{00000000-0005-0000-0000-0000C60B0000}"/>
    <cellStyle name="Normal 19 4 5 2" xfId="2969" xr:uid="{00000000-0005-0000-0000-0000C70B0000}"/>
    <cellStyle name="Normal 19 4 5 3" xfId="2970" xr:uid="{00000000-0005-0000-0000-0000C80B0000}"/>
    <cellStyle name="Normal 19 4 5 4" xfId="2971" xr:uid="{00000000-0005-0000-0000-0000C90B0000}"/>
    <cellStyle name="Normal 19 4 6" xfId="2972" xr:uid="{00000000-0005-0000-0000-0000CA0B0000}"/>
    <cellStyle name="Normal 19 4 6 2" xfId="2973" xr:uid="{00000000-0005-0000-0000-0000CB0B0000}"/>
    <cellStyle name="Normal 19 4 7" xfId="2974" xr:uid="{00000000-0005-0000-0000-0000CC0B0000}"/>
    <cellStyle name="Normal 19 4 8" xfId="2975" xr:uid="{00000000-0005-0000-0000-0000CD0B0000}"/>
    <cellStyle name="Normal 19 5" xfId="2976" xr:uid="{00000000-0005-0000-0000-0000CE0B0000}"/>
    <cellStyle name="Normal 19 5 2" xfId="2977" xr:uid="{00000000-0005-0000-0000-0000CF0B0000}"/>
    <cellStyle name="Normal 19 5 2 2" xfId="2978" xr:uid="{00000000-0005-0000-0000-0000D00B0000}"/>
    <cellStyle name="Normal 19 5 2 2 2" xfId="2979" xr:uid="{00000000-0005-0000-0000-0000D10B0000}"/>
    <cellStyle name="Normal 19 5 2 2 3" xfId="2980" xr:uid="{00000000-0005-0000-0000-0000D20B0000}"/>
    <cellStyle name="Normal 19 5 2 2 4" xfId="2981" xr:uid="{00000000-0005-0000-0000-0000D30B0000}"/>
    <cellStyle name="Normal 19 5 2 3" xfId="2982" xr:uid="{00000000-0005-0000-0000-0000D40B0000}"/>
    <cellStyle name="Normal 19 5 2 3 2" xfId="2983" xr:uid="{00000000-0005-0000-0000-0000D50B0000}"/>
    <cellStyle name="Normal 19 5 2 3 3" xfId="2984" xr:uid="{00000000-0005-0000-0000-0000D60B0000}"/>
    <cellStyle name="Normal 19 5 2 3 4" xfId="2985" xr:uid="{00000000-0005-0000-0000-0000D70B0000}"/>
    <cellStyle name="Normal 19 5 2 4" xfId="2986" xr:uid="{00000000-0005-0000-0000-0000D80B0000}"/>
    <cellStyle name="Normal 19 5 2 4 2" xfId="2987" xr:uid="{00000000-0005-0000-0000-0000D90B0000}"/>
    <cellStyle name="Normal 19 5 2 4 3" xfId="2988" xr:uid="{00000000-0005-0000-0000-0000DA0B0000}"/>
    <cellStyle name="Normal 19 5 2 4 4" xfId="2989" xr:uid="{00000000-0005-0000-0000-0000DB0B0000}"/>
    <cellStyle name="Normal 19 5 2 5" xfId="2990" xr:uid="{00000000-0005-0000-0000-0000DC0B0000}"/>
    <cellStyle name="Normal 19 5 2 5 2" xfId="2991" xr:uid="{00000000-0005-0000-0000-0000DD0B0000}"/>
    <cellStyle name="Normal 19 5 2 6" xfId="2992" xr:uid="{00000000-0005-0000-0000-0000DE0B0000}"/>
    <cellStyle name="Normal 19 5 2 7" xfId="2993" xr:uid="{00000000-0005-0000-0000-0000DF0B0000}"/>
    <cellStyle name="Normal 19 5 3" xfId="2994" xr:uid="{00000000-0005-0000-0000-0000E00B0000}"/>
    <cellStyle name="Normal 19 5 3 2" xfId="2995" xr:uid="{00000000-0005-0000-0000-0000E10B0000}"/>
    <cellStyle name="Normal 19 5 3 3" xfId="2996" xr:uid="{00000000-0005-0000-0000-0000E20B0000}"/>
    <cellStyle name="Normal 19 5 3 4" xfId="2997" xr:uid="{00000000-0005-0000-0000-0000E30B0000}"/>
    <cellStyle name="Normal 19 5 4" xfId="2998" xr:uid="{00000000-0005-0000-0000-0000E40B0000}"/>
    <cellStyle name="Normal 19 5 4 2" xfId="2999" xr:uid="{00000000-0005-0000-0000-0000E50B0000}"/>
    <cellStyle name="Normal 19 5 4 3" xfId="3000" xr:uid="{00000000-0005-0000-0000-0000E60B0000}"/>
    <cellStyle name="Normal 19 5 4 4" xfId="3001" xr:uid="{00000000-0005-0000-0000-0000E70B0000}"/>
    <cellStyle name="Normal 19 5 5" xfId="3002" xr:uid="{00000000-0005-0000-0000-0000E80B0000}"/>
    <cellStyle name="Normal 19 5 5 2" xfId="3003" xr:uid="{00000000-0005-0000-0000-0000E90B0000}"/>
    <cellStyle name="Normal 19 5 5 3" xfId="3004" xr:uid="{00000000-0005-0000-0000-0000EA0B0000}"/>
    <cellStyle name="Normal 19 5 5 4" xfId="3005" xr:uid="{00000000-0005-0000-0000-0000EB0B0000}"/>
    <cellStyle name="Normal 19 5 6" xfId="3006" xr:uid="{00000000-0005-0000-0000-0000EC0B0000}"/>
    <cellStyle name="Normal 19 5 6 2" xfId="3007" xr:uid="{00000000-0005-0000-0000-0000ED0B0000}"/>
    <cellStyle name="Normal 19 5 7" xfId="3008" xr:uid="{00000000-0005-0000-0000-0000EE0B0000}"/>
    <cellStyle name="Normal 19 5 8" xfId="3009" xr:uid="{00000000-0005-0000-0000-0000EF0B0000}"/>
    <cellStyle name="Normal 19 6" xfId="3010" xr:uid="{00000000-0005-0000-0000-0000F00B0000}"/>
    <cellStyle name="Normal 19 6 2" xfId="3011" xr:uid="{00000000-0005-0000-0000-0000F10B0000}"/>
    <cellStyle name="Normal 19 6 2 2" xfId="3012" xr:uid="{00000000-0005-0000-0000-0000F20B0000}"/>
    <cellStyle name="Normal 19 6 2 3" xfId="3013" xr:uid="{00000000-0005-0000-0000-0000F30B0000}"/>
    <cellStyle name="Normal 19 6 2 4" xfId="3014" xr:uid="{00000000-0005-0000-0000-0000F40B0000}"/>
    <cellStyle name="Normal 19 6 3" xfId="3015" xr:uid="{00000000-0005-0000-0000-0000F50B0000}"/>
    <cellStyle name="Normal 19 6 3 2" xfId="3016" xr:uid="{00000000-0005-0000-0000-0000F60B0000}"/>
    <cellStyle name="Normal 19 6 3 3" xfId="3017" xr:uid="{00000000-0005-0000-0000-0000F70B0000}"/>
    <cellStyle name="Normal 19 6 3 4" xfId="3018" xr:uid="{00000000-0005-0000-0000-0000F80B0000}"/>
    <cellStyle name="Normal 19 6 4" xfId="3019" xr:uid="{00000000-0005-0000-0000-0000F90B0000}"/>
    <cellStyle name="Normal 19 6 4 2" xfId="3020" xr:uid="{00000000-0005-0000-0000-0000FA0B0000}"/>
    <cellStyle name="Normal 19 6 4 3" xfId="3021" xr:uid="{00000000-0005-0000-0000-0000FB0B0000}"/>
    <cellStyle name="Normal 19 6 4 4" xfId="3022" xr:uid="{00000000-0005-0000-0000-0000FC0B0000}"/>
    <cellStyle name="Normal 19 6 5" xfId="3023" xr:uid="{00000000-0005-0000-0000-0000FD0B0000}"/>
    <cellStyle name="Normal 19 6 5 2" xfId="3024" xr:uid="{00000000-0005-0000-0000-0000FE0B0000}"/>
    <cellStyle name="Normal 19 6 6" xfId="3025" xr:uid="{00000000-0005-0000-0000-0000FF0B0000}"/>
    <cellStyle name="Normal 19 6 7" xfId="3026" xr:uid="{00000000-0005-0000-0000-0000000C0000}"/>
    <cellStyle name="Normal 19 7" xfId="3027" xr:uid="{00000000-0005-0000-0000-0000010C0000}"/>
    <cellStyle name="Normal 19 8" xfId="3028" xr:uid="{00000000-0005-0000-0000-0000020C0000}"/>
    <cellStyle name="Normal 19 8 2" xfId="3029" xr:uid="{00000000-0005-0000-0000-0000030C0000}"/>
    <cellStyle name="Normal 19 9" xfId="3030" xr:uid="{00000000-0005-0000-0000-0000040C0000}"/>
    <cellStyle name="Normal 2" xfId="3031" xr:uid="{00000000-0005-0000-0000-0000050C0000}"/>
    <cellStyle name="Normal 2 10" xfId="3032" xr:uid="{00000000-0005-0000-0000-0000060C0000}"/>
    <cellStyle name="Normal 2 10 2" xfId="3033" xr:uid="{00000000-0005-0000-0000-0000070C0000}"/>
    <cellStyle name="Normal 2 10 2 2" xfId="3034" xr:uid="{00000000-0005-0000-0000-0000080C0000}"/>
    <cellStyle name="Normal 2 10 3" xfId="3035" xr:uid="{00000000-0005-0000-0000-0000090C0000}"/>
    <cellStyle name="Normal 2 11" xfId="3036" xr:uid="{00000000-0005-0000-0000-00000A0C0000}"/>
    <cellStyle name="Normal 2 11 2" xfId="3037" xr:uid="{00000000-0005-0000-0000-00000B0C0000}"/>
    <cellStyle name="Normal 2 11 2 2" xfId="3038" xr:uid="{00000000-0005-0000-0000-00000C0C0000}"/>
    <cellStyle name="Normal 2 11 3" xfId="3039" xr:uid="{00000000-0005-0000-0000-00000D0C0000}"/>
    <cellStyle name="Normal 2 12" xfId="3040" xr:uid="{00000000-0005-0000-0000-00000E0C0000}"/>
    <cellStyle name="Normal 2 12 2" xfId="3041" xr:uid="{00000000-0005-0000-0000-00000F0C0000}"/>
    <cellStyle name="Normal 2 12 2 2" xfId="3042" xr:uid="{00000000-0005-0000-0000-0000100C0000}"/>
    <cellStyle name="Normal 2 12 3" xfId="3043" xr:uid="{00000000-0005-0000-0000-0000110C0000}"/>
    <cellStyle name="Normal 2 13" xfId="3044" xr:uid="{00000000-0005-0000-0000-0000120C0000}"/>
    <cellStyle name="Normal 2 13 2" xfId="3045" xr:uid="{00000000-0005-0000-0000-0000130C0000}"/>
    <cellStyle name="Normal 2 13 2 2" xfId="3046" xr:uid="{00000000-0005-0000-0000-0000140C0000}"/>
    <cellStyle name="Normal 2 13 3" xfId="3047" xr:uid="{00000000-0005-0000-0000-0000150C0000}"/>
    <cellStyle name="Normal 2 14" xfId="3048" xr:uid="{00000000-0005-0000-0000-0000160C0000}"/>
    <cellStyle name="Normal 2 14 2" xfId="3049" xr:uid="{00000000-0005-0000-0000-0000170C0000}"/>
    <cellStyle name="Normal 2 14 2 2" xfId="3050" xr:uid="{00000000-0005-0000-0000-0000180C0000}"/>
    <cellStyle name="Normal 2 14 3" xfId="3051" xr:uid="{00000000-0005-0000-0000-0000190C0000}"/>
    <cellStyle name="Normal 2 15" xfId="3052" xr:uid="{00000000-0005-0000-0000-00001A0C0000}"/>
    <cellStyle name="Normal 2 15 2" xfId="3053" xr:uid="{00000000-0005-0000-0000-00001B0C0000}"/>
    <cellStyle name="Normal 2 15 2 2" xfId="3054" xr:uid="{00000000-0005-0000-0000-00001C0C0000}"/>
    <cellStyle name="Normal 2 15 3" xfId="3055" xr:uid="{00000000-0005-0000-0000-00001D0C0000}"/>
    <cellStyle name="Normal 2 16" xfId="3056" xr:uid="{00000000-0005-0000-0000-00001E0C0000}"/>
    <cellStyle name="Normal 2 16 2" xfId="3057" xr:uid="{00000000-0005-0000-0000-00001F0C0000}"/>
    <cellStyle name="Normal 2 16 2 2" xfId="3058" xr:uid="{00000000-0005-0000-0000-0000200C0000}"/>
    <cellStyle name="Normal 2 16 3" xfId="3059" xr:uid="{00000000-0005-0000-0000-0000210C0000}"/>
    <cellStyle name="Normal 2 17" xfId="3060" xr:uid="{00000000-0005-0000-0000-0000220C0000}"/>
    <cellStyle name="Normal 2 17 2" xfId="3061" xr:uid="{00000000-0005-0000-0000-0000230C0000}"/>
    <cellStyle name="Normal 2 17 2 2" xfId="3062" xr:uid="{00000000-0005-0000-0000-0000240C0000}"/>
    <cellStyle name="Normal 2 17 3" xfId="3063" xr:uid="{00000000-0005-0000-0000-0000250C0000}"/>
    <cellStyle name="Normal 2 18" xfId="3064" xr:uid="{00000000-0005-0000-0000-0000260C0000}"/>
    <cellStyle name="Normal 2 18 2" xfId="3065" xr:uid="{00000000-0005-0000-0000-0000270C0000}"/>
    <cellStyle name="Normal 2 18 2 2" xfId="3066" xr:uid="{00000000-0005-0000-0000-0000280C0000}"/>
    <cellStyle name="Normal 2 18 3" xfId="3067" xr:uid="{00000000-0005-0000-0000-0000290C0000}"/>
    <cellStyle name="Normal 2 19" xfId="3068" xr:uid="{00000000-0005-0000-0000-00002A0C0000}"/>
    <cellStyle name="Normal 2 19 2" xfId="3069" xr:uid="{00000000-0005-0000-0000-00002B0C0000}"/>
    <cellStyle name="Normal 2 19 2 2" xfId="3070" xr:uid="{00000000-0005-0000-0000-00002C0C0000}"/>
    <cellStyle name="Normal 2 19 3" xfId="3071" xr:uid="{00000000-0005-0000-0000-00002D0C0000}"/>
    <cellStyle name="Normal 2 2" xfId="3072" xr:uid="{00000000-0005-0000-0000-00002E0C0000}"/>
    <cellStyle name="Normal 2 2 10" xfId="3073" xr:uid="{00000000-0005-0000-0000-00002F0C0000}"/>
    <cellStyle name="Normal 2 2 10 2" xfId="3074" xr:uid="{00000000-0005-0000-0000-0000300C0000}"/>
    <cellStyle name="Normal 2 2 10 3" xfId="3075" xr:uid="{00000000-0005-0000-0000-0000310C0000}"/>
    <cellStyle name="Normal 2 2 10 4" xfId="3076" xr:uid="{00000000-0005-0000-0000-0000320C0000}"/>
    <cellStyle name="Normal 2 2 11" xfId="3077" xr:uid="{00000000-0005-0000-0000-0000330C0000}"/>
    <cellStyle name="Normal 2 2 11 2" xfId="3078" xr:uid="{00000000-0005-0000-0000-0000340C0000}"/>
    <cellStyle name="Normal 2 2 11 3" xfId="3079" xr:uid="{00000000-0005-0000-0000-0000350C0000}"/>
    <cellStyle name="Normal 2 2 11 4" xfId="3080" xr:uid="{00000000-0005-0000-0000-0000360C0000}"/>
    <cellStyle name="Normal 2 2 12" xfId="3081" xr:uid="{00000000-0005-0000-0000-0000370C0000}"/>
    <cellStyle name="Normal 2 2 2" xfId="3082" xr:uid="{00000000-0005-0000-0000-0000380C0000}"/>
    <cellStyle name="Normal 2 2 2 2" xfId="3083" xr:uid="{00000000-0005-0000-0000-0000390C0000}"/>
    <cellStyle name="Normal 2 2 2 2 2" xfId="3084" xr:uid="{00000000-0005-0000-0000-00003A0C0000}"/>
    <cellStyle name="Normal 2 2 2 3" xfId="3085" xr:uid="{00000000-0005-0000-0000-00003B0C0000}"/>
    <cellStyle name="Normal 2 2 2 3 2" xfId="3086" xr:uid="{00000000-0005-0000-0000-00003C0C0000}"/>
    <cellStyle name="Normal 2 2 2 3 2 2" xfId="3087" xr:uid="{00000000-0005-0000-0000-00003D0C0000}"/>
    <cellStyle name="Normal 2 2 2 3 2 2 2" xfId="3088" xr:uid="{00000000-0005-0000-0000-00003E0C0000}"/>
    <cellStyle name="Normal 2 2 2 3 2 2 2 2" xfId="3089" xr:uid="{00000000-0005-0000-0000-00003F0C0000}"/>
    <cellStyle name="Normal 2 2 2 3 2 2 2 3" xfId="3090" xr:uid="{00000000-0005-0000-0000-0000400C0000}"/>
    <cellStyle name="Normal 2 2 2 3 2 2 2 4" xfId="3091" xr:uid="{00000000-0005-0000-0000-0000410C0000}"/>
    <cellStyle name="Normal 2 2 2 3 2 2 3" xfId="3092" xr:uid="{00000000-0005-0000-0000-0000420C0000}"/>
    <cellStyle name="Normal 2 2 2 3 2 2 3 2" xfId="3093" xr:uid="{00000000-0005-0000-0000-0000430C0000}"/>
    <cellStyle name="Normal 2 2 2 3 2 2 3 3" xfId="3094" xr:uid="{00000000-0005-0000-0000-0000440C0000}"/>
    <cellStyle name="Normal 2 2 2 3 2 2 3 4" xfId="3095" xr:uid="{00000000-0005-0000-0000-0000450C0000}"/>
    <cellStyle name="Normal 2 2 2 3 2 2 4" xfId="3096" xr:uid="{00000000-0005-0000-0000-0000460C0000}"/>
    <cellStyle name="Normal 2 2 2 3 2 2 4 2" xfId="3097" xr:uid="{00000000-0005-0000-0000-0000470C0000}"/>
    <cellStyle name="Normal 2 2 2 3 2 2 4 3" xfId="3098" xr:uid="{00000000-0005-0000-0000-0000480C0000}"/>
    <cellStyle name="Normal 2 2 2 3 2 2 4 4" xfId="3099" xr:uid="{00000000-0005-0000-0000-0000490C0000}"/>
    <cellStyle name="Normal 2 2 2 3 2 2 5" xfId="3100" xr:uid="{00000000-0005-0000-0000-00004A0C0000}"/>
    <cellStyle name="Normal 2 2 2 3 2 2 5 2" xfId="3101" xr:uid="{00000000-0005-0000-0000-00004B0C0000}"/>
    <cellStyle name="Normal 2 2 2 3 2 2 6" xfId="3102" xr:uid="{00000000-0005-0000-0000-00004C0C0000}"/>
    <cellStyle name="Normal 2 2 2 3 2 2 7" xfId="3103" xr:uid="{00000000-0005-0000-0000-00004D0C0000}"/>
    <cellStyle name="Normal 2 2 2 3 2 3" xfId="3104" xr:uid="{00000000-0005-0000-0000-00004E0C0000}"/>
    <cellStyle name="Normal 2 2 2 3 2 3 2" xfId="3105" xr:uid="{00000000-0005-0000-0000-00004F0C0000}"/>
    <cellStyle name="Normal 2 2 2 3 2 3 3" xfId="3106" xr:uid="{00000000-0005-0000-0000-0000500C0000}"/>
    <cellStyle name="Normal 2 2 2 3 2 3 4" xfId="3107" xr:uid="{00000000-0005-0000-0000-0000510C0000}"/>
    <cellStyle name="Normal 2 2 2 3 2 4" xfId="3108" xr:uid="{00000000-0005-0000-0000-0000520C0000}"/>
    <cellStyle name="Normal 2 2 2 3 2 4 2" xfId="3109" xr:uid="{00000000-0005-0000-0000-0000530C0000}"/>
    <cellStyle name="Normal 2 2 2 3 2 4 3" xfId="3110" xr:uid="{00000000-0005-0000-0000-0000540C0000}"/>
    <cellStyle name="Normal 2 2 2 3 2 4 4" xfId="3111" xr:uid="{00000000-0005-0000-0000-0000550C0000}"/>
    <cellStyle name="Normal 2 2 2 3 2 5" xfId="3112" xr:uid="{00000000-0005-0000-0000-0000560C0000}"/>
    <cellStyle name="Normal 2 2 2 3 2 5 2" xfId="3113" xr:uid="{00000000-0005-0000-0000-0000570C0000}"/>
    <cellStyle name="Normal 2 2 2 3 2 5 3" xfId="3114" xr:uid="{00000000-0005-0000-0000-0000580C0000}"/>
    <cellStyle name="Normal 2 2 2 3 2 5 4" xfId="3115" xr:uid="{00000000-0005-0000-0000-0000590C0000}"/>
    <cellStyle name="Normal 2 2 2 3 2 6" xfId="3116" xr:uid="{00000000-0005-0000-0000-00005A0C0000}"/>
    <cellStyle name="Normal 2 2 2 3 2 6 2" xfId="3117" xr:uid="{00000000-0005-0000-0000-00005B0C0000}"/>
    <cellStyle name="Normal 2 2 2 3 2 7" xfId="3118" xr:uid="{00000000-0005-0000-0000-00005C0C0000}"/>
    <cellStyle name="Normal 2 2 2 3 2 8" xfId="3119" xr:uid="{00000000-0005-0000-0000-00005D0C0000}"/>
    <cellStyle name="Normal 2 2 2 3 3" xfId="3120" xr:uid="{00000000-0005-0000-0000-00005E0C0000}"/>
    <cellStyle name="Normal 2 2 2 3 3 2" xfId="3121" xr:uid="{00000000-0005-0000-0000-00005F0C0000}"/>
    <cellStyle name="Normal 2 2 2 3 3 2 2" xfId="3122" xr:uid="{00000000-0005-0000-0000-0000600C0000}"/>
    <cellStyle name="Normal 2 2 2 3 3 2 3" xfId="3123" xr:uid="{00000000-0005-0000-0000-0000610C0000}"/>
    <cellStyle name="Normal 2 2 2 3 3 2 4" xfId="3124" xr:uid="{00000000-0005-0000-0000-0000620C0000}"/>
    <cellStyle name="Normal 2 2 2 3 3 3" xfId="3125" xr:uid="{00000000-0005-0000-0000-0000630C0000}"/>
    <cellStyle name="Normal 2 2 2 3 3 3 2" xfId="3126" xr:uid="{00000000-0005-0000-0000-0000640C0000}"/>
    <cellStyle name="Normal 2 2 2 3 3 3 3" xfId="3127" xr:uid="{00000000-0005-0000-0000-0000650C0000}"/>
    <cellStyle name="Normal 2 2 2 3 3 3 4" xfId="3128" xr:uid="{00000000-0005-0000-0000-0000660C0000}"/>
    <cellStyle name="Normal 2 2 2 3 3 4" xfId="3129" xr:uid="{00000000-0005-0000-0000-0000670C0000}"/>
    <cellStyle name="Normal 2 2 2 3 3 4 2" xfId="3130" xr:uid="{00000000-0005-0000-0000-0000680C0000}"/>
    <cellStyle name="Normal 2 2 2 3 3 4 3" xfId="3131" xr:uid="{00000000-0005-0000-0000-0000690C0000}"/>
    <cellStyle name="Normal 2 2 2 3 3 4 4" xfId="3132" xr:uid="{00000000-0005-0000-0000-00006A0C0000}"/>
    <cellStyle name="Normal 2 2 2 3 3 5" xfId="3133" xr:uid="{00000000-0005-0000-0000-00006B0C0000}"/>
    <cellStyle name="Normal 2 2 2 3 3 5 2" xfId="3134" xr:uid="{00000000-0005-0000-0000-00006C0C0000}"/>
    <cellStyle name="Normal 2 2 2 3 3 6" xfId="3135" xr:uid="{00000000-0005-0000-0000-00006D0C0000}"/>
    <cellStyle name="Normal 2 2 2 3 3 7" xfId="3136" xr:uid="{00000000-0005-0000-0000-00006E0C0000}"/>
    <cellStyle name="Normal 2 2 2 3 4" xfId="3137" xr:uid="{00000000-0005-0000-0000-00006F0C0000}"/>
    <cellStyle name="Normal 2 2 2 3 4 2" xfId="3138" xr:uid="{00000000-0005-0000-0000-0000700C0000}"/>
    <cellStyle name="Normal 2 2 2 3 4 3" xfId="3139" xr:uid="{00000000-0005-0000-0000-0000710C0000}"/>
    <cellStyle name="Normal 2 2 2 3 4 4" xfId="3140" xr:uid="{00000000-0005-0000-0000-0000720C0000}"/>
    <cellStyle name="Normal 2 2 2 3 5" xfId="3141" xr:uid="{00000000-0005-0000-0000-0000730C0000}"/>
    <cellStyle name="Normal 2 2 2 3 5 2" xfId="3142" xr:uid="{00000000-0005-0000-0000-0000740C0000}"/>
    <cellStyle name="Normal 2 2 2 3 5 3" xfId="3143" xr:uid="{00000000-0005-0000-0000-0000750C0000}"/>
    <cellStyle name="Normal 2 2 2 3 5 4" xfId="3144" xr:uid="{00000000-0005-0000-0000-0000760C0000}"/>
    <cellStyle name="Normal 2 2 2 3 6" xfId="3145" xr:uid="{00000000-0005-0000-0000-0000770C0000}"/>
    <cellStyle name="Normal 2 2 2 3 6 2" xfId="3146" xr:uid="{00000000-0005-0000-0000-0000780C0000}"/>
    <cellStyle name="Normal 2 2 2 3 6 3" xfId="3147" xr:uid="{00000000-0005-0000-0000-0000790C0000}"/>
    <cellStyle name="Normal 2 2 2 3 6 4" xfId="3148" xr:uid="{00000000-0005-0000-0000-00007A0C0000}"/>
    <cellStyle name="Normal 2 2 2 3 7" xfId="3149" xr:uid="{00000000-0005-0000-0000-00007B0C0000}"/>
    <cellStyle name="Normal 2 2 2 3 7 2" xfId="3150" xr:uid="{00000000-0005-0000-0000-00007C0C0000}"/>
    <cellStyle name="Normal 2 2 2 3 8" xfId="3151" xr:uid="{00000000-0005-0000-0000-00007D0C0000}"/>
    <cellStyle name="Normal 2 2 2 3 9" xfId="3152" xr:uid="{00000000-0005-0000-0000-00007E0C0000}"/>
    <cellStyle name="Normal 2 2 2 4" xfId="3153" xr:uid="{00000000-0005-0000-0000-00007F0C0000}"/>
    <cellStyle name="Normal 2 2 3" xfId="3154" xr:uid="{00000000-0005-0000-0000-0000800C0000}"/>
    <cellStyle name="Normal 2 2 3 2" xfId="3155" xr:uid="{00000000-0005-0000-0000-0000810C0000}"/>
    <cellStyle name="Normal 2 2 3 2 2" xfId="3156" xr:uid="{00000000-0005-0000-0000-0000820C0000}"/>
    <cellStyle name="Normal 2 2 3 2 2 2" xfId="3157" xr:uid="{00000000-0005-0000-0000-0000830C0000}"/>
    <cellStyle name="Normal 2 2 3 2 2 3" xfId="3158" xr:uid="{00000000-0005-0000-0000-0000840C0000}"/>
    <cellStyle name="Normal 2 2 3 2 2 4" xfId="3159" xr:uid="{00000000-0005-0000-0000-0000850C0000}"/>
    <cellStyle name="Normal 2 2 3 2 3" xfId="3160" xr:uid="{00000000-0005-0000-0000-0000860C0000}"/>
    <cellStyle name="Normal 2 2 3 2 3 2" xfId="3161" xr:uid="{00000000-0005-0000-0000-0000870C0000}"/>
    <cellStyle name="Normal 2 2 3 2 3 3" xfId="3162" xr:uid="{00000000-0005-0000-0000-0000880C0000}"/>
    <cellStyle name="Normal 2 2 3 2 3 4" xfId="3163" xr:uid="{00000000-0005-0000-0000-0000890C0000}"/>
    <cellStyle name="Normal 2 2 3 2 4" xfId="3164" xr:uid="{00000000-0005-0000-0000-00008A0C0000}"/>
    <cellStyle name="Normal 2 2 3 2 4 2" xfId="3165" xr:uid="{00000000-0005-0000-0000-00008B0C0000}"/>
    <cellStyle name="Normal 2 2 3 2 4 3" xfId="3166" xr:uid="{00000000-0005-0000-0000-00008C0C0000}"/>
    <cellStyle name="Normal 2 2 3 2 4 4" xfId="3167" xr:uid="{00000000-0005-0000-0000-00008D0C0000}"/>
    <cellStyle name="Normal 2 2 3 2 5" xfId="3168" xr:uid="{00000000-0005-0000-0000-00008E0C0000}"/>
    <cellStyle name="Normal 2 2 3 2 5 2" xfId="3169" xr:uid="{00000000-0005-0000-0000-00008F0C0000}"/>
    <cellStyle name="Normal 2 2 3 2 6" xfId="3170" xr:uid="{00000000-0005-0000-0000-0000900C0000}"/>
    <cellStyle name="Normal 2 2 3 2 7" xfId="3171" xr:uid="{00000000-0005-0000-0000-0000910C0000}"/>
    <cellStyle name="Normal 2 2 3 3" xfId="3172" xr:uid="{00000000-0005-0000-0000-0000920C0000}"/>
    <cellStyle name="Normal 2 2 3 3 2" xfId="3173" xr:uid="{00000000-0005-0000-0000-0000930C0000}"/>
    <cellStyle name="Normal 2 2 3 3 3" xfId="3174" xr:uid="{00000000-0005-0000-0000-0000940C0000}"/>
    <cellStyle name="Normal 2 2 3 3 4" xfId="3175" xr:uid="{00000000-0005-0000-0000-0000950C0000}"/>
    <cellStyle name="Normal 2 2 3 4" xfId="3176" xr:uid="{00000000-0005-0000-0000-0000960C0000}"/>
    <cellStyle name="Normal 2 2 3 4 2" xfId="3177" xr:uid="{00000000-0005-0000-0000-0000970C0000}"/>
    <cellStyle name="Normal 2 2 3 4 3" xfId="3178" xr:uid="{00000000-0005-0000-0000-0000980C0000}"/>
    <cellStyle name="Normal 2 2 3 4 4" xfId="3179" xr:uid="{00000000-0005-0000-0000-0000990C0000}"/>
    <cellStyle name="Normal 2 2 3 5" xfId="3180" xr:uid="{00000000-0005-0000-0000-00009A0C0000}"/>
    <cellStyle name="Normal 2 2 3 5 2" xfId="3181" xr:uid="{00000000-0005-0000-0000-00009B0C0000}"/>
    <cellStyle name="Normal 2 2 3 5 3" xfId="3182" xr:uid="{00000000-0005-0000-0000-00009C0C0000}"/>
    <cellStyle name="Normal 2 2 3 5 4" xfId="3183" xr:uid="{00000000-0005-0000-0000-00009D0C0000}"/>
    <cellStyle name="Normal 2 2 3 6" xfId="3184" xr:uid="{00000000-0005-0000-0000-00009E0C0000}"/>
    <cellStyle name="Normal 2 2 3 6 2" xfId="3185" xr:uid="{00000000-0005-0000-0000-00009F0C0000}"/>
    <cellStyle name="Normal 2 2 3 7" xfId="3186" xr:uid="{00000000-0005-0000-0000-0000A00C0000}"/>
    <cellStyle name="Normal 2 2 3 8" xfId="3187" xr:uid="{00000000-0005-0000-0000-0000A10C0000}"/>
    <cellStyle name="Normal 2 2 4" xfId="3188" xr:uid="{00000000-0005-0000-0000-0000A20C0000}"/>
    <cellStyle name="Normal 2 2 4 2" xfId="3189" xr:uid="{00000000-0005-0000-0000-0000A30C0000}"/>
    <cellStyle name="Normal 2 2 4 2 2" xfId="3190" xr:uid="{00000000-0005-0000-0000-0000A40C0000}"/>
    <cellStyle name="Normal 2 2 4 2 2 2" xfId="3191" xr:uid="{00000000-0005-0000-0000-0000A50C0000}"/>
    <cellStyle name="Normal 2 2 4 2 2 3" xfId="3192" xr:uid="{00000000-0005-0000-0000-0000A60C0000}"/>
    <cellStyle name="Normal 2 2 4 2 2 4" xfId="3193" xr:uid="{00000000-0005-0000-0000-0000A70C0000}"/>
    <cellStyle name="Normal 2 2 4 2 3" xfId="3194" xr:uid="{00000000-0005-0000-0000-0000A80C0000}"/>
    <cellStyle name="Normal 2 2 4 2 3 2" xfId="3195" xr:uid="{00000000-0005-0000-0000-0000A90C0000}"/>
    <cellStyle name="Normal 2 2 4 2 3 3" xfId="3196" xr:uid="{00000000-0005-0000-0000-0000AA0C0000}"/>
    <cellStyle name="Normal 2 2 4 2 3 4" xfId="3197" xr:uid="{00000000-0005-0000-0000-0000AB0C0000}"/>
    <cellStyle name="Normal 2 2 4 2 4" xfId="3198" xr:uid="{00000000-0005-0000-0000-0000AC0C0000}"/>
    <cellStyle name="Normal 2 2 4 2 4 2" xfId="3199" xr:uid="{00000000-0005-0000-0000-0000AD0C0000}"/>
    <cellStyle name="Normal 2 2 4 2 4 3" xfId="3200" xr:uid="{00000000-0005-0000-0000-0000AE0C0000}"/>
    <cellStyle name="Normal 2 2 4 2 4 4" xfId="3201" xr:uid="{00000000-0005-0000-0000-0000AF0C0000}"/>
    <cellStyle name="Normal 2 2 4 2 5" xfId="3202" xr:uid="{00000000-0005-0000-0000-0000B00C0000}"/>
    <cellStyle name="Normal 2 2 4 2 5 2" xfId="3203" xr:uid="{00000000-0005-0000-0000-0000B10C0000}"/>
    <cellStyle name="Normal 2 2 4 2 6" xfId="3204" xr:uid="{00000000-0005-0000-0000-0000B20C0000}"/>
    <cellStyle name="Normal 2 2 4 2 7" xfId="3205" xr:uid="{00000000-0005-0000-0000-0000B30C0000}"/>
    <cellStyle name="Normal 2 2 4 3" xfId="3206" xr:uid="{00000000-0005-0000-0000-0000B40C0000}"/>
    <cellStyle name="Normal 2 2 4 3 2" xfId="3207" xr:uid="{00000000-0005-0000-0000-0000B50C0000}"/>
    <cellStyle name="Normal 2 2 4 3 3" xfId="3208" xr:uid="{00000000-0005-0000-0000-0000B60C0000}"/>
    <cellStyle name="Normal 2 2 4 3 4" xfId="3209" xr:uid="{00000000-0005-0000-0000-0000B70C0000}"/>
    <cellStyle name="Normal 2 2 4 4" xfId="3210" xr:uid="{00000000-0005-0000-0000-0000B80C0000}"/>
    <cellStyle name="Normal 2 2 4 4 2" xfId="3211" xr:uid="{00000000-0005-0000-0000-0000B90C0000}"/>
    <cellStyle name="Normal 2 2 4 4 3" xfId="3212" xr:uid="{00000000-0005-0000-0000-0000BA0C0000}"/>
    <cellStyle name="Normal 2 2 4 4 4" xfId="3213" xr:uid="{00000000-0005-0000-0000-0000BB0C0000}"/>
    <cellStyle name="Normal 2 2 4 5" xfId="3214" xr:uid="{00000000-0005-0000-0000-0000BC0C0000}"/>
    <cellStyle name="Normal 2 2 4 5 2" xfId="3215" xr:uid="{00000000-0005-0000-0000-0000BD0C0000}"/>
    <cellStyle name="Normal 2 2 4 5 3" xfId="3216" xr:uid="{00000000-0005-0000-0000-0000BE0C0000}"/>
    <cellStyle name="Normal 2 2 4 5 4" xfId="3217" xr:uid="{00000000-0005-0000-0000-0000BF0C0000}"/>
    <cellStyle name="Normal 2 2 4 6" xfId="3218" xr:uid="{00000000-0005-0000-0000-0000C00C0000}"/>
    <cellStyle name="Normal 2 2 4 6 2" xfId="3219" xr:uid="{00000000-0005-0000-0000-0000C10C0000}"/>
    <cellStyle name="Normal 2 2 4 7" xfId="3220" xr:uid="{00000000-0005-0000-0000-0000C20C0000}"/>
    <cellStyle name="Normal 2 2 4 8" xfId="3221" xr:uid="{00000000-0005-0000-0000-0000C30C0000}"/>
    <cellStyle name="Normal 2 2 5" xfId="3222" xr:uid="{00000000-0005-0000-0000-0000C40C0000}"/>
    <cellStyle name="Normal 2 2 5 2" xfId="3223" xr:uid="{00000000-0005-0000-0000-0000C50C0000}"/>
    <cellStyle name="Normal 2 2 5 2 2" xfId="3224" xr:uid="{00000000-0005-0000-0000-0000C60C0000}"/>
    <cellStyle name="Normal 2 2 5 2 2 2" xfId="3225" xr:uid="{00000000-0005-0000-0000-0000C70C0000}"/>
    <cellStyle name="Normal 2 2 5 2 2 3" xfId="3226" xr:uid="{00000000-0005-0000-0000-0000C80C0000}"/>
    <cellStyle name="Normal 2 2 5 2 2 4" xfId="3227" xr:uid="{00000000-0005-0000-0000-0000C90C0000}"/>
    <cellStyle name="Normal 2 2 5 2 3" xfId="3228" xr:uid="{00000000-0005-0000-0000-0000CA0C0000}"/>
    <cellStyle name="Normal 2 2 5 2 3 2" xfId="3229" xr:uid="{00000000-0005-0000-0000-0000CB0C0000}"/>
    <cellStyle name="Normal 2 2 5 2 3 3" xfId="3230" xr:uid="{00000000-0005-0000-0000-0000CC0C0000}"/>
    <cellStyle name="Normal 2 2 5 2 3 4" xfId="3231" xr:uid="{00000000-0005-0000-0000-0000CD0C0000}"/>
    <cellStyle name="Normal 2 2 5 2 4" xfId="3232" xr:uid="{00000000-0005-0000-0000-0000CE0C0000}"/>
    <cellStyle name="Normal 2 2 5 2 4 2" xfId="3233" xr:uid="{00000000-0005-0000-0000-0000CF0C0000}"/>
    <cellStyle name="Normal 2 2 5 2 4 3" xfId="3234" xr:uid="{00000000-0005-0000-0000-0000D00C0000}"/>
    <cellStyle name="Normal 2 2 5 2 4 4" xfId="3235" xr:uid="{00000000-0005-0000-0000-0000D10C0000}"/>
    <cellStyle name="Normal 2 2 5 2 5" xfId="3236" xr:uid="{00000000-0005-0000-0000-0000D20C0000}"/>
    <cellStyle name="Normal 2 2 5 2 5 2" xfId="3237" xr:uid="{00000000-0005-0000-0000-0000D30C0000}"/>
    <cellStyle name="Normal 2 2 5 2 6" xfId="3238" xr:uid="{00000000-0005-0000-0000-0000D40C0000}"/>
    <cellStyle name="Normal 2 2 5 2 7" xfId="3239" xr:uid="{00000000-0005-0000-0000-0000D50C0000}"/>
    <cellStyle name="Normal 2 2 5 3" xfId="3240" xr:uid="{00000000-0005-0000-0000-0000D60C0000}"/>
    <cellStyle name="Normal 2 2 5 3 2" xfId="3241" xr:uid="{00000000-0005-0000-0000-0000D70C0000}"/>
    <cellStyle name="Normal 2 2 5 3 3" xfId="3242" xr:uid="{00000000-0005-0000-0000-0000D80C0000}"/>
    <cellStyle name="Normal 2 2 5 3 4" xfId="3243" xr:uid="{00000000-0005-0000-0000-0000D90C0000}"/>
    <cellStyle name="Normal 2 2 5 4" xfId="3244" xr:uid="{00000000-0005-0000-0000-0000DA0C0000}"/>
    <cellStyle name="Normal 2 2 5 4 2" xfId="3245" xr:uid="{00000000-0005-0000-0000-0000DB0C0000}"/>
    <cellStyle name="Normal 2 2 5 4 3" xfId="3246" xr:uid="{00000000-0005-0000-0000-0000DC0C0000}"/>
    <cellStyle name="Normal 2 2 5 4 4" xfId="3247" xr:uid="{00000000-0005-0000-0000-0000DD0C0000}"/>
    <cellStyle name="Normal 2 2 5 5" xfId="3248" xr:uid="{00000000-0005-0000-0000-0000DE0C0000}"/>
    <cellStyle name="Normal 2 2 5 5 2" xfId="3249" xr:uid="{00000000-0005-0000-0000-0000DF0C0000}"/>
    <cellStyle name="Normal 2 2 5 5 3" xfId="3250" xr:uid="{00000000-0005-0000-0000-0000E00C0000}"/>
    <cellStyle name="Normal 2 2 5 5 4" xfId="3251" xr:uid="{00000000-0005-0000-0000-0000E10C0000}"/>
    <cellStyle name="Normal 2 2 5 6" xfId="3252" xr:uid="{00000000-0005-0000-0000-0000E20C0000}"/>
    <cellStyle name="Normal 2 2 5 6 2" xfId="3253" xr:uid="{00000000-0005-0000-0000-0000E30C0000}"/>
    <cellStyle name="Normal 2 2 5 7" xfId="3254" xr:uid="{00000000-0005-0000-0000-0000E40C0000}"/>
    <cellStyle name="Normal 2 2 5 8" xfId="3255" xr:uid="{00000000-0005-0000-0000-0000E50C0000}"/>
    <cellStyle name="Normal 2 2 6" xfId="3256" xr:uid="{00000000-0005-0000-0000-0000E60C0000}"/>
    <cellStyle name="Normal 2 2 6 2" xfId="3257" xr:uid="{00000000-0005-0000-0000-0000E70C0000}"/>
    <cellStyle name="Normal 2 2 7" xfId="3258" xr:uid="{00000000-0005-0000-0000-0000E80C0000}"/>
    <cellStyle name="Normal 2 2 7 2" xfId="3259" xr:uid="{00000000-0005-0000-0000-0000E90C0000}"/>
    <cellStyle name="Normal 2 2 7 2 2" xfId="3260" xr:uid="{00000000-0005-0000-0000-0000EA0C0000}"/>
    <cellStyle name="Normal 2 2 7 2 3" xfId="3261" xr:uid="{00000000-0005-0000-0000-0000EB0C0000}"/>
    <cellStyle name="Normal 2 2 7 2 4" xfId="3262" xr:uid="{00000000-0005-0000-0000-0000EC0C0000}"/>
    <cellStyle name="Normal 2 2 7 3" xfId="3263" xr:uid="{00000000-0005-0000-0000-0000ED0C0000}"/>
    <cellStyle name="Normal 2 2 7 3 2" xfId="3264" xr:uid="{00000000-0005-0000-0000-0000EE0C0000}"/>
    <cellStyle name="Normal 2 2 7 3 3" xfId="3265" xr:uid="{00000000-0005-0000-0000-0000EF0C0000}"/>
    <cellStyle name="Normal 2 2 7 3 4" xfId="3266" xr:uid="{00000000-0005-0000-0000-0000F00C0000}"/>
    <cellStyle name="Normal 2 2 7 4" xfId="3267" xr:uid="{00000000-0005-0000-0000-0000F10C0000}"/>
    <cellStyle name="Normal 2 2 7 4 2" xfId="3268" xr:uid="{00000000-0005-0000-0000-0000F20C0000}"/>
    <cellStyle name="Normal 2 2 7 4 3" xfId="3269" xr:uid="{00000000-0005-0000-0000-0000F30C0000}"/>
    <cellStyle name="Normal 2 2 7 4 4" xfId="3270" xr:uid="{00000000-0005-0000-0000-0000F40C0000}"/>
    <cellStyle name="Normal 2 2 7 5" xfId="3271" xr:uid="{00000000-0005-0000-0000-0000F50C0000}"/>
    <cellStyle name="Normal 2 2 7 5 2" xfId="3272" xr:uid="{00000000-0005-0000-0000-0000F60C0000}"/>
    <cellStyle name="Normal 2 2 7 6" xfId="3273" xr:uid="{00000000-0005-0000-0000-0000F70C0000}"/>
    <cellStyle name="Normal 2 2 7 7" xfId="3274" xr:uid="{00000000-0005-0000-0000-0000F80C0000}"/>
    <cellStyle name="Normal 2 2 8" xfId="3275" xr:uid="{00000000-0005-0000-0000-0000F90C0000}"/>
    <cellStyle name="Normal 2 2 8 2" xfId="3276" xr:uid="{00000000-0005-0000-0000-0000FA0C0000}"/>
    <cellStyle name="Normal 2 2 8 2 2" xfId="3277" xr:uid="{00000000-0005-0000-0000-0000FB0C0000}"/>
    <cellStyle name="Normal 2 2 8 3" xfId="3278" xr:uid="{00000000-0005-0000-0000-0000FC0C0000}"/>
    <cellStyle name="Normal 2 2 8 4" xfId="3279" xr:uid="{00000000-0005-0000-0000-0000FD0C0000}"/>
    <cellStyle name="Normal 2 2 9" xfId="3280" xr:uid="{00000000-0005-0000-0000-0000FE0C0000}"/>
    <cellStyle name="Normal 2 2 9 2" xfId="3281" xr:uid="{00000000-0005-0000-0000-0000FF0C0000}"/>
    <cellStyle name="Normal 2 2 9 3" xfId="3282" xr:uid="{00000000-0005-0000-0000-0000000D0000}"/>
    <cellStyle name="Normal 2 2 9 4" xfId="3283" xr:uid="{00000000-0005-0000-0000-0000010D0000}"/>
    <cellStyle name="Normal 2 20" xfId="3284" xr:uid="{00000000-0005-0000-0000-0000020D0000}"/>
    <cellStyle name="Normal 2 20 2" xfId="3285" xr:uid="{00000000-0005-0000-0000-0000030D0000}"/>
    <cellStyle name="Normal 2 20 2 2" xfId="3286" xr:uid="{00000000-0005-0000-0000-0000040D0000}"/>
    <cellStyle name="Normal 2 20 3" xfId="3287" xr:uid="{00000000-0005-0000-0000-0000050D0000}"/>
    <cellStyle name="Normal 2 21" xfId="3288" xr:uid="{00000000-0005-0000-0000-0000060D0000}"/>
    <cellStyle name="Normal 2 21 2" xfId="3289" xr:uid="{00000000-0005-0000-0000-0000070D0000}"/>
    <cellStyle name="Normal 2 21 2 2" xfId="3290" xr:uid="{00000000-0005-0000-0000-0000080D0000}"/>
    <cellStyle name="Normal 2 21 3" xfId="3291" xr:uid="{00000000-0005-0000-0000-0000090D0000}"/>
    <cellStyle name="Normal 2 22" xfId="3292" xr:uid="{00000000-0005-0000-0000-00000A0D0000}"/>
    <cellStyle name="Normal 2 22 2" xfId="3293" xr:uid="{00000000-0005-0000-0000-00000B0D0000}"/>
    <cellStyle name="Normal 2 22 2 2" xfId="3294" xr:uid="{00000000-0005-0000-0000-00000C0D0000}"/>
    <cellStyle name="Normal 2 22 3" xfId="3295" xr:uid="{00000000-0005-0000-0000-00000D0D0000}"/>
    <cellStyle name="Normal 2 23" xfId="3296" xr:uid="{00000000-0005-0000-0000-00000E0D0000}"/>
    <cellStyle name="Normal 2 23 2" xfId="3297" xr:uid="{00000000-0005-0000-0000-00000F0D0000}"/>
    <cellStyle name="Normal 2 23 2 2" xfId="3298" xr:uid="{00000000-0005-0000-0000-0000100D0000}"/>
    <cellStyle name="Normal 2 23 3" xfId="3299" xr:uid="{00000000-0005-0000-0000-0000110D0000}"/>
    <cellStyle name="Normal 2 24" xfId="3300" xr:uid="{00000000-0005-0000-0000-0000120D0000}"/>
    <cellStyle name="Normal 2 24 2" xfId="3301" xr:uid="{00000000-0005-0000-0000-0000130D0000}"/>
    <cellStyle name="Normal 2 24 2 2" xfId="3302" xr:uid="{00000000-0005-0000-0000-0000140D0000}"/>
    <cellStyle name="Normal 2 24 3" xfId="3303" xr:uid="{00000000-0005-0000-0000-0000150D0000}"/>
    <cellStyle name="Normal 2 25" xfId="3304" xr:uid="{00000000-0005-0000-0000-0000160D0000}"/>
    <cellStyle name="Normal 2 25 2" xfId="3305" xr:uid="{00000000-0005-0000-0000-0000170D0000}"/>
    <cellStyle name="Normal 2 25 2 2" xfId="3306" xr:uid="{00000000-0005-0000-0000-0000180D0000}"/>
    <cellStyle name="Normal 2 25 3" xfId="3307" xr:uid="{00000000-0005-0000-0000-0000190D0000}"/>
    <cellStyle name="Normal 2 26" xfId="3308" xr:uid="{00000000-0005-0000-0000-00001A0D0000}"/>
    <cellStyle name="Normal 2 26 2" xfId="3309" xr:uid="{00000000-0005-0000-0000-00001B0D0000}"/>
    <cellStyle name="Normal 2 26 2 2" xfId="3310" xr:uid="{00000000-0005-0000-0000-00001C0D0000}"/>
    <cellStyle name="Normal 2 26 3" xfId="3311" xr:uid="{00000000-0005-0000-0000-00001D0D0000}"/>
    <cellStyle name="Normal 2 27" xfId="3312" xr:uid="{00000000-0005-0000-0000-00001E0D0000}"/>
    <cellStyle name="Normal 2 27 2" xfId="3313" xr:uid="{00000000-0005-0000-0000-00001F0D0000}"/>
    <cellStyle name="Normal 2 27 2 2" xfId="3314" xr:uid="{00000000-0005-0000-0000-0000200D0000}"/>
    <cellStyle name="Normal 2 27 3" xfId="3315" xr:uid="{00000000-0005-0000-0000-0000210D0000}"/>
    <cellStyle name="Normal 2 28" xfId="3316" xr:uid="{00000000-0005-0000-0000-0000220D0000}"/>
    <cellStyle name="Normal 2 28 2" xfId="3317" xr:uid="{00000000-0005-0000-0000-0000230D0000}"/>
    <cellStyle name="Normal 2 28 2 2" xfId="3318" xr:uid="{00000000-0005-0000-0000-0000240D0000}"/>
    <cellStyle name="Normal 2 28 3" xfId="3319" xr:uid="{00000000-0005-0000-0000-0000250D0000}"/>
    <cellStyle name="Normal 2 29" xfId="3320" xr:uid="{00000000-0005-0000-0000-0000260D0000}"/>
    <cellStyle name="Normal 2 29 2" xfId="3321" xr:uid="{00000000-0005-0000-0000-0000270D0000}"/>
    <cellStyle name="Normal 2 29 2 2" xfId="3322" xr:uid="{00000000-0005-0000-0000-0000280D0000}"/>
    <cellStyle name="Normal 2 29 3" xfId="3323" xr:uid="{00000000-0005-0000-0000-0000290D0000}"/>
    <cellStyle name="Normal 2 3" xfId="3324" xr:uid="{00000000-0005-0000-0000-00002A0D0000}"/>
    <cellStyle name="Normal 2 3 2" xfId="3325" xr:uid="{00000000-0005-0000-0000-00002B0D0000}"/>
    <cellStyle name="Normal 2 3 2 2" xfId="3326" xr:uid="{00000000-0005-0000-0000-00002C0D0000}"/>
    <cellStyle name="Normal 2 3 3" xfId="3327" xr:uid="{00000000-0005-0000-0000-00002D0D0000}"/>
    <cellStyle name="Normal 2 30" xfId="3328" xr:uid="{00000000-0005-0000-0000-00002E0D0000}"/>
    <cellStyle name="Normal 2 30 2" xfId="3329" xr:uid="{00000000-0005-0000-0000-00002F0D0000}"/>
    <cellStyle name="Normal 2 31" xfId="3330" xr:uid="{00000000-0005-0000-0000-0000300D0000}"/>
    <cellStyle name="Normal 2 32" xfId="3331" xr:uid="{00000000-0005-0000-0000-0000310D0000}"/>
    <cellStyle name="Normal 2 33" xfId="3332" xr:uid="{00000000-0005-0000-0000-0000320D0000}"/>
    <cellStyle name="Normal 2 34" xfId="3333" xr:uid="{00000000-0005-0000-0000-0000330D0000}"/>
    <cellStyle name="Normal 2 4" xfId="3334" xr:uid="{00000000-0005-0000-0000-0000340D0000}"/>
    <cellStyle name="Normal 2 4 2" xfId="3335" xr:uid="{00000000-0005-0000-0000-0000350D0000}"/>
    <cellStyle name="Normal 2 4 2 2" xfId="3336" xr:uid="{00000000-0005-0000-0000-0000360D0000}"/>
    <cellStyle name="Normal 2 4 3" xfId="3337" xr:uid="{00000000-0005-0000-0000-0000370D0000}"/>
    <cellStyle name="Normal 2 5" xfId="3338" xr:uid="{00000000-0005-0000-0000-0000380D0000}"/>
    <cellStyle name="Normal 2 5 2" xfId="3339" xr:uid="{00000000-0005-0000-0000-0000390D0000}"/>
    <cellStyle name="Normal 2 5 2 2" xfId="3340" xr:uid="{00000000-0005-0000-0000-00003A0D0000}"/>
    <cellStyle name="Normal 2 5 3" xfId="3341" xr:uid="{00000000-0005-0000-0000-00003B0D0000}"/>
    <cellStyle name="Normal 2 6" xfId="3342" xr:uid="{00000000-0005-0000-0000-00003C0D0000}"/>
    <cellStyle name="Normal 2 6 2" xfId="3343" xr:uid="{00000000-0005-0000-0000-00003D0D0000}"/>
    <cellStyle name="Normal 2 6 2 2" xfId="3344" xr:uid="{00000000-0005-0000-0000-00003E0D0000}"/>
    <cellStyle name="Normal 2 6 3" xfId="3345" xr:uid="{00000000-0005-0000-0000-00003F0D0000}"/>
    <cellStyle name="Normal 2 7" xfId="3346" xr:uid="{00000000-0005-0000-0000-0000400D0000}"/>
    <cellStyle name="Normal 2 7 2" xfId="3347" xr:uid="{00000000-0005-0000-0000-0000410D0000}"/>
    <cellStyle name="Normal 2 7 2 2" xfId="3348" xr:uid="{00000000-0005-0000-0000-0000420D0000}"/>
    <cellStyle name="Normal 2 7 3" xfId="3349" xr:uid="{00000000-0005-0000-0000-0000430D0000}"/>
    <cellStyle name="Normal 2 8" xfId="3350" xr:uid="{00000000-0005-0000-0000-0000440D0000}"/>
    <cellStyle name="Normal 2 8 2" xfId="3351" xr:uid="{00000000-0005-0000-0000-0000450D0000}"/>
    <cellStyle name="Normal 2 8 2 2" xfId="3352" xr:uid="{00000000-0005-0000-0000-0000460D0000}"/>
    <cellStyle name="Normal 2 8 3" xfId="3353" xr:uid="{00000000-0005-0000-0000-0000470D0000}"/>
    <cellStyle name="Normal 2 9" xfId="3354" xr:uid="{00000000-0005-0000-0000-0000480D0000}"/>
    <cellStyle name="Normal 2 9 2" xfId="3355" xr:uid="{00000000-0005-0000-0000-0000490D0000}"/>
    <cellStyle name="Normal 2 9 2 2" xfId="3356" xr:uid="{00000000-0005-0000-0000-00004A0D0000}"/>
    <cellStyle name="Normal 2 9 3" xfId="3357" xr:uid="{00000000-0005-0000-0000-00004B0D0000}"/>
    <cellStyle name="Normal 20" xfId="3358" xr:uid="{00000000-0005-0000-0000-00004C0D0000}"/>
    <cellStyle name="Normal 20 10" xfId="3359" xr:uid="{00000000-0005-0000-0000-00004D0D0000}"/>
    <cellStyle name="Normal 20 2" xfId="3360" xr:uid="{00000000-0005-0000-0000-00004E0D0000}"/>
    <cellStyle name="Normal 20 2 2" xfId="3361" xr:uid="{00000000-0005-0000-0000-00004F0D0000}"/>
    <cellStyle name="Normal 20 2 2 2" xfId="3362" xr:uid="{00000000-0005-0000-0000-0000500D0000}"/>
    <cellStyle name="Normal 20 2 2 3" xfId="3363" xr:uid="{00000000-0005-0000-0000-0000510D0000}"/>
    <cellStyle name="Normal 20 2 2 4" xfId="3364" xr:uid="{00000000-0005-0000-0000-0000520D0000}"/>
    <cellStyle name="Normal 20 2 3" xfId="3365" xr:uid="{00000000-0005-0000-0000-0000530D0000}"/>
    <cellStyle name="Normal 20 2 3 2" xfId="3366" xr:uid="{00000000-0005-0000-0000-0000540D0000}"/>
    <cellStyle name="Normal 20 2 3 2 2" xfId="3367" xr:uid="{00000000-0005-0000-0000-0000550D0000}"/>
    <cellStyle name="Normal 20 2 3 2 2 2" xfId="3368" xr:uid="{00000000-0005-0000-0000-0000560D0000}"/>
    <cellStyle name="Normal 20 2 3 2 2 3" xfId="3369" xr:uid="{00000000-0005-0000-0000-0000570D0000}"/>
    <cellStyle name="Normal 20 2 3 2 2 4" xfId="3370" xr:uid="{00000000-0005-0000-0000-0000580D0000}"/>
    <cellStyle name="Normal 20 2 3 2 3" xfId="3371" xr:uid="{00000000-0005-0000-0000-0000590D0000}"/>
    <cellStyle name="Normal 20 2 3 2 3 2" xfId="3372" xr:uid="{00000000-0005-0000-0000-00005A0D0000}"/>
    <cellStyle name="Normal 20 2 3 2 3 3" xfId="3373" xr:uid="{00000000-0005-0000-0000-00005B0D0000}"/>
    <cellStyle name="Normal 20 2 3 2 3 4" xfId="3374" xr:uid="{00000000-0005-0000-0000-00005C0D0000}"/>
    <cellStyle name="Normal 20 2 3 2 4" xfId="3375" xr:uid="{00000000-0005-0000-0000-00005D0D0000}"/>
    <cellStyle name="Normal 20 2 3 2 4 2" xfId="3376" xr:uid="{00000000-0005-0000-0000-00005E0D0000}"/>
    <cellStyle name="Normal 20 2 3 2 4 3" xfId="3377" xr:uid="{00000000-0005-0000-0000-00005F0D0000}"/>
    <cellStyle name="Normal 20 2 3 2 4 4" xfId="3378" xr:uid="{00000000-0005-0000-0000-0000600D0000}"/>
    <cellStyle name="Normal 20 2 3 2 5" xfId="3379" xr:uid="{00000000-0005-0000-0000-0000610D0000}"/>
    <cellStyle name="Normal 20 2 3 2 5 2" xfId="3380" xr:uid="{00000000-0005-0000-0000-0000620D0000}"/>
    <cellStyle name="Normal 20 2 3 2 6" xfId="3381" xr:uid="{00000000-0005-0000-0000-0000630D0000}"/>
    <cellStyle name="Normal 20 2 3 2 7" xfId="3382" xr:uid="{00000000-0005-0000-0000-0000640D0000}"/>
    <cellStyle name="Normal 20 2 3 3" xfId="3383" xr:uid="{00000000-0005-0000-0000-0000650D0000}"/>
    <cellStyle name="Normal 20 2 3 3 2" xfId="3384" xr:uid="{00000000-0005-0000-0000-0000660D0000}"/>
    <cellStyle name="Normal 20 2 3 3 3" xfId="3385" xr:uid="{00000000-0005-0000-0000-0000670D0000}"/>
    <cellStyle name="Normal 20 2 3 3 4" xfId="3386" xr:uid="{00000000-0005-0000-0000-0000680D0000}"/>
    <cellStyle name="Normal 20 2 3 4" xfId="3387" xr:uid="{00000000-0005-0000-0000-0000690D0000}"/>
    <cellStyle name="Normal 20 2 3 4 2" xfId="3388" xr:uid="{00000000-0005-0000-0000-00006A0D0000}"/>
    <cellStyle name="Normal 20 2 3 4 3" xfId="3389" xr:uid="{00000000-0005-0000-0000-00006B0D0000}"/>
    <cellStyle name="Normal 20 2 3 4 4" xfId="3390" xr:uid="{00000000-0005-0000-0000-00006C0D0000}"/>
    <cellStyle name="Normal 20 2 3 5" xfId="3391" xr:uid="{00000000-0005-0000-0000-00006D0D0000}"/>
    <cellStyle name="Normal 20 2 3 5 2" xfId="3392" xr:uid="{00000000-0005-0000-0000-00006E0D0000}"/>
    <cellStyle name="Normal 20 2 3 5 3" xfId="3393" xr:uid="{00000000-0005-0000-0000-00006F0D0000}"/>
    <cellStyle name="Normal 20 2 3 5 4" xfId="3394" xr:uid="{00000000-0005-0000-0000-0000700D0000}"/>
    <cellStyle name="Normal 20 2 3 6" xfId="3395" xr:uid="{00000000-0005-0000-0000-0000710D0000}"/>
    <cellStyle name="Normal 20 2 3 6 2" xfId="3396" xr:uid="{00000000-0005-0000-0000-0000720D0000}"/>
    <cellStyle name="Normal 20 2 3 7" xfId="3397" xr:uid="{00000000-0005-0000-0000-0000730D0000}"/>
    <cellStyle name="Normal 20 2 3 8" xfId="3398" xr:uid="{00000000-0005-0000-0000-0000740D0000}"/>
    <cellStyle name="Normal 20 2 4" xfId="3399" xr:uid="{00000000-0005-0000-0000-0000750D0000}"/>
    <cellStyle name="Normal 20 2 4 2" xfId="3400" xr:uid="{00000000-0005-0000-0000-0000760D0000}"/>
    <cellStyle name="Normal 20 2 4 3" xfId="3401" xr:uid="{00000000-0005-0000-0000-0000770D0000}"/>
    <cellStyle name="Normal 20 2 5" xfId="3402" xr:uid="{00000000-0005-0000-0000-0000780D0000}"/>
    <cellStyle name="Normal 20 2 5 2" xfId="3403" xr:uid="{00000000-0005-0000-0000-0000790D0000}"/>
    <cellStyle name="Normal 20 2 6" xfId="3404" xr:uid="{00000000-0005-0000-0000-00007A0D0000}"/>
    <cellStyle name="Normal 20 2 7" xfId="3405" xr:uid="{00000000-0005-0000-0000-00007B0D0000}"/>
    <cellStyle name="Normal 20 3" xfId="3406" xr:uid="{00000000-0005-0000-0000-00007C0D0000}"/>
    <cellStyle name="Normal 20 3 2" xfId="3407" xr:uid="{00000000-0005-0000-0000-00007D0D0000}"/>
    <cellStyle name="Normal 20 3 3" xfId="3408" xr:uid="{00000000-0005-0000-0000-00007E0D0000}"/>
    <cellStyle name="Normal 20 3 4" xfId="3409" xr:uid="{00000000-0005-0000-0000-00007F0D0000}"/>
    <cellStyle name="Normal 20 4" xfId="3410" xr:uid="{00000000-0005-0000-0000-0000800D0000}"/>
    <cellStyle name="Normal 20 4 2" xfId="3411" xr:uid="{00000000-0005-0000-0000-0000810D0000}"/>
    <cellStyle name="Normal 20 4 2 2" xfId="3412" xr:uid="{00000000-0005-0000-0000-0000820D0000}"/>
    <cellStyle name="Normal 20 4 2 2 2" xfId="3413" xr:uid="{00000000-0005-0000-0000-0000830D0000}"/>
    <cellStyle name="Normal 20 4 2 2 3" xfId="3414" xr:uid="{00000000-0005-0000-0000-0000840D0000}"/>
    <cellStyle name="Normal 20 4 2 2 4" xfId="3415" xr:uid="{00000000-0005-0000-0000-0000850D0000}"/>
    <cellStyle name="Normal 20 4 2 3" xfId="3416" xr:uid="{00000000-0005-0000-0000-0000860D0000}"/>
    <cellStyle name="Normal 20 4 2 3 2" xfId="3417" xr:uid="{00000000-0005-0000-0000-0000870D0000}"/>
    <cellStyle name="Normal 20 4 2 3 3" xfId="3418" xr:uid="{00000000-0005-0000-0000-0000880D0000}"/>
    <cellStyle name="Normal 20 4 2 3 4" xfId="3419" xr:uid="{00000000-0005-0000-0000-0000890D0000}"/>
    <cellStyle name="Normal 20 4 2 4" xfId="3420" xr:uid="{00000000-0005-0000-0000-00008A0D0000}"/>
    <cellStyle name="Normal 20 4 2 4 2" xfId="3421" xr:uid="{00000000-0005-0000-0000-00008B0D0000}"/>
    <cellStyle name="Normal 20 4 2 4 3" xfId="3422" xr:uid="{00000000-0005-0000-0000-00008C0D0000}"/>
    <cellStyle name="Normal 20 4 2 4 4" xfId="3423" xr:uid="{00000000-0005-0000-0000-00008D0D0000}"/>
    <cellStyle name="Normal 20 4 2 5" xfId="3424" xr:uid="{00000000-0005-0000-0000-00008E0D0000}"/>
    <cellStyle name="Normal 20 4 2 5 2" xfId="3425" xr:uid="{00000000-0005-0000-0000-00008F0D0000}"/>
    <cellStyle name="Normal 20 4 2 6" xfId="3426" xr:uid="{00000000-0005-0000-0000-0000900D0000}"/>
    <cellStyle name="Normal 20 4 2 7" xfId="3427" xr:uid="{00000000-0005-0000-0000-0000910D0000}"/>
    <cellStyle name="Normal 20 4 3" xfId="3428" xr:uid="{00000000-0005-0000-0000-0000920D0000}"/>
    <cellStyle name="Normal 20 4 3 2" xfId="3429" xr:uid="{00000000-0005-0000-0000-0000930D0000}"/>
    <cellStyle name="Normal 20 4 3 3" xfId="3430" xr:uid="{00000000-0005-0000-0000-0000940D0000}"/>
    <cellStyle name="Normal 20 4 3 4" xfId="3431" xr:uid="{00000000-0005-0000-0000-0000950D0000}"/>
    <cellStyle name="Normal 20 4 4" xfId="3432" xr:uid="{00000000-0005-0000-0000-0000960D0000}"/>
    <cellStyle name="Normal 20 4 4 2" xfId="3433" xr:uid="{00000000-0005-0000-0000-0000970D0000}"/>
    <cellStyle name="Normal 20 4 4 3" xfId="3434" xr:uid="{00000000-0005-0000-0000-0000980D0000}"/>
    <cellStyle name="Normal 20 4 4 4" xfId="3435" xr:uid="{00000000-0005-0000-0000-0000990D0000}"/>
    <cellStyle name="Normal 20 4 5" xfId="3436" xr:uid="{00000000-0005-0000-0000-00009A0D0000}"/>
    <cellStyle name="Normal 20 4 5 2" xfId="3437" xr:uid="{00000000-0005-0000-0000-00009B0D0000}"/>
    <cellStyle name="Normal 20 4 5 3" xfId="3438" xr:uid="{00000000-0005-0000-0000-00009C0D0000}"/>
    <cellStyle name="Normal 20 4 5 4" xfId="3439" xr:uid="{00000000-0005-0000-0000-00009D0D0000}"/>
    <cellStyle name="Normal 20 4 6" xfId="3440" xr:uid="{00000000-0005-0000-0000-00009E0D0000}"/>
    <cellStyle name="Normal 20 4 6 2" xfId="3441" xr:uid="{00000000-0005-0000-0000-00009F0D0000}"/>
    <cellStyle name="Normal 20 4 7" xfId="3442" xr:uid="{00000000-0005-0000-0000-0000A00D0000}"/>
    <cellStyle name="Normal 20 4 8" xfId="3443" xr:uid="{00000000-0005-0000-0000-0000A10D0000}"/>
    <cellStyle name="Normal 20 5" xfId="3444" xr:uid="{00000000-0005-0000-0000-0000A20D0000}"/>
    <cellStyle name="Normal 20 5 2" xfId="3445" xr:uid="{00000000-0005-0000-0000-0000A30D0000}"/>
    <cellStyle name="Normal 20 5 2 2" xfId="3446" xr:uid="{00000000-0005-0000-0000-0000A40D0000}"/>
    <cellStyle name="Normal 20 5 2 2 2" xfId="3447" xr:uid="{00000000-0005-0000-0000-0000A50D0000}"/>
    <cellStyle name="Normal 20 5 2 2 3" xfId="3448" xr:uid="{00000000-0005-0000-0000-0000A60D0000}"/>
    <cellStyle name="Normal 20 5 2 2 4" xfId="3449" xr:uid="{00000000-0005-0000-0000-0000A70D0000}"/>
    <cellStyle name="Normal 20 5 2 3" xfId="3450" xr:uid="{00000000-0005-0000-0000-0000A80D0000}"/>
    <cellStyle name="Normal 20 5 2 3 2" xfId="3451" xr:uid="{00000000-0005-0000-0000-0000A90D0000}"/>
    <cellStyle name="Normal 20 5 2 3 3" xfId="3452" xr:uid="{00000000-0005-0000-0000-0000AA0D0000}"/>
    <cellStyle name="Normal 20 5 2 3 4" xfId="3453" xr:uid="{00000000-0005-0000-0000-0000AB0D0000}"/>
    <cellStyle name="Normal 20 5 2 4" xfId="3454" xr:uid="{00000000-0005-0000-0000-0000AC0D0000}"/>
    <cellStyle name="Normal 20 5 2 4 2" xfId="3455" xr:uid="{00000000-0005-0000-0000-0000AD0D0000}"/>
    <cellStyle name="Normal 20 5 2 4 3" xfId="3456" xr:uid="{00000000-0005-0000-0000-0000AE0D0000}"/>
    <cellStyle name="Normal 20 5 2 4 4" xfId="3457" xr:uid="{00000000-0005-0000-0000-0000AF0D0000}"/>
    <cellStyle name="Normal 20 5 2 5" xfId="3458" xr:uid="{00000000-0005-0000-0000-0000B00D0000}"/>
    <cellStyle name="Normal 20 5 2 5 2" xfId="3459" xr:uid="{00000000-0005-0000-0000-0000B10D0000}"/>
    <cellStyle name="Normal 20 5 2 6" xfId="3460" xr:uid="{00000000-0005-0000-0000-0000B20D0000}"/>
    <cellStyle name="Normal 20 5 2 7" xfId="3461" xr:uid="{00000000-0005-0000-0000-0000B30D0000}"/>
    <cellStyle name="Normal 20 5 3" xfId="3462" xr:uid="{00000000-0005-0000-0000-0000B40D0000}"/>
    <cellStyle name="Normal 20 5 3 2" xfId="3463" xr:uid="{00000000-0005-0000-0000-0000B50D0000}"/>
    <cellStyle name="Normal 20 5 3 3" xfId="3464" xr:uid="{00000000-0005-0000-0000-0000B60D0000}"/>
    <cellStyle name="Normal 20 5 3 4" xfId="3465" xr:uid="{00000000-0005-0000-0000-0000B70D0000}"/>
    <cellStyle name="Normal 20 5 4" xfId="3466" xr:uid="{00000000-0005-0000-0000-0000B80D0000}"/>
    <cellStyle name="Normal 20 5 4 2" xfId="3467" xr:uid="{00000000-0005-0000-0000-0000B90D0000}"/>
    <cellStyle name="Normal 20 5 4 3" xfId="3468" xr:uid="{00000000-0005-0000-0000-0000BA0D0000}"/>
    <cellStyle name="Normal 20 5 4 4" xfId="3469" xr:uid="{00000000-0005-0000-0000-0000BB0D0000}"/>
    <cellStyle name="Normal 20 5 5" xfId="3470" xr:uid="{00000000-0005-0000-0000-0000BC0D0000}"/>
    <cellStyle name="Normal 20 5 5 2" xfId="3471" xr:uid="{00000000-0005-0000-0000-0000BD0D0000}"/>
    <cellStyle name="Normal 20 5 5 3" xfId="3472" xr:uid="{00000000-0005-0000-0000-0000BE0D0000}"/>
    <cellStyle name="Normal 20 5 5 4" xfId="3473" xr:uid="{00000000-0005-0000-0000-0000BF0D0000}"/>
    <cellStyle name="Normal 20 5 6" xfId="3474" xr:uid="{00000000-0005-0000-0000-0000C00D0000}"/>
    <cellStyle name="Normal 20 5 6 2" xfId="3475" xr:uid="{00000000-0005-0000-0000-0000C10D0000}"/>
    <cellStyle name="Normal 20 5 7" xfId="3476" xr:uid="{00000000-0005-0000-0000-0000C20D0000}"/>
    <cellStyle name="Normal 20 5 8" xfId="3477" xr:uid="{00000000-0005-0000-0000-0000C30D0000}"/>
    <cellStyle name="Normal 20 6" xfId="3478" xr:uid="{00000000-0005-0000-0000-0000C40D0000}"/>
    <cellStyle name="Normal 20 6 2" xfId="3479" xr:uid="{00000000-0005-0000-0000-0000C50D0000}"/>
    <cellStyle name="Normal 20 6 2 2" xfId="3480" xr:uid="{00000000-0005-0000-0000-0000C60D0000}"/>
    <cellStyle name="Normal 20 6 2 3" xfId="3481" xr:uid="{00000000-0005-0000-0000-0000C70D0000}"/>
    <cellStyle name="Normal 20 6 2 4" xfId="3482" xr:uid="{00000000-0005-0000-0000-0000C80D0000}"/>
    <cellStyle name="Normal 20 6 3" xfId="3483" xr:uid="{00000000-0005-0000-0000-0000C90D0000}"/>
    <cellStyle name="Normal 20 6 3 2" xfId="3484" xr:uid="{00000000-0005-0000-0000-0000CA0D0000}"/>
    <cellStyle name="Normal 20 6 3 3" xfId="3485" xr:uid="{00000000-0005-0000-0000-0000CB0D0000}"/>
    <cellStyle name="Normal 20 6 3 4" xfId="3486" xr:uid="{00000000-0005-0000-0000-0000CC0D0000}"/>
    <cellStyle name="Normal 20 6 4" xfId="3487" xr:uid="{00000000-0005-0000-0000-0000CD0D0000}"/>
    <cellStyle name="Normal 20 6 4 2" xfId="3488" xr:uid="{00000000-0005-0000-0000-0000CE0D0000}"/>
    <cellStyle name="Normal 20 6 4 3" xfId="3489" xr:uid="{00000000-0005-0000-0000-0000CF0D0000}"/>
    <cellStyle name="Normal 20 6 4 4" xfId="3490" xr:uid="{00000000-0005-0000-0000-0000D00D0000}"/>
    <cellStyle name="Normal 20 6 5" xfId="3491" xr:uid="{00000000-0005-0000-0000-0000D10D0000}"/>
    <cellStyle name="Normal 20 6 5 2" xfId="3492" xr:uid="{00000000-0005-0000-0000-0000D20D0000}"/>
    <cellStyle name="Normal 20 6 6" xfId="3493" xr:uid="{00000000-0005-0000-0000-0000D30D0000}"/>
    <cellStyle name="Normal 20 6 7" xfId="3494" xr:uid="{00000000-0005-0000-0000-0000D40D0000}"/>
    <cellStyle name="Normal 20 7" xfId="3495" xr:uid="{00000000-0005-0000-0000-0000D50D0000}"/>
    <cellStyle name="Normal 20 8" xfId="3496" xr:uid="{00000000-0005-0000-0000-0000D60D0000}"/>
    <cellStyle name="Normal 20 8 2" xfId="3497" xr:uid="{00000000-0005-0000-0000-0000D70D0000}"/>
    <cellStyle name="Normal 20 9" xfId="3498" xr:uid="{00000000-0005-0000-0000-0000D80D0000}"/>
    <cellStyle name="Normal 21" xfId="3499" xr:uid="{00000000-0005-0000-0000-0000D90D0000}"/>
    <cellStyle name="Normal 21 2" xfId="3500" xr:uid="{00000000-0005-0000-0000-0000DA0D0000}"/>
    <cellStyle name="Normal 21 2 2" xfId="3501" xr:uid="{00000000-0005-0000-0000-0000DB0D0000}"/>
    <cellStyle name="Normal 21 3" xfId="3502" xr:uid="{00000000-0005-0000-0000-0000DC0D0000}"/>
    <cellStyle name="Normal 22" xfId="3503" xr:uid="{00000000-0005-0000-0000-0000DD0D0000}"/>
    <cellStyle name="Normal 22 10" xfId="3504" xr:uid="{00000000-0005-0000-0000-0000DE0D0000}"/>
    <cellStyle name="Normal 22 10 2" xfId="3505" xr:uid="{00000000-0005-0000-0000-0000DF0D0000}"/>
    <cellStyle name="Normal 22 10 3" xfId="3506" xr:uid="{00000000-0005-0000-0000-0000E00D0000}"/>
    <cellStyle name="Normal 22 10 4" xfId="3507" xr:uid="{00000000-0005-0000-0000-0000E10D0000}"/>
    <cellStyle name="Normal 22 11" xfId="3508" xr:uid="{00000000-0005-0000-0000-0000E20D0000}"/>
    <cellStyle name="Normal 22 11 2" xfId="3509" xr:uid="{00000000-0005-0000-0000-0000E30D0000}"/>
    <cellStyle name="Normal 22 12" xfId="3510" xr:uid="{00000000-0005-0000-0000-0000E40D0000}"/>
    <cellStyle name="Normal 22 13" xfId="3511" xr:uid="{00000000-0005-0000-0000-0000E50D0000}"/>
    <cellStyle name="Normal 22 2" xfId="3512" xr:uid="{00000000-0005-0000-0000-0000E60D0000}"/>
    <cellStyle name="Normal 22 2 10" xfId="3513" xr:uid="{00000000-0005-0000-0000-0000E70D0000}"/>
    <cellStyle name="Normal 22 2 2" xfId="3514" xr:uid="{00000000-0005-0000-0000-0000E80D0000}"/>
    <cellStyle name="Normal 22 2 2 2" xfId="3515" xr:uid="{00000000-0005-0000-0000-0000E90D0000}"/>
    <cellStyle name="Normal 22 2 2 2 2" xfId="3516" xr:uid="{00000000-0005-0000-0000-0000EA0D0000}"/>
    <cellStyle name="Normal 22 2 2 2 2 2" xfId="3517" xr:uid="{00000000-0005-0000-0000-0000EB0D0000}"/>
    <cellStyle name="Normal 22 2 2 2 2 3" xfId="3518" xr:uid="{00000000-0005-0000-0000-0000EC0D0000}"/>
    <cellStyle name="Normal 22 2 2 2 2 4" xfId="3519" xr:uid="{00000000-0005-0000-0000-0000ED0D0000}"/>
    <cellStyle name="Normal 22 2 2 2 3" xfId="3520" xr:uid="{00000000-0005-0000-0000-0000EE0D0000}"/>
    <cellStyle name="Normal 22 2 2 2 3 2" xfId="3521" xr:uid="{00000000-0005-0000-0000-0000EF0D0000}"/>
    <cellStyle name="Normal 22 2 2 2 3 3" xfId="3522" xr:uid="{00000000-0005-0000-0000-0000F00D0000}"/>
    <cellStyle name="Normal 22 2 2 2 3 4" xfId="3523" xr:uid="{00000000-0005-0000-0000-0000F10D0000}"/>
    <cellStyle name="Normal 22 2 2 2 4" xfId="3524" xr:uid="{00000000-0005-0000-0000-0000F20D0000}"/>
    <cellStyle name="Normal 22 2 2 2 4 2" xfId="3525" xr:uid="{00000000-0005-0000-0000-0000F30D0000}"/>
    <cellStyle name="Normal 22 2 2 2 4 3" xfId="3526" xr:uid="{00000000-0005-0000-0000-0000F40D0000}"/>
    <cellStyle name="Normal 22 2 2 2 4 4" xfId="3527" xr:uid="{00000000-0005-0000-0000-0000F50D0000}"/>
    <cellStyle name="Normal 22 2 2 2 5" xfId="3528" xr:uid="{00000000-0005-0000-0000-0000F60D0000}"/>
    <cellStyle name="Normal 22 2 2 2 5 2" xfId="3529" xr:uid="{00000000-0005-0000-0000-0000F70D0000}"/>
    <cellStyle name="Normal 22 2 2 2 6" xfId="3530" xr:uid="{00000000-0005-0000-0000-0000F80D0000}"/>
    <cellStyle name="Normal 22 2 2 2 7" xfId="3531" xr:uid="{00000000-0005-0000-0000-0000F90D0000}"/>
    <cellStyle name="Normal 22 2 2 3" xfId="3532" xr:uid="{00000000-0005-0000-0000-0000FA0D0000}"/>
    <cellStyle name="Normal 22 2 2 3 2" xfId="3533" xr:uid="{00000000-0005-0000-0000-0000FB0D0000}"/>
    <cellStyle name="Normal 22 2 2 3 3" xfId="3534" xr:uid="{00000000-0005-0000-0000-0000FC0D0000}"/>
    <cellStyle name="Normal 22 2 2 3 4" xfId="3535" xr:uid="{00000000-0005-0000-0000-0000FD0D0000}"/>
    <cellStyle name="Normal 22 2 2 4" xfId="3536" xr:uid="{00000000-0005-0000-0000-0000FE0D0000}"/>
    <cellStyle name="Normal 22 2 2 4 2" xfId="3537" xr:uid="{00000000-0005-0000-0000-0000FF0D0000}"/>
    <cellStyle name="Normal 22 2 2 4 3" xfId="3538" xr:uid="{00000000-0005-0000-0000-0000000E0000}"/>
    <cellStyle name="Normal 22 2 2 4 4" xfId="3539" xr:uid="{00000000-0005-0000-0000-0000010E0000}"/>
    <cellStyle name="Normal 22 2 2 5" xfId="3540" xr:uid="{00000000-0005-0000-0000-0000020E0000}"/>
    <cellStyle name="Normal 22 2 2 5 2" xfId="3541" xr:uid="{00000000-0005-0000-0000-0000030E0000}"/>
    <cellStyle name="Normal 22 2 2 5 3" xfId="3542" xr:uid="{00000000-0005-0000-0000-0000040E0000}"/>
    <cellStyle name="Normal 22 2 2 5 4" xfId="3543" xr:uid="{00000000-0005-0000-0000-0000050E0000}"/>
    <cellStyle name="Normal 22 2 2 6" xfId="3544" xr:uid="{00000000-0005-0000-0000-0000060E0000}"/>
    <cellStyle name="Normal 22 2 2 6 2" xfId="3545" xr:uid="{00000000-0005-0000-0000-0000070E0000}"/>
    <cellStyle name="Normal 22 2 2 7" xfId="3546" xr:uid="{00000000-0005-0000-0000-0000080E0000}"/>
    <cellStyle name="Normal 22 2 2 8" xfId="3547" xr:uid="{00000000-0005-0000-0000-0000090E0000}"/>
    <cellStyle name="Normal 22 2 3" xfId="3548" xr:uid="{00000000-0005-0000-0000-00000A0E0000}"/>
    <cellStyle name="Normal 22 2 3 2" xfId="3549" xr:uid="{00000000-0005-0000-0000-00000B0E0000}"/>
    <cellStyle name="Normal 22 2 3 2 2" xfId="3550" xr:uid="{00000000-0005-0000-0000-00000C0E0000}"/>
    <cellStyle name="Normal 22 2 3 2 2 2" xfId="3551" xr:uid="{00000000-0005-0000-0000-00000D0E0000}"/>
    <cellStyle name="Normal 22 2 3 2 3" xfId="3552" xr:uid="{00000000-0005-0000-0000-00000E0E0000}"/>
    <cellStyle name="Normal 22 2 3 2 4" xfId="3553" xr:uid="{00000000-0005-0000-0000-00000F0E0000}"/>
    <cellStyle name="Normal 22 2 3 3" xfId="3554" xr:uid="{00000000-0005-0000-0000-0000100E0000}"/>
    <cellStyle name="Normal 22 2 3 3 2" xfId="3555" xr:uid="{00000000-0005-0000-0000-0000110E0000}"/>
    <cellStyle name="Normal 22 2 3 3 3" xfId="3556" xr:uid="{00000000-0005-0000-0000-0000120E0000}"/>
    <cellStyle name="Normal 22 2 3 3 4" xfId="3557" xr:uid="{00000000-0005-0000-0000-0000130E0000}"/>
    <cellStyle name="Normal 22 2 3 4" xfId="3558" xr:uid="{00000000-0005-0000-0000-0000140E0000}"/>
    <cellStyle name="Normal 22 2 3 4 2" xfId="3559" xr:uid="{00000000-0005-0000-0000-0000150E0000}"/>
    <cellStyle name="Normal 22 2 3 4 3" xfId="3560" xr:uid="{00000000-0005-0000-0000-0000160E0000}"/>
    <cellStyle name="Normal 22 2 3 4 4" xfId="3561" xr:uid="{00000000-0005-0000-0000-0000170E0000}"/>
    <cellStyle name="Normal 22 2 3 5" xfId="3562" xr:uid="{00000000-0005-0000-0000-0000180E0000}"/>
    <cellStyle name="Normal 22 2 3 5 2" xfId="3563" xr:uid="{00000000-0005-0000-0000-0000190E0000}"/>
    <cellStyle name="Normal 22 2 3 6" xfId="3564" xr:uid="{00000000-0005-0000-0000-00001A0E0000}"/>
    <cellStyle name="Normal 22 2 3 6 2" xfId="3565" xr:uid="{00000000-0005-0000-0000-00001B0E0000}"/>
    <cellStyle name="Normal 22 2 3 7" xfId="3566" xr:uid="{00000000-0005-0000-0000-00001C0E0000}"/>
    <cellStyle name="Normal 22 2 4" xfId="3567" xr:uid="{00000000-0005-0000-0000-00001D0E0000}"/>
    <cellStyle name="Normal 22 2 4 2" xfId="3568" xr:uid="{00000000-0005-0000-0000-00001E0E0000}"/>
    <cellStyle name="Normal 22 2 4 2 2" xfId="3569" xr:uid="{00000000-0005-0000-0000-00001F0E0000}"/>
    <cellStyle name="Normal 22 2 4 3" xfId="3570" xr:uid="{00000000-0005-0000-0000-0000200E0000}"/>
    <cellStyle name="Normal 22 2 4 3 2" xfId="3571" xr:uid="{00000000-0005-0000-0000-0000210E0000}"/>
    <cellStyle name="Normal 22 2 4 4" xfId="3572" xr:uid="{00000000-0005-0000-0000-0000220E0000}"/>
    <cellStyle name="Normal 22 2 5" xfId="3573" xr:uid="{00000000-0005-0000-0000-0000230E0000}"/>
    <cellStyle name="Normal 22 2 5 2" xfId="3574" xr:uid="{00000000-0005-0000-0000-0000240E0000}"/>
    <cellStyle name="Normal 22 2 5 3" xfId="3575" xr:uid="{00000000-0005-0000-0000-0000250E0000}"/>
    <cellStyle name="Normal 22 2 5 4" xfId="3576" xr:uid="{00000000-0005-0000-0000-0000260E0000}"/>
    <cellStyle name="Normal 22 2 6" xfId="3577" xr:uid="{00000000-0005-0000-0000-0000270E0000}"/>
    <cellStyle name="Normal 22 2 6 2" xfId="3578" xr:uid="{00000000-0005-0000-0000-0000280E0000}"/>
    <cellStyle name="Normal 22 2 6 3" xfId="3579" xr:uid="{00000000-0005-0000-0000-0000290E0000}"/>
    <cellStyle name="Normal 22 2 6 4" xfId="3580" xr:uid="{00000000-0005-0000-0000-00002A0E0000}"/>
    <cellStyle name="Normal 22 2 7" xfId="3581" xr:uid="{00000000-0005-0000-0000-00002B0E0000}"/>
    <cellStyle name="Normal 22 2 7 2" xfId="3582" xr:uid="{00000000-0005-0000-0000-00002C0E0000}"/>
    <cellStyle name="Normal 22 2 7 3" xfId="3583" xr:uid="{00000000-0005-0000-0000-00002D0E0000}"/>
    <cellStyle name="Normal 22 2 7 4" xfId="3584" xr:uid="{00000000-0005-0000-0000-00002E0E0000}"/>
    <cellStyle name="Normal 22 2 8" xfId="3585" xr:uid="{00000000-0005-0000-0000-00002F0E0000}"/>
    <cellStyle name="Normal 22 2 8 2" xfId="3586" xr:uid="{00000000-0005-0000-0000-0000300E0000}"/>
    <cellStyle name="Normal 22 2 9" xfId="3587" xr:uid="{00000000-0005-0000-0000-0000310E0000}"/>
    <cellStyle name="Normal 22 3" xfId="3588" xr:uid="{00000000-0005-0000-0000-0000320E0000}"/>
    <cellStyle name="Normal 22 3 2" xfId="3589" xr:uid="{00000000-0005-0000-0000-0000330E0000}"/>
    <cellStyle name="Normal 22 3 2 2" xfId="3590" xr:uid="{00000000-0005-0000-0000-0000340E0000}"/>
    <cellStyle name="Normal 22 3 2 2 2" xfId="3591" xr:uid="{00000000-0005-0000-0000-0000350E0000}"/>
    <cellStyle name="Normal 22 3 2 2 3" xfId="3592" xr:uid="{00000000-0005-0000-0000-0000360E0000}"/>
    <cellStyle name="Normal 22 3 2 2 4" xfId="3593" xr:uid="{00000000-0005-0000-0000-0000370E0000}"/>
    <cellStyle name="Normal 22 3 2 3" xfId="3594" xr:uid="{00000000-0005-0000-0000-0000380E0000}"/>
    <cellStyle name="Normal 22 3 2 3 2" xfId="3595" xr:uid="{00000000-0005-0000-0000-0000390E0000}"/>
    <cellStyle name="Normal 22 3 2 3 3" xfId="3596" xr:uid="{00000000-0005-0000-0000-00003A0E0000}"/>
    <cellStyle name="Normal 22 3 2 3 4" xfId="3597" xr:uid="{00000000-0005-0000-0000-00003B0E0000}"/>
    <cellStyle name="Normal 22 3 2 4" xfId="3598" xr:uid="{00000000-0005-0000-0000-00003C0E0000}"/>
    <cellStyle name="Normal 22 3 2 4 2" xfId="3599" xr:uid="{00000000-0005-0000-0000-00003D0E0000}"/>
    <cellStyle name="Normal 22 3 2 4 3" xfId="3600" xr:uid="{00000000-0005-0000-0000-00003E0E0000}"/>
    <cellStyle name="Normal 22 3 2 4 4" xfId="3601" xr:uid="{00000000-0005-0000-0000-00003F0E0000}"/>
    <cellStyle name="Normal 22 3 2 5" xfId="3602" xr:uid="{00000000-0005-0000-0000-0000400E0000}"/>
    <cellStyle name="Normal 22 3 2 5 2" xfId="3603" xr:uid="{00000000-0005-0000-0000-0000410E0000}"/>
    <cellStyle name="Normal 22 3 2 6" xfId="3604" xr:uid="{00000000-0005-0000-0000-0000420E0000}"/>
    <cellStyle name="Normal 22 3 2 7" xfId="3605" xr:uid="{00000000-0005-0000-0000-0000430E0000}"/>
    <cellStyle name="Normal 22 3 3" xfId="3606" xr:uid="{00000000-0005-0000-0000-0000440E0000}"/>
    <cellStyle name="Normal 22 3 3 2" xfId="3607" xr:uid="{00000000-0005-0000-0000-0000450E0000}"/>
    <cellStyle name="Normal 22 3 3 3" xfId="3608" xr:uid="{00000000-0005-0000-0000-0000460E0000}"/>
    <cellStyle name="Normal 22 3 3 4" xfId="3609" xr:uid="{00000000-0005-0000-0000-0000470E0000}"/>
    <cellStyle name="Normal 22 3 4" xfId="3610" xr:uid="{00000000-0005-0000-0000-0000480E0000}"/>
    <cellStyle name="Normal 22 3 4 2" xfId="3611" xr:uid="{00000000-0005-0000-0000-0000490E0000}"/>
    <cellStyle name="Normal 22 3 4 3" xfId="3612" xr:uid="{00000000-0005-0000-0000-00004A0E0000}"/>
    <cellStyle name="Normal 22 3 4 4" xfId="3613" xr:uid="{00000000-0005-0000-0000-00004B0E0000}"/>
    <cellStyle name="Normal 22 3 5" xfId="3614" xr:uid="{00000000-0005-0000-0000-00004C0E0000}"/>
    <cellStyle name="Normal 22 3 5 2" xfId="3615" xr:uid="{00000000-0005-0000-0000-00004D0E0000}"/>
    <cellStyle name="Normal 22 3 5 3" xfId="3616" xr:uid="{00000000-0005-0000-0000-00004E0E0000}"/>
    <cellStyle name="Normal 22 3 5 4" xfId="3617" xr:uid="{00000000-0005-0000-0000-00004F0E0000}"/>
    <cellStyle name="Normal 22 3 6" xfId="3618" xr:uid="{00000000-0005-0000-0000-0000500E0000}"/>
    <cellStyle name="Normal 22 3 6 2" xfId="3619" xr:uid="{00000000-0005-0000-0000-0000510E0000}"/>
    <cellStyle name="Normal 22 3 7" xfId="3620" xr:uid="{00000000-0005-0000-0000-0000520E0000}"/>
    <cellStyle name="Normal 22 3 8" xfId="3621" xr:uid="{00000000-0005-0000-0000-0000530E0000}"/>
    <cellStyle name="Normal 22 4" xfId="3622" xr:uid="{00000000-0005-0000-0000-0000540E0000}"/>
    <cellStyle name="Normal 22 4 2" xfId="3623" xr:uid="{00000000-0005-0000-0000-0000550E0000}"/>
    <cellStyle name="Normal 22 4 2 2" xfId="3624" xr:uid="{00000000-0005-0000-0000-0000560E0000}"/>
    <cellStyle name="Normal 22 4 2 2 2" xfId="3625" xr:uid="{00000000-0005-0000-0000-0000570E0000}"/>
    <cellStyle name="Normal 22 4 2 2 3" xfId="3626" xr:uid="{00000000-0005-0000-0000-0000580E0000}"/>
    <cellStyle name="Normal 22 4 2 2 4" xfId="3627" xr:uid="{00000000-0005-0000-0000-0000590E0000}"/>
    <cellStyle name="Normal 22 4 2 3" xfId="3628" xr:uid="{00000000-0005-0000-0000-00005A0E0000}"/>
    <cellStyle name="Normal 22 4 2 3 2" xfId="3629" xr:uid="{00000000-0005-0000-0000-00005B0E0000}"/>
    <cellStyle name="Normal 22 4 2 3 3" xfId="3630" xr:uid="{00000000-0005-0000-0000-00005C0E0000}"/>
    <cellStyle name="Normal 22 4 2 3 4" xfId="3631" xr:uid="{00000000-0005-0000-0000-00005D0E0000}"/>
    <cellStyle name="Normal 22 4 2 4" xfId="3632" xr:uid="{00000000-0005-0000-0000-00005E0E0000}"/>
    <cellStyle name="Normal 22 4 2 4 2" xfId="3633" xr:uid="{00000000-0005-0000-0000-00005F0E0000}"/>
    <cellStyle name="Normal 22 4 2 4 3" xfId="3634" xr:uid="{00000000-0005-0000-0000-0000600E0000}"/>
    <cellStyle name="Normal 22 4 2 4 4" xfId="3635" xr:uid="{00000000-0005-0000-0000-0000610E0000}"/>
    <cellStyle name="Normal 22 4 2 5" xfId="3636" xr:uid="{00000000-0005-0000-0000-0000620E0000}"/>
    <cellStyle name="Normal 22 4 2 5 2" xfId="3637" xr:uid="{00000000-0005-0000-0000-0000630E0000}"/>
    <cellStyle name="Normal 22 4 2 6" xfId="3638" xr:uid="{00000000-0005-0000-0000-0000640E0000}"/>
    <cellStyle name="Normal 22 4 2 7" xfId="3639" xr:uid="{00000000-0005-0000-0000-0000650E0000}"/>
    <cellStyle name="Normal 22 4 3" xfId="3640" xr:uid="{00000000-0005-0000-0000-0000660E0000}"/>
    <cellStyle name="Normal 22 4 3 2" xfId="3641" xr:uid="{00000000-0005-0000-0000-0000670E0000}"/>
    <cellStyle name="Normal 22 4 3 3" xfId="3642" xr:uid="{00000000-0005-0000-0000-0000680E0000}"/>
    <cellStyle name="Normal 22 4 3 4" xfId="3643" xr:uid="{00000000-0005-0000-0000-0000690E0000}"/>
    <cellStyle name="Normal 22 4 4" xfId="3644" xr:uid="{00000000-0005-0000-0000-00006A0E0000}"/>
    <cellStyle name="Normal 22 4 4 2" xfId="3645" xr:uid="{00000000-0005-0000-0000-00006B0E0000}"/>
    <cellStyle name="Normal 22 4 4 3" xfId="3646" xr:uid="{00000000-0005-0000-0000-00006C0E0000}"/>
    <cellStyle name="Normal 22 4 4 4" xfId="3647" xr:uid="{00000000-0005-0000-0000-00006D0E0000}"/>
    <cellStyle name="Normal 22 4 5" xfId="3648" xr:uid="{00000000-0005-0000-0000-00006E0E0000}"/>
    <cellStyle name="Normal 22 4 5 2" xfId="3649" xr:uid="{00000000-0005-0000-0000-00006F0E0000}"/>
    <cellStyle name="Normal 22 4 5 3" xfId="3650" xr:uid="{00000000-0005-0000-0000-0000700E0000}"/>
    <cellStyle name="Normal 22 4 5 4" xfId="3651" xr:uid="{00000000-0005-0000-0000-0000710E0000}"/>
    <cellStyle name="Normal 22 4 6" xfId="3652" xr:uid="{00000000-0005-0000-0000-0000720E0000}"/>
    <cellStyle name="Normal 22 4 6 2" xfId="3653" xr:uid="{00000000-0005-0000-0000-0000730E0000}"/>
    <cellStyle name="Normal 22 4 7" xfId="3654" xr:uid="{00000000-0005-0000-0000-0000740E0000}"/>
    <cellStyle name="Normal 22 4 8" xfId="3655" xr:uid="{00000000-0005-0000-0000-0000750E0000}"/>
    <cellStyle name="Normal 22 5" xfId="3656" xr:uid="{00000000-0005-0000-0000-0000760E0000}"/>
    <cellStyle name="Normal 22 5 2" xfId="3657" xr:uid="{00000000-0005-0000-0000-0000770E0000}"/>
    <cellStyle name="Normal 22 5 2 2" xfId="3658" xr:uid="{00000000-0005-0000-0000-0000780E0000}"/>
    <cellStyle name="Normal 22 5 2 3" xfId="3659" xr:uid="{00000000-0005-0000-0000-0000790E0000}"/>
    <cellStyle name="Normal 22 5 2 4" xfId="3660" xr:uid="{00000000-0005-0000-0000-00007A0E0000}"/>
    <cellStyle name="Normal 22 5 3" xfId="3661" xr:uid="{00000000-0005-0000-0000-00007B0E0000}"/>
    <cellStyle name="Normal 22 5 3 2" xfId="3662" xr:uid="{00000000-0005-0000-0000-00007C0E0000}"/>
    <cellStyle name="Normal 22 5 3 3" xfId="3663" xr:uid="{00000000-0005-0000-0000-00007D0E0000}"/>
    <cellStyle name="Normal 22 5 3 4" xfId="3664" xr:uid="{00000000-0005-0000-0000-00007E0E0000}"/>
    <cellStyle name="Normal 22 5 4" xfId="3665" xr:uid="{00000000-0005-0000-0000-00007F0E0000}"/>
    <cellStyle name="Normal 22 5 4 2" xfId="3666" xr:uid="{00000000-0005-0000-0000-0000800E0000}"/>
    <cellStyle name="Normal 22 5 4 3" xfId="3667" xr:uid="{00000000-0005-0000-0000-0000810E0000}"/>
    <cellStyle name="Normal 22 5 4 4" xfId="3668" xr:uid="{00000000-0005-0000-0000-0000820E0000}"/>
    <cellStyle name="Normal 22 5 5" xfId="3669" xr:uid="{00000000-0005-0000-0000-0000830E0000}"/>
    <cellStyle name="Normal 22 5 5 2" xfId="3670" xr:uid="{00000000-0005-0000-0000-0000840E0000}"/>
    <cellStyle name="Normal 22 5 6" xfId="3671" xr:uid="{00000000-0005-0000-0000-0000850E0000}"/>
    <cellStyle name="Normal 22 5 7" xfId="3672" xr:uid="{00000000-0005-0000-0000-0000860E0000}"/>
    <cellStyle name="Normal 22 6" xfId="3673" xr:uid="{00000000-0005-0000-0000-0000870E0000}"/>
    <cellStyle name="Normal 22 6 2" xfId="3674" xr:uid="{00000000-0005-0000-0000-0000880E0000}"/>
    <cellStyle name="Normal 22 6 2 2" xfId="3675" xr:uid="{00000000-0005-0000-0000-0000890E0000}"/>
    <cellStyle name="Normal 22 6 2 3" xfId="3676" xr:uid="{00000000-0005-0000-0000-00008A0E0000}"/>
    <cellStyle name="Normal 22 6 2 4" xfId="3677" xr:uid="{00000000-0005-0000-0000-00008B0E0000}"/>
    <cellStyle name="Normal 22 6 3" xfId="3678" xr:uid="{00000000-0005-0000-0000-00008C0E0000}"/>
    <cellStyle name="Normal 22 6 3 2" xfId="3679" xr:uid="{00000000-0005-0000-0000-00008D0E0000}"/>
    <cellStyle name="Normal 22 6 3 3" xfId="3680" xr:uid="{00000000-0005-0000-0000-00008E0E0000}"/>
    <cellStyle name="Normal 22 6 3 4" xfId="3681" xr:uid="{00000000-0005-0000-0000-00008F0E0000}"/>
    <cellStyle name="Normal 22 6 4" xfId="3682" xr:uid="{00000000-0005-0000-0000-0000900E0000}"/>
    <cellStyle name="Normal 22 6 4 2" xfId="3683" xr:uid="{00000000-0005-0000-0000-0000910E0000}"/>
    <cellStyle name="Normal 22 6 4 3" xfId="3684" xr:uid="{00000000-0005-0000-0000-0000920E0000}"/>
    <cellStyle name="Normal 22 6 4 4" xfId="3685" xr:uid="{00000000-0005-0000-0000-0000930E0000}"/>
    <cellStyle name="Normal 22 6 5" xfId="3686" xr:uid="{00000000-0005-0000-0000-0000940E0000}"/>
    <cellStyle name="Normal 22 6 5 2" xfId="3687" xr:uid="{00000000-0005-0000-0000-0000950E0000}"/>
    <cellStyle name="Normal 22 6 6" xfId="3688" xr:uid="{00000000-0005-0000-0000-0000960E0000}"/>
    <cellStyle name="Normal 22 6 7" xfId="3689" xr:uid="{00000000-0005-0000-0000-0000970E0000}"/>
    <cellStyle name="Normal 22 7" xfId="3690" xr:uid="{00000000-0005-0000-0000-0000980E0000}"/>
    <cellStyle name="Normal 22 7 2" xfId="3691" xr:uid="{00000000-0005-0000-0000-0000990E0000}"/>
    <cellStyle name="Normal 22 7 3" xfId="3692" xr:uid="{00000000-0005-0000-0000-00009A0E0000}"/>
    <cellStyle name="Normal 22 7 4" xfId="3693" xr:uid="{00000000-0005-0000-0000-00009B0E0000}"/>
    <cellStyle name="Normal 22 8" xfId="3694" xr:uid="{00000000-0005-0000-0000-00009C0E0000}"/>
    <cellStyle name="Normal 22 8 2" xfId="3695" xr:uid="{00000000-0005-0000-0000-00009D0E0000}"/>
    <cellStyle name="Normal 22 8 3" xfId="3696" xr:uid="{00000000-0005-0000-0000-00009E0E0000}"/>
    <cellStyle name="Normal 22 8 4" xfId="3697" xr:uid="{00000000-0005-0000-0000-00009F0E0000}"/>
    <cellStyle name="Normal 22 9" xfId="3698" xr:uid="{00000000-0005-0000-0000-0000A00E0000}"/>
    <cellStyle name="Normal 22 9 2" xfId="3699" xr:uid="{00000000-0005-0000-0000-0000A10E0000}"/>
    <cellStyle name="Normal 22 9 3" xfId="3700" xr:uid="{00000000-0005-0000-0000-0000A20E0000}"/>
    <cellStyle name="Normal 22 9 4" xfId="3701" xr:uid="{00000000-0005-0000-0000-0000A30E0000}"/>
    <cellStyle name="Normal 23" xfId="3702" xr:uid="{00000000-0005-0000-0000-0000A40E0000}"/>
    <cellStyle name="Normal 23 10" xfId="3703" xr:uid="{00000000-0005-0000-0000-0000A50E0000}"/>
    <cellStyle name="Normal 23 2" xfId="3704" xr:uid="{00000000-0005-0000-0000-0000A60E0000}"/>
    <cellStyle name="Normal 23 2 2" xfId="3705" xr:uid="{00000000-0005-0000-0000-0000A70E0000}"/>
    <cellStyle name="Normal 23 2 2 2" xfId="3706" xr:uid="{00000000-0005-0000-0000-0000A80E0000}"/>
    <cellStyle name="Normal 23 2 2 3" xfId="3707" xr:uid="{00000000-0005-0000-0000-0000A90E0000}"/>
    <cellStyle name="Normal 23 2 2 4" xfId="3708" xr:uid="{00000000-0005-0000-0000-0000AA0E0000}"/>
    <cellStyle name="Normal 23 2 3" xfId="3709" xr:uid="{00000000-0005-0000-0000-0000AB0E0000}"/>
    <cellStyle name="Normal 23 2 3 2" xfId="3710" xr:uid="{00000000-0005-0000-0000-0000AC0E0000}"/>
    <cellStyle name="Normal 23 2 3 2 2" xfId="3711" xr:uid="{00000000-0005-0000-0000-0000AD0E0000}"/>
    <cellStyle name="Normal 23 2 3 2 2 2" xfId="3712" xr:uid="{00000000-0005-0000-0000-0000AE0E0000}"/>
    <cellStyle name="Normal 23 2 3 2 2 3" xfId="3713" xr:uid="{00000000-0005-0000-0000-0000AF0E0000}"/>
    <cellStyle name="Normal 23 2 3 2 2 4" xfId="3714" xr:uid="{00000000-0005-0000-0000-0000B00E0000}"/>
    <cellStyle name="Normal 23 2 3 2 3" xfId="3715" xr:uid="{00000000-0005-0000-0000-0000B10E0000}"/>
    <cellStyle name="Normal 23 2 3 2 3 2" xfId="3716" xr:uid="{00000000-0005-0000-0000-0000B20E0000}"/>
    <cellStyle name="Normal 23 2 3 2 3 3" xfId="3717" xr:uid="{00000000-0005-0000-0000-0000B30E0000}"/>
    <cellStyle name="Normal 23 2 3 2 3 4" xfId="3718" xr:uid="{00000000-0005-0000-0000-0000B40E0000}"/>
    <cellStyle name="Normal 23 2 3 2 4" xfId="3719" xr:uid="{00000000-0005-0000-0000-0000B50E0000}"/>
    <cellStyle name="Normal 23 2 3 2 4 2" xfId="3720" xr:uid="{00000000-0005-0000-0000-0000B60E0000}"/>
    <cellStyle name="Normal 23 2 3 2 4 3" xfId="3721" xr:uid="{00000000-0005-0000-0000-0000B70E0000}"/>
    <cellStyle name="Normal 23 2 3 2 4 4" xfId="3722" xr:uid="{00000000-0005-0000-0000-0000B80E0000}"/>
    <cellStyle name="Normal 23 2 3 2 5" xfId="3723" xr:uid="{00000000-0005-0000-0000-0000B90E0000}"/>
    <cellStyle name="Normal 23 2 3 2 5 2" xfId="3724" xr:uid="{00000000-0005-0000-0000-0000BA0E0000}"/>
    <cellStyle name="Normal 23 2 3 2 6" xfId="3725" xr:uid="{00000000-0005-0000-0000-0000BB0E0000}"/>
    <cellStyle name="Normal 23 2 3 2 7" xfId="3726" xr:uid="{00000000-0005-0000-0000-0000BC0E0000}"/>
    <cellStyle name="Normal 23 2 3 3" xfId="3727" xr:uid="{00000000-0005-0000-0000-0000BD0E0000}"/>
    <cellStyle name="Normal 23 2 3 3 2" xfId="3728" xr:uid="{00000000-0005-0000-0000-0000BE0E0000}"/>
    <cellStyle name="Normal 23 2 3 3 3" xfId="3729" xr:uid="{00000000-0005-0000-0000-0000BF0E0000}"/>
    <cellStyle name="Normal 23 2 3 3 4" xfId="3730" xr:uid="{00000000-0005-0000-0000-0000C00E0000}"/>
    <cellStyle name="Normal 23 2 3 4" xfId="3731" xr:uid="{00000000-0005-0000-0000-0000C10E0000}"/>
    <cellStyle name="Normal 23 2 3 4 2" xfId="3732" xr:uid="{00000000-0005-0000-0000-0000C20E0000}"/>
    <cellStyle name="Normal 23 2 3 4 3" xfId="3733" xr:uid="{00000000-0005-0000-0000-0000C30E0000}"/>
    <cellStyle name="Normal 23 2 3 4 4" xfId="3734" xr:uid="{00000000-0005-0000-0000-0000C40E0000}"/>
    <cellStyle name="Normal 23 2 3 5" xfId="3735" xr:uid="{00000000-0005-0000-0000-0000C50E0000}"/>
    <cellStyle name="Normal 23 2 3 5 2" xfId="3736" xr:uid="{00000000-0005-0000-0000-0000C60E0000}"/>
    <cellStyle name="Normal 23 2 3 5 3" xfId="3737" xr:uid="{00000000-0005-0000-0000-0000C70E0000}"/>
    <cellStyle name="Normal 23 2 3 5 4" xfId="3738" xr:uid="{00000000-0005-0000-0000-0000C80E0000}"/>
    <cellStyle name="Normal 23 2 3 6" xfId="3739" xr:uid="{00000000-0005-0000-0000-0000C90E0000}"/>
    <cellStyle name="Normal 23 2 3 6 2" xfId="3740" xr:uid="{00000000-0005-0000-0000-0000CA0E0000}"/>
    <cellStyle name="Normal 23 2 3 7" xfId="3741" xr:uid="{00000000-0005-0000-0000-0000CB0E0000}"/>
    <cellStyle name="Normal 23 2 3 8" xfId="3742" xr:uid="{00000000-0005-0000-0000-0000CC0E0000}"/>
    <cellStyle name="Normal 23 2 4" xfId="3743" xr:uid="{00000000-0005-0000-0000-0000CD0E0000}"/>
    <cellStyle name="Normal 23 2 4 2" xfId="3744" xr:uid="{00000000-0005-0000-0000-0000CE0E0000}"/>
    <cellStyle name="Normal 23 2 4 3" xfId="3745" xr:uid="{00000000-0005-0000-0000-0000CF0E0000}"/>
    <cellStyle name="Normal 23 2 5" xfId="3746" xr:uid="{00000000-0005-0000-0000-0000D00E0000}"/>
    <cellStyle name="Normal 23 2 5 2" xfId="3747" xr:uid="{00000000-0005-0000-0000-0000D10E0000}"/>
    <cellStyle name="Normal 23 2 6" xfId="3748" xr:uid="{00000000-0005-0000-0000-0000D20E0000}"/>
    <cellStyle name="Normal 23 2 7" xfId="3749" xr:uid="{00000000-0005-0000-0000-0000D30E0000}"/>
    <cellStyle name="Normal 23 3" xfId="3750" xr:uid="{00000000-0005-0000-0000-0000D40E0000}"/>
    <cellStyle name="Normal 23 3 2" xfId="3751" xr:uid="{00000000-0005-0000-0000-0000D50E0000}"/>
    <cellStyle name="Normal 23 3 3" xfId="3752" xr:uid="{00000000-0005-0000-0000-0000D60E0000}"/>
    <cellStyle name="Normal 23 3 4" xfId="3753" xr:uid="{00000000-0005-0000-0000-0000D70E0000}"/>
    <cellStyle name="Normal 23 4" xfId="3754" xr:uid="{00000000-0005-0000-0000-0000D80E0000}"/>
    <cellStyle name="Normal 23 4 2" xfId="3755" xr:uid="{00000000-0005-0000-0000-0000D90E0000}"/>
    <cellStyle name="Normal 23 4 2 2" xfId="3756" xr:uid="{00000000-0005-0000-0000-0000DA0E0000}"/>
    <cellStyle name="Normal 23 4 2 2 2" xfId="3757" xr:uid="{00000000-0005-0000-0000-0000DB0E0000}"/>
    <cellStyle name="Normal 23 4 2 2 3" xfId="3758" xr:uid="{00000000-0005-0000-0000-0000DC0E0000}"/>
    <cellStyle name="Normal 23 4 2 2 4" xfId="3759" xr:uid="{00000000-0005-0000-0000-0000DD0E0000}"/>
    <cellStyle name="Normal 23 4 2 3" xfId="3760" xr:uid="{00000000-0005-0000-0000-0000DE0E0000}"/>
    <cellStyle name="Normal 23 4 2 3 2" xfId="3761" xr:uid="{00000000-0005-0000-0000-0000DF0E0000}"/>
    <cellStyle name="Normal 23 4 2 3 3" xfId="3762" xr:uid="{00000000-0005-0000-0000-0000E00E0000}"/>
    <cellStyle name="Normal 23 4 2 3 4" xfId="3763" xr:uid="{00000000-0005-0000-0000-0000E10E0000}"/>
    <cellStyle name="Normal 23 4 2 4" xfId="3764" xr:uid="{00000000-0005-0000-0000-0000E20E0000}"/>
    <cellStyle name="Normal 23 4 2 4 2" xfId="3765" xr:uid="{00000000-0005-0000-0000-0000E30E0000}"/>
    <cellStyle name="Normal 23 4 2 4 3" xfId="3766" xr:uid="{00000000-0005-0000-0000-0000E40E0000}"/>
    <cellStyle name="Normal 23 4 2 4 4" xfId="3767" xr:uid="{00000000-0005-0000-0000-0000E50E0000}"/>
    <cellStyle name="Normal 23 4 2 5" xfId="3768" xr:uid="{00000000-0005-0000-0000-0000E60E0000}"/>
    <cellStyle name="Normal 23 4 2 5 2" xfId="3769" xr:uid="{00000000-0005-0000-0000-0000E70E0000}"/>
    <cellStyle name="Normal 23 4 2 6" xfId="3770" xr:uid="{00000000-0005-0000-0000-0000E80E0000}"/>
    <cellStyle name="Normal 23 4 2 7" xfId="3771" xr:uid="{00000000-0005-0000-0000-0000E90E0000}"/>
    <cellStyle name="Normal 23 4 3" xfId="3772" xr:uid="{00000000-0005-0000-0000-0000EA0E0000}"/>
    <cellStyle name="Normal 23 4 3 2" xfId="3773" xr:uid="{00000000-0005-0000-0000-0000EB0E0000}"/>
    <cellStyle name="Normal 23 4 3 3" xfId="3774" xr:uid="{00000000-0005-0000-0000-0000EC0E0000}"/>
    <cellStyle name="Normal 23 4 3 4" xfId="3775" xr:uid="{00000000-0005-0000-0000-0000ED0E0000}"/>
    <cellStyle name="Normal 23 4 4" xfId="3776" xr:uid="{00000000-0005-0000-0000-0000EE0E0000}"/>
    <cellStyle name="Normal 23 4 4 2" xfId="3777" xr:uid="{00000000-0005-0000-0000-0000EF0E0000}"/>
    <cellStyle name="Normal 23 4 4 3" xfId="3778" xr:uid="{00000000-0005-0000-0000-0000F00E0000}"/>
    <cellStyle name="Normal 23 4 4 4" xfId="3779" xr:uid="{00000000-0005-0000-0000-0000F10E0000}"/>
    <cellStyle name="Normal 23 4 5" xfId="3780" xr:uid="{00000000-0005-0000-0000-0000F20E0000}"/>
    <cellStyle name="Normal 23 4 5 2" xfId="3781" xr:uid="{00000000-0005-0000-0000-0000F30E0000}"/>
    <cellStyle name="Normal 23 4 5 3" xfId="3782" xr:uid="{00000000-0005-0000-0000-0000F40E0000}"/>
    <cellStyle name="Normal 23 4 5 4" xfId="3783" xr:uid="{00000000-0005-0000-0000-0000F50E0000}"/>
    <cellStyle name="Normal 23 4 6" xfId="3784" xr:uid="{00000000-0005-0000-0000-0000F60E0000}"/>
    <cellStyle name="Normal 23 4 6 2" xfId="3785" xr:uid="{00000000-0005-0000-0000-0000F70E0000}"/>
    <cellStyle name="Normal 23 4 7" xfId="3786" xr:uid="{00000000-0005-0000-0000-0000F80E0000}"/>
    <cellStyle name="Normal 23 4 8" xfId="3787" xr:uid="{00000000-0005-0000-0000-0000F90E0000}"/>
    <cellStyle name="Normal 23 5" xfId="3788" xr:uid="{00000000-0005-0000-0000-0000FA0E0000}"/>
    <cellStyle name="Normal 23 5 2" xfId="3789" xr:uid="{00000000-0005-0000-0000-0000FB0E0000}"/>
    <cellStyle name="Normal 23 5 2 2" xfId="3790" xr:uid="{00000000-0005-0000-0000-0000FC0E0000}"/>
    <cellStyle name="Normal 23 5 2 2 2" xfId="3791" xr:uid="{00000000-0005-0000-0000-0000FD0E0000}"/>
    <cellStyle name="Normal 23 5 2 2 3" xfId="3792" xr:uid="{00000000-0005-0000-0000-0000FE0E0000}"/>
    <cellStyle name="Normal 23 5 2 2 4" xfId="3793" xr:uid="{00000000-0005-0000-0000-0000FF0E0000}"/>
    <cellStyle name="Normal 23 5 2 3" xfId="3794" xr:uid="{00000000-0005-0000-0000-0000000F0000}"/>
    <cellStyle name="Normal 23 5 2 3 2" xfId="3795" xr:uid="{00000000-0005-0000-0000-0000010F0000}"/>
    <cellStyle name="Normal 23 5 2 3 3" xfId="3796" xr:uid="{00000000-0005-0000-0000-0000020F0000}"/>
    <cellStyle name="Normal 23 5 2 3 4" xfId="3797" xr:uid="{00000000-0005-0000-0000-0000030F0000}"/>
    <cellStyle name="Normal 23 5 2 4" xfId="3798" xr:uid="{00000000-0005-0000-0000-0000040F0000}"/>
    <cellStyle name="Normal 23 5 2 4 2" xfId="3799" xr:uid="{00000000-0005-0000-0000-0000050F0000}"/>
    <cellStyle name="Normal 23 5 2 4 3" xfId="3800" xr:uid="{00000000-0005-0000-0000-0000060F0000}"/>
    <cellStyle name="Normal 23 5 2 4 4" xfId="3801" xr:uid="{00000000-0005-0000-0000-0000070F0000}"/>
    <cellStyle name="Normal 23 5 2 5" xfId="3802" xr:uid="{00000000-0005-0000-0000-0000080F0000}"/>
    <cellStyle name="Normal 23 5 2 5 2" xfId="3803" xr:uid="{00000000-0005-0000-0000-0000090F0000}"/>
    <cellStyle name="Normal 23 5 2 6" xfId="3804" xr:uid="{00000000-0005-0000-0000-00000A0F0000}"/>
    <cellStyle name="Normal 23 5 2 7" xfId="3805" xr:uid="{00000000-0005-0000-0000-00000B0F0000}"/>
    <cellStyle name="Normal 23 5 3" xfId="3806" xr:uid="{00000000-0005-0000-0000-00000C0F0000}"/>
    <cellStyle name="Normal 23 5 3 2" xfId="3807" xr:uid="{00000000-0005-0000-0000-00000D0F0000}"/>
    <cellStyle name="Normal 23 5 3 3" xfId="3808" xr:uid="{00000000-0005-0000-0000-00000E0F0000}"/>
    <cellStyle name="Normal 23 5 3 4" xfId="3809" xr:uid="{00000000-0005-0000-0000-00000F0F0000}"/>
    <cellStyle name="Normal 23 5 4" xfId="3810" xr:uid="{00000000-0005-0000-0000-0000100F0000}"/>
    <cellStyle name="Normal 23 5 4 2" xfId="3811" xr:uid="{00000000-0005-0000-0000-0000110F0000}"/>
    <cellStyle name="Normal 23 5 4 3" xfId="3812" xr:uid="{00000000-0005-0000-0000-0000120F0000}"/>
    <cellStyle name="Normal 23 5 4 4" xfId="3813" xr:uid="{00000000-0005-0000-0000-0000130F0000}"/>
    <cellStyle name="Normal 23 5 5" xfId="3814" xr:uid="{00000000-0005-0000-0000-0000140F0000}"/>
    <cellStyle name="Normal 23 5 5 2" xfId="3815" xr:uid="{00000000-0005-0000-0000-0000150F0000}"/>
    <cellStyle name="Normal 23 5 5 3" xfId="3816" xr:uid="{00000000-0005-0000-0000-0000160F0000}"/>
    <cellStyle name="Normal 23 5 5 4" xfId="3817" xr:uid="{00000000-0005-0000-0000-0000170F0000}"/>
    <cellStyle name="Normal 23 5 6" xfId="3818" xr:uid="{00000000-0005-0000-0000-0000180F0000}"/>
    <cellStyle name="Normal 23 5 6 2" xfId="3819" xr:uid="{00000000-0005-0000-0000-0000190F0000}"/>
    <cellStyle name="Normal 23 5 7" xfId="3820" xr:uid="{00000000-0005-0000-0000-00001A0F0000}"/>
    <cellStyle name="Normal 23 5 8" xfId="3821" xr:uid="{00000000-0005-0000-0000-00001B0F0000}"/>
    <cellStyle name="Normal 23 6" xfId="3822" xr:uid="{00000000-0005-0000-0000-00001C0F0000}"/>
    <cellStyle name="Normal 23 6 2" xfId="3823" xr:uid="{00000000-0005-0000-0000-00001D0F0000}"/>
    <cellStyle name="Normal 23 6 2 2" xfId="3824" xr:uid="{00000000-0005-0000-0000-00001E0F0000}"/>
    <cellStyle name="Normal 23 6 2 3" xfId="3825" xr:uid="{00000000-0005-0000-0000-00001F0F0000}"/>
    <cellStyle name="Normal 23 6 2 4" xfId="3826" xr:uid="{00000000-0005-0000-0000-0000200F0000}"/>
    <cellStyle name="Normal 23 6 3" xfId="3827" xr:uid="{00000000-0005-0000-0000-0000210F0000}"/>
    <cellStyle name="Normal 23 6 3 2" xfId="3828" xr:uid="{00000000-0005-0000-0000-0000220F0000}"/>
    <cellStyle name="Normal 23 6 3 3" xfId="3829" xr:uid="{00000000-0005-0000-0000-0000230F0000}"/>
    <cellStyle name="Normal 23 6 3 4" xfId="3830" xr:uid="{00000000-0005-0000-0000-0000240F0000}"/>
    <cellStyle name="Normal 23 6 4" xfId="3831" xr:uid="{00000000-0005-0000-0000-0000250F0000}"/>
    <cellStyle name="Normal 23 6 4 2" xfId="3832" xr:uid="{00000000-0005-0000-0000-0000260F0000}"/>
    <cellStyle name="Normal 23 6 4 3" xfId="3833" xr:uid="{00000000-0005-0000-0000-0000270F0000}"/>
    <cellStyle name="Normal 23 6 4 4" xfId="3834" xr:uid="{00000000-0005-0000-0000-0000280F0000}"/>
    <cellStyle name="Normal 23 6 5" xfId="3835" xr:uid="{00000000-0005-0000-0000-0000290F0000}"/>
    <cellStyle name="Normal 23 6 5 2" xfId="3836" xr:uid="{00000000-0005-0000-0000-00002A0F0000}"/>
    <cellStyle name="Normal 23 6 6" xfId="3837" xr:uid="{00000000-0005-0000-0000-00002B0F0000}"/>
    <cellStyle name="Normal 23 6 7" xfId="3838" xr:uid="{00000000-0005-0000-0000-00002C0F0000}"/>
    <cellStyle name="Normal 23 7" xfId="3839" xr:uid="{00000000-0005-0000-0000-00002D0F0000}"/>
    <cellStyle name="Normal 23 8" xfId="3840" xr:uid="{00000000-0005-0000-0000-00002E0F0000}"/>
    <cellStyle name="Normal 23 8 2" xfId="3841" xr:uid="{00000000-0005-0000-0000-00002F0F0000}"/>
    <cellStyle name="Normal 23 9" xfId="3842" xr:uid="{00000000-0005-0000-0000-0000300F0000}"/>
    <cellStyle name="Normal 24" xfId="3843" xr:uid="{00000000-0005-0000-0000-0000310F0000}"/>
    <cellStyle name="Normal 24 10" xfId="3844" xr:uid="{00000000-0005-0000-0000-0000320F0000}"/>
    <cellStyle name="Normal 24 2" xfId="3845" xr:uid="{00000000-0005-0000-0000-0000330F0000}"/>
    <cellStyle name="Normal 24 2 2" xfId="3846" xr:uid="{00000000-0005-0000-0000-0000340F0000}"/>
    <cellStyle name="Normal 24 2 2 2" xfId="3847" xr:uid="{00000000-0005-0000-0000-0000350F0000}"/>
    <cellStyle name="Normal 24 2 2 3" xfId="3848" xr:uid="{00000000-0005-0000-0000-0000360F0000}"/>
    <cellStyle name="Normal 24 2 2 4" xfId="3849" xr:uid="{00000000-0005-0000-0000-0000370F0000}"/>
    <cellStyle name="Normal 24 2 3" xfId="3850" xr:uid="{00000000-0005-0000-0000-0000380F0000}"/>
    <cellStyle name="Normal 24 2 3 2" xfId="3851" xr:uid="{00000000-0005-0000-0000-0000390F0000}"/>
    <cellStyle name="Normal 24 2 3 2 2" xfId="3852" xr:uid="{00000000-0005-0000-0000-00003A0F0000}"/>
    <cellStyle name="Normal 24 2 3 2 2 2" xfId="3853" xr:uid="{00000000-0005-0000-0000-00003B0F0000}"/>
    <cellStyle name="Normal 24 2 3 2 2 3" xfId="3854" xr:uid="{00000000-0005-0000-0000-00003C0F0000}"/>
    <cellStyle name="Normal 24 2 3 2 2 4" xfId="3855" xr:uid="{00000000-0005-0000-0000-00003D0F0000}"/>
    <cellStyle name="Normal 24 2 3 2 3" xfId="3856" xr:uid="{00000000-0005-0000-0000-00003E0F0000}"/>
    <cellStyle name="Normal 24 2 3 2 3 2" xfId="3857" xr:uid="{00000000-0005-0000-0000-00003F0F0000}"/>
    <cellStyle name="Normal 24 2 3 2 3 3" xfId="3858" xr:uid="{00000000-0005-0000-0000-0000400F0000}"/>
    <cellStyle name="Normal 24 2 3 2 3 4" xfId="3859" xr:uid="{00000000-0005-0000-0000-0000410F0000}"/>
    <cellStyle name="Normal 24 2 3 2 4" xfId="3860" xr:uid="{00000000-0005-0000-0000-0000420F0000}"/>
    <cellStyle name="Normal 24 2 3 2 4 2" xfId="3861" xr:uid="{00000000-0005-0000-0000-0000430F0000}"/>
    <cellStyle name="Normal 24 2 3 2 4 3" xfId="3862" xr:uid="{00000000-0005-0000-0000-0000440F0000}"/>
    <cellStyle name="Normal 24 2 3 2 4 4" xfId="3863" xr:uid="{00000000-0005-0000-0000-0000450F0000}"/>
    <cellStyle name="Normal 24 2 3 2 5" xfId="3864" xr:uid="{00000000-0005-0000-0000-0000460F0000}"/>
    <cellStyle name="Normal 24 2 3 2 5 2" xfId="3865" xr:uid="{00000000-0005-0000-0000-0000470F0000}"/>
    <cellStyle name="Normal 24 2 3 2 6" xfId="3866" xr:uid="{00000000-0005-0000-0000-0000480F0000}"/>
    <cellStyle name="Normal 24 2 3 2 7" xfId="3867" xr:uid="{00000000-0005-0000-0000-0000490F0000}"/>
    <cellStyle name="Normal 24 2 3 3" xfId="3868" xr:uid="{00000000-0005-0000-0000-00004A0F0000}"/>
    <cellStyle name="Normal 24 2 3 3 2" xfId="3869" xr:uid="{00000000-0005-0000-0000-00004B0F0000}"/>
    <cellStyle name="Normal 24 2 3 3 3" xfId="3870" xr:uid="{00000000-0005-0000-0000-00004C0F0000}"/>
    <cellStyle name="Normal 24 2 3 3 4" xfId="3871" xr:uid="{00000000-0005-0000-0000-00004D0F0000}"/>
    <cellStyle name="Normal 24 2 3 4" xfId="3872" xr:uid="{00000000-0005-0000-0000-00004E0F0000}"/>
    <cellStyle name="Normal 24 2 3 4 2" xfId="3873" xr:uid="{00000000-0005-0000-0000-00004F0F0000}"/>
    <cellStyle name="Normal 24 2 3 4 3" xfId="3874" xr:uid="{00000000-0005-0000-0000-0000500F0000}"/>
    <cellStyle name="Normal 24 2 3 4 4" xfId="3875" xr:uid="{00000000-0005-0000-0000-0000510F0000}"/>
    <cellStyle name="Normal 24 2 3 5" xfId="3876" xr:uid="{00000000-0005-0000-0000-0000520F0000}"/>
    <cellStyle name="Normal 24 2 3 5 2" xfId="3877" xr:uid="{00000000-0005-0000-0000-0000530F0000}"/>
    <cellStyle name="Normal 24 2 3 5 3" xfId="3878" xr:uid="{00000000-0005-0000-0000-0000540F0000}"/>
    <cellStyle name="Normal 24 2 3 5 4" xfId="3879" xr:uid="{00000000-0005-0000-0000-0000550F0000}"/>
    <cellStyle name="Normal 24 2 3 6" xfId="3880" xr:uid="{00000000-0005-0000-0000-0000560F0000}"/>
    <cellStyle name="Normal 24 2 3 6 2" xfId="3881" xr:uid="{00000000-0005-0000-0000-0000570F0000}"/>
    <cellStyle name="Normal 24 2 3 7" xfId="3882" xr:uid="{00000000-0005-0000-0000-0000580F0000}"/>
    <cellStyle name="Normal 24 2 3 8" xfId="3883" xr:uid="{00000000-0005-0000-0000-0000590F0000}"/>
    <cellStyle name="Normal 24 2 4" xfId="3884" xr:uid="{00000000-0005-0000-0000-00005A0F0000}"/>
    <cellStyle name="Normal 24 2 4 2" xfId="3885" xr:uid="{00000000-0005-0000-0000-00005B0F0000}"/>
    <cellStyle name="Normal 24 2 4 3" xfId="3886" xr:uid="{00000000-0005-0000-0000-00005C0F0000}"/>
    <cellStyle name="Normal 24 2 5" xfId="3887" xr:uid="{00000000-0005-0000-0000-00005D0F0000}"/>
    <cellStyle name="Normal 24 2 5 2" xfId="3888" xr:uid="{00000000-0005-0000-0000-00005E0F0000}"/>
    <cellStyle name="Normal 24 2 6" xfId="3889" xr:uid="{00000000-0005-0000-0000-00005F0F0000}"/>
    <cellStyle name="Normal 24 2 7" xfId="3890" xr:uid="{00000000-0005-0000-0000-0000600F0000}"/>
    <cellStyle name="Normal 24 3" xfId="3891" xr:uid="{00000000-0005-0000-0000-0000610F0000}"/>
    <cellStyle name="Normal 24 3 2" xfId="3892" xr:uid="{00000000-0005-0000-0000-0000620F0000}"/>
    <cellStyle name="Normal 24 3 3" xfId="3893" xr:uid="{00000000-0005-0000-0000-0000630F0000}"/>
    <cellStyle name="Normal 24 3 4" xfId="3894" xr:uid="{00000000-0005-0000-0000-0000640F0000}"/>
    <cellStyle name="Normal 24 4" xfId="3895" xr:uid="{00000000-0005-0000-0000-0000650F0000}"/>
    <cellStyle name="Normal 24 4 2" xfId="3896" xr:uid="{00000000-0005-0000-0000-0000660F0000}"/>
    <cellStyle name="Normal 24 4 2 2" xfId="3897" xr:uid="{00000000-0005-0000-0000-0000670F0000}"/>
    <cellStyle name="Normal 24 4 2 2 2" xfId="3898" xr:uid="{00000000-0005-0000-0000-0000680F0000}"/>
    <cellStyle name="Normal 24 4 2 2 3" xfId="3899" xr:uid="{00000000-0005-0000-0000-0000690F0000}"/>
    <cellStyle name="Normal 24 4 2 2 4" xfId="3900" xr:uid="{00000000-0005-0000-0000-00006A0F0000}"/>
    <cellStyle name="Normal 24 4 2 3" xfId="3901" xr:uid="{00000000-0005-0000-0000-00006B0F0000}"/>
    <cellStyle name="Normal 24 4 2 3 2" xfId="3902" xr:uid="{00000000-0005-0000-0000-00006C0F0000}"/>
    <cellStyle name="Normal 24 4 2 3 3" xfId="3903" xr:uid="{00000000-0005-0000-0000-00006D0F0000}"/>
    <cellStyle name="Normal 24 4 2 3 4" xfId="3904" xr:uid="{00000000-0005-0000-0000-00006E0F0000}"/>
    <cellStyle name="Normal 24 4 2 4" xfId="3905" xr:uid="{00000000-0005-0000-0000-00006F0F0000}"/>
    <cellStyle name="Normal 24 4 2 4 2" xfId="3906" xr:uid="{00000000-0005-0000-0000-0000700F0000}"/>
    <cellStyle name="Normal 24 4 2 4 3" xfId="3907" xr:uid="{00000000-0005-0000-0000-0000710F0000}"/>
    <cellStyle name="Normal 24 4 2 4 4" xfId="3908" xr:uid="{00000000-0005-0000-0000-0000720F0000}"/>
    <cellStyle name="Normal 24 4 2 5" xfId="3909" xr:uid="{00000000-0005-0000-0000-0000730F0000}"/>
    <cellStyle name="Normal 24 4 2 5 2" xfId="3910" xr:uid="{00000000-0005-0000-0000-0000740F0000}"/>
    <cellStyle name="Normal 24 4 2 6" xfId="3911" xr:uid="{00000000-0005-0000-0000-0000750F0000}"/>
    <cellStyle name="Normal 24 4 2 7" xfId="3912" xr:uid="{00000000-0005-0000-0000-0000760F0000}"/>
    <cellStyle name="Normal 24 4 3" xfId="3913" xr:uid="{00000000-0005-0000-0000-0000770F0000}"/>
    <cellStyle name="Normal 24 4 3 2" xfId="3914" xr:uid="{00000000-0005-0000-0000-0000780F0000}"/>
    <cellStyle name="Normal 24 4 3 3" xfId="3915" xr:uid="{00000000-0005-0000-0000-0000790F0000}"/>
    <cellStyle name="Normal 24 4 3 4" xfId="3916" xr:uid="{00000000-0005-0000-0000-00007A0F0000}"/>
    <cellStyle name="Normal 24 4 4" xfId="3917" xr:uid="{00000000-0005-0000-0000-00007B0F0000}"/>
    <cellStyle name="Normal 24 4 4 2" xfId="3918" xr:uid="{00000000-0005-0000-0000-00007C0F0000}"/>
    <cellStyle name="Normal 24 4 4 3" xfId="3919" xr:uid="{00000000-0005-0000-0000-00007D0F0000}"/>
    <cellStyle name="Normal 24 4 4 4" xfId="3920" xr:uid="{00000000-0005-0000-0000-00007E0F0000}"/>
    <cellStyle name="Normal 24 4 5" xfId="3921" xr:uid="{00000000-0005-0000-0000-00007F0F0000}"/>
    <cellStyle name="Normal 24 4 5 2" xfId="3922" xr:uid="{00000000-0005-0000-0000-0000800F0000}"/>
    <cellStyle name="Normal 24 4 5 3" xfId="3923" xr:uid="{00000000-0005-0000-0000-0000810F0000}"/>
    <cellStyle name="Normal 24 4 5 4" xfId="3924" xr:uid="{00000000-0005-0000-0000-0000820F0000}"/>
    <cellStyle name="Normal 24 4 6" xfId="3925" xr:uid="{00000000-0005-0000-0000-0000830F0000}"/>
    <cellStyle name="Normal 24 4 6 2" xfId="3926" xr:uid="{00000000-0005-0000-0000-0000840F0000}"/>
    <cellStyle name="Normal 24 4 7" xfId="3927" xr:uid="{00000000-0005-0000-0000-0000850F0000}"/>
    <cellStyle name="Normal 24 4 8" xfId="3928" xr:uid="{00000000-0005-0000-0000-0000860F0000}"/>
    <cellStyle name="Normal 24 5" xfId="3929" xr:uid="{00000000-0005-0000-0000-0000870F0000}"/>
    <cellStyle name="Normal 24 5 2" xfId="3930" xr:uid="{00000000-0005-0000-0000-0000880F0000}"/>
    <cellStyle name="Normal 24 5 2 2" xfId="3931" xr:uid="{00000000-0005-0000-0000-0000890F0000}"/>
    <cellStyle name="Normal 24 5 2 2 2" xfId="3932" xr:uid="{00000000-0005-0000-0000-00008A0F0000}"/>
    <cellStyle name="Normal 24 5 2 2 3" xfId="3933" xr:uid="{00000000-0005-0000-0000-00008B0F0000}"/>
    <cellStyle name="Normal 24 5 2 2 4" xfId="3934" xr:uid="{00000000-0005-0000-0000-00008C0F0000}"/>
    <cellStyle name="Normal 24 5 2 3" xfId="3935" xr:uid="{00000000-0005-0000-0000-00008D0F0000}"/>
    <cellStyle name="Normal 24 5 2 3 2" xfId="3936" xr:uid="{00000000-0005-0000-0000-00008E0F0000}"/>
    <cellStyle name="Normal 24 5 2 3 3" xfId="3937" xr:uid="{00000000-0005-0000-0000-00008F0F0000}"/>
    <cellStyle name="Normal 24 5 2 3 4" xfId="3938" xr:uid="{00000000-0005-0000-0000-0000900F0000}"/>
    <cellStyle name="Normal 24 5 2 4" xfId="3939" xr:uid="{00000000-0005-0000-0000-0000910F0000}"/>
    <cellStyle name="Normal 24 5 2 4 2" xfId="3940" xr:uid="{00000000-0005-0000-0000-0000920F0000}"/>
    <cellStyle name="Normal 24 5 2 4 3" xfId="3941" xr:uid="{00000000-0005-0000-0000-0000930F0000}"/>
    <cellStyle name="Normal 24 5 2 4 4" xfId="3942" xr:uid="{00000000-0005-0000-0000-0000940F0000}"/>
    <cellStyle name="Normal 24 5 2 5" xfId="3943" xr:uid="{00000000-0005-0000-0000-0000950F0000}"/>
    <cellStyle name="Normal 24 5 2 5 2" xfId="3944" xr:uid="{00000000-0005-0000-0000-0000960F0000}"/>
    <cellStyle name="Normal 24 5 2 6" xfId="3945" xr:uid="{00000000-0005-0000-0000-0000970F0000}"/>
    <cellStyle name="Normal 24 5 2 7" xfId="3946" xr:uid="{00000000-0005-0000-0000-0000980F0000}"/>
    <cellStyle name="Normal 24 5 3" xfId="3947" xr:uid="{00000000-0005-0000-0000-0000990F0000}"/>
    <cellStyle name="Normal 24 5 3 2" xfId="3948" xr:uid="{00000000-0005-0000-0000-00009A0F0000}"/>
    <cellStyle name="Normal 24 5 3 3" xfId="3949" xr:uid="{00000000-0005-0000-0000-00009B0F0000}"/>
    <cellStyle name="Normal 24 5 3 4" xfId="3950" xr:uid="{00000000-0005-0000-0000-00009C0F0000}"/>
    <cellStyle name="Normal 24 5 4" xfId="3951" xr:uid="{00000000-0005-0000-0000-00009D0F0000}"/>
    <cellStyle name="Normal 24 5 4 2" xfId="3952" xr:uid="{00000000-0005-0000-0000-00009E0F0000}"/>
    <cellStyle name="Normal 24 5 4 3" xfId="3953" xr:uid="{00000000-0005-0000-0000-00009F0F0000}"/>
    <cellStyle name="Normal 24 5 4 4" xfId="3954" xr:uid="{00000000-0005-0000-0000-0000A00F0000}"/>
    <cellStyle name="Normal 24 5 5" xfId="3955" xr:uid="{00000000-0005-0000-0000-0000A10F0000}"/>
    <cellStyle name="Normal 24 5 5 2" xfId="3956" xr:uid="{00000000-0005-0000-0000-0000A20F0000}"/>
    <cellStyle name="Normal 24 5 5 3" xfId="3957" xr:uid="{00000000-0005-0000-0000-0000A30F0000}"/>
    <cellStyle name="Normal 24 5 5 4" xfId="3958" xr:uid="{00000000-0005-0000-0000-0000A40F0000}"/>
    <cellStyle name="Normal 24 5 6" xfId="3959" xr:uid="{00000000-0005-0000-0000-0000A50F0000}"/>
    <cellStyle name="Normal 24 5 6 2" xfId="3960" xr:uid="{00000000-0005-0000-0000-0000A60F0000}"/>
    <cellStyle name="Normal 24 5 7" xfId="3961" xr:uid="{00000000-0005-0000-0000-0000A70F0000}"/>
    <cellStyle name="Normal 24 5 8" xfId="3962" xr:uid="{00000000-0005-0000-0000-0000A80F0000}"/>
    <cellStyle name="Normal 24 6" xfId="3963" xr:uid="{00000000-0005-0000-0000-0000A90F0000}"/>
    <cellStyle name="Normal 24 6 2" xfId="3964" xr:uid="{00000000-0005-0000-0000-0000AA0F0000}"/>
    <cellStyle name="Normal 24 6 2 2" xfId="3965" xr:uid="{00000000-0005-0000-0000-0000AB0F0000}"/>
    <cellStyle name="Normal 24 6 2 3" xfId="3966" xr:uid="{00000000-0005-0000-0000-0000AC0F0000}"/>
    <cellStyle name="Normal 24 6 2 4" xfId="3967" xr:uid="{00000000-0005-0000-0000-0000AD0F0000}"/>
    <cellStyle name="Normal 24 6 3" xfId="3968" xr:uid="{00000000-0005-0000-0000-0000AE0F0000}"/>
    <cellStyle name="Normal 24 6 3 2" xfId="3969" xr:uid="{00000000-0005-0000-0000-0000AF0F0000}"/>
    <cellStyle name="Normal 24 6 3 3" xfId="3970" xr:uid="{00000000-0005-0000-0000-0000B00F0000}"/>
    <cellStyle name="Normal 24 6 3 4" xfId="3971" xr:uid="{00000000-0005-0000-0000-0000B10F0000}"/>
    <cellStyle name="Normal 24 6 4" xfId="3972" xr:uid="{00000000-0005-0000-0000-0000B20F0000}"/>
    <cellStyle name="Normal 24 6 4 2" xfId="3973" xr:uid="{00000000-0005-0000-0000-0000B30F0000}"/>
    <cellStyle name="Normal 24 6 4 3" xfId="3974" xr:uid="{00000000-0005-0000-0000-0000B40F0000}"/>
    <cellStyle name="Normal 24 6 4 4" xfId="3975" xr:uid="{00000000-0005-0000-0000-0000B50F0000}"/>
    <cellStyle name="Normal 24 6 5" xfId="3976" xr:uid="{00000000-0005-0000-0000-0000B60F0000}"/>
    <cellStyle name="Normal 24 6 5 2" xfId="3977" xr:uid="{00000000-0005-0000-0000-0000B70F0000}"/>
    <cellStyle name="Normal 24 6 6" xfId="3978" xr:uid="{00000000-0005-0000-0000-0000B80F0000}"/>
    <cellStyle name="Normal 24 6 7" xfId="3979" xr:uid="{00000000-0005-0000-0000-0000B90F0000}"/>
    <cellStyle name="Normal 24 7" xfId="3980" xr:uid="{00000000-0005-0000-0000-0000BA0F0000}"/>
    <cellStyle name="Normal 24 8" xfId="3981" xr:uid="{00000000-0005-0000-0000-0000BB0F0000}"/>
    <cellStyle name="Normal 24 8 2" xfId="3982" xr:uid="{00000000-0005-0000-0000-0000BC0F0000}"/>
    <cellStyle name="Normal 24 9" xfId="3983" xr:uid="{00000000-0005-0000-0000-0000BD0F0000}"/>
    <cellStyle name="Normal 25" xfId="3984" xr:uid="{00000000-0005-0000-0000-0000BE0F0000}"/>
    <cellStyle name="Normal 25 10" xfId="3985" xr:uid="{00000000-0005-0000-0000-0000BF0F0000}"/>
    <cellStyle name="Normal 25 2" xfId="3986" xr:uid="{00000000-0005-0000-0000-0000C00F0000}"/>
    <cellStyle name="Normal 25 2 2" xfId="3987" xr:uid="{00000000-0005-0000-0000-0000C10F0000}"/>
    <cellStyle name="Normal 25 2 2 2" xfId="3988" xr:uid="{00000000-0005-0000-0000-0000C20F0000}"/>
    <cellStyle name="Normal 25 2 2 3" xfId="3989" xr:uid="{00000000-0005-0000-0000-0000C30F0000}"/>
    <cellStyle name="Normal 25 2 2 4" xfId="3990" xr:uid="{00000000-0005-0000-0000-0000C40F0000}"/>
    <cellStyle name="Normal 25 2 3" xfId="3991" xr:uid="{00000000-0005-0000-0000-0000C50F0000}"/>
    <cellStyle name="Normal 25 2 3 2" xfId="3992" xr:uid="{00000000-0005-0000-0000-0000C60F0000}"/>
    <cellStyle name="Normal 25 2 3 2 2" xfId="3993" xr:uid="{00000000-0005-0000-0000-0000C70F0000}"/>
    <cellStyle name="Normal 25 2 3 2 2 2" xfId="3994" xr:uid="{00000000-0005-0000-0000-0000C80F0000}"/>
    <cellStyle name="Normal 25 2 3 2 2 3" xfId="3995" xr:uid="{00000000-0005-0000-0000-0000C90F0000}"/>
    <cellStyle name="Normal 25 2 3 2 2 4" xfId="3996" xr:uid="{00000000-0005-0000-0000-0000CA0F0000}"/>
    <cellStyle name="Normal 25 2 3 2 3" xfId="3997" xr:uid="{00000000-0005-0000-0000-0000CB0F0000}"/>
    <cellStyle name="Normal 25 2 3 2 3 2" xfId="3998" xr:uid="{00000000-0005-0000-0000-0000CC0F0000}"/>
    <cellStyle name="Normal 25 2 3 2 3 3" xfId="3999" xr:uid="{00000000-0005-0000-0000-0000CD0F0000}"/>
    <cellStyle name="Normal 25 2 3 2 3 4" xfId="4000" xr:uid="{00000000-0005-0000-0000-0000CE0F0000}"/>
    <cellStyle name="Normal 25 2 3 2 4" xfId="4001" xr:uid="{00000000-0005-0000-0000-0000CF0F0000}"/>
    <cellStyle name="Normal 25 2 3 2 4 2" xfId="4002" xr:uid="{00000000-0005-0000-0000-0000D00F0000}"/>
    <cellStyle name="Normal 25 2 3 2 4 3" xfId="4003" xr:uid="{00000000-0005-0000-0000-0000D10F0000}"/>
    <cellStyle name="Normal 25 2 3 2 4 4" xfId="4004" xr:uid="{00000000-0005-0000-0000-0000D20F0000}"/>
    <cellStyle name="Normal 25 2 3 2 5" xfId="4005" xr:uid="{00000000-0005-0000-0000-0000D30F0000}"/>
    <cellStyle name="Normal 25 2 3 2 5 2" xfId="4006" xr:uid="{00000000-0005-0000-0000-0000D40F0000}"/>
    <cellStyle name="Normal 25 2 3 2 6" xfId="4007" xr:uid="{00000000-0005-0000-0000-0000D50F0000}"/>
    <cellStyle name="Normal 25 2 3 2 7" xfId="4008" xr:uid="{00000000-0005-0000-0000-0000D60F0000}"/>
    <cellStyle name="Normal 25 2 3 3" xfId="4009" xr:uid="{00000000-0005-0000-0000-0000D70F0000}"/>
    <cellStyle name="Normal 25 2 3 3 2" xfId="4010" xr:uid="{00000000-0005-0000-0000-0000D80F0000}"/>
    <cellStyle name="Normal 25 2 3 3 3" xfId="4011" xr:uid="{00000000-0005-0000-0000-0000D90F0000}"/>
    <cellStyle name="Normal 25 2 3 3 4" xfId="4012" xr:uid="{00000000-0005-0000-0000-0000DA0F0000}"/>
    <cellStyle name="Normal 25 2 3 4" xfId="4013" xr:uid="{00000000-0005-0000-0000-0000DB0F0000}"/>
    <cellStyle name="Normal 25 2 3 4 2" xfId="4014" xr:uid="{00000000-0005-0000-0000-0000DC0F0000}"/>
    <cellStyle name="Normal 25 2 3 4 3" xfId="4015" xr:uid="{00000000-0005-0000-0000-0000DD0F0000}"/>
    <cellStyle name="Normal 25 2 3 4 4" xfId="4016" xr:uid="{00000000-0005-0000-0000-0000DE0F0000}"/>
    <cellStyle name="Normal 25 2 3 5" xfId="4017" xr:uid="{00000000-0005-0000-0000-0000DF0F0000}"/>
    <cellStyle name="Normal 25 2 3 5 2" xfId="4018" xr:uid="{00000000-0005-0000-0000-0000E00F0000}"/>
    <cellStyle name="Normal 25 2 3 5 3" xfId="4019" xr:uid="{00000000-0005-0000-0000-0000E10F0000}"/>
    <cellStyle name="Normal 25 2 3 5 4" xfId="4020" xr:uid="{00000000-0005-0000-0000-0000E20F0000}"/>
    <cellStyle name="Normal 25 2 3 6" xfId="4021" xr:uid="{00000000-0005-0000-0000-0000E30F0000}"/>
    <cellStyle name="Normal 25 2 3 6 2" xfId="4022" xr:uid="{00000000-0005-0000-0000-0000E40F0000}"/>
    <cellStyle name="Normal 25 2 3 7" xfId="4023" xr:uid="{00000000-0005-0000-0000-0000E50F0000}"/>
    <cellStyle name="Normal 25 2 3 8" xfId="4024" xr:uid="{00000000-0005-0000-0000-0000E60F0000}"/>
    <cellStyle name="Normal 25 2 4" xfId="4025" xr:uid="{00000000-0005-0000-0000-0000E70F0000}"/>
    <cellStyle name="Normal 25 2 4 2" xfId="4026" xr:uid="{00000000-0005-0000-0000-0000E80F0000}"/>
    <cellStyle name="Normal 25 2 4 3" xfId="4027" xr:uid="{00000000-0005-0000-0000-0000E90F0000}"/>
    <cellStyle name="Normal 25 2 5" xfId="4028" xr:uid="{00000000-0005-0000-0000-0000EA0F0000}"/>
    <cellStyle name="Normal 25 2 5 2" xfId="4029" xr:uid="{00000000-0005-0000-0000-0000EB0F0000}"/>
    <cellStyle name="Normal 25 2 6" xfId="4030" xr:uid="{00000000-0005-0000-0000-0000EC0F0000}"/>
    <cellStyle name="Normal 25 2 7" xfId="4031" xr:uid="{00000000-0005-0000-0000-0000ED0F0000}"/>
    <cellStyle name="Normal 25 3" xfId="4032" xr:uid="{00000000-0005-0000-0000-0000EE0F0000}"/>
    <cellStyle name="Normal 25 3 2" xfId="4033" xr:uid="{00000000-0005-0000-0000-0000EF0F0000}"/>
    <cellStyle name="Normal 25 3 3" xfId="4034" xr:uid="{00000000-0005-0000-0000-0000F00F0000}"/>
    <cellStyle name="Normal 25 3 4" xfId="4035" xr:uid="{00000000-0005-0000-0000-0000F10F0000}"/>
    <cellStyle name="Normal 25 4" xfId="4036" xr:uid="{00000000-0005-0000-0000-0000F20F0000}"/>
    <cellStyle name="Normal 25 4 2" xfId="4037" xr:uid="{00000000-0005-0000-0000-0000F30F0000}"/>
    <cellStyle name="Normal 25 4 2 2" xfId="4038" xr:uid="{00000000-0005-0000-0000-0000F40F0000}"/>
    <cellStyle name="Normal 25 4 2 2 2" xfId="4039" xr:uid="{00000000-0005-0000-0000-0000F50F0000}"/>
    <cellStyle name="Normal 25 4 2 2 3" xfId="4040" xr:uid="{00000000-0005-0000-0000-0000F60F0000}"/>
    <cellStyle name="Normal 25 4 2 2 4" xfId="4041" xr:uid="{00000000-0005-0000-0000-0000F70F0000}"/>
    <cellStyle name="Normal 25 4 2 3" xfId="4042" xr:uid="{00000000-0005-0000-0000-0000F80F0000}"/>
    <cellStyle name="Normal 25 4 2 3 2" xfId="4043" xr:uid="{00000000-0005-0000-0000-0000F90F0000}"/>
    <cellStyle name="Normal 25 4 2 3 3" xfId="4044" xr:uid="{00000000-0005-0000-0000-0000FA0F0000}"/>
    <cellStyle name="Normal 25 4 2 3 4" xfId="4045" xr:uid="{00000000-0005-0000-0000-0000FB0F0000}"/>
    <cellStyle name="Normal 25 4 2 4" xfId="4046" xr:uid="{00000000-0005-0000-0000-0000FC0F0000}"/>
    <cellStyle name="Normal 25 4 2 4 2" xfId="4047" xr:uid="{00000000-0005-0000-0000-0000FD0F0000}"/>
    <cellStyle name="Normal 25 4 2 4 3" xfId="4048" xr:uid="{00000000-0005-0000-0000-0000FE0F0000}"/>
    <cellStyle name="Normal 25 4 2 4 4" xfId="4049" xr:uid="{00000000-0005-0000-0000-0000FF0F0000}"/>
    <cellStyle name="Normal 25 4 2 5" xfId="4050" xr:uid="{00000000-0005-0000-0000-000000100000}"/>
    <cellStyle name="Normal 25 4 2 5 2" xfId="4051" xr:uid="{00000000-0005-0000-0000-000001100000}"/>
    <cellStyle name="Normal 25 4 2 6" xfId="4052" xr:uid="{00000000-0005-0000-0000-000002100000}"/>
    <cellStyle name="Normal 25 4 2 7" xfId="4053" xr:uid="{00000000-0005-0000-0000-000003100000}"/>
    <cellStyle name="Normal 25 4 3" xfId="4054" xr:uid="{00000000-0005-0000-0000-000004100000}"/>
    <cellStyle name="Normal 25 4 3 2" xfId="4055" xr:uid="{00000000-0005-0000-0000-000005100000}"/>
    <cellStyle name="Normal 25 4 3 3" xfId="4056" xr:uid="{00000000-0005-0000-0000-000006100000}"/>
    <cellStyle name="Normal 25 4 3 4" xfId="4057" xr:uid="{00000000-0005-0000-0000-000007100000}"/>
    <cellStyle name="Normal 25 4 4" xfId="4058" xr:uid="{00000000-0005-0000-0000-000008100000}"/>
    <cellStyle name="Normal 25 4 4 2" xfId="4059" xr:uid="{00000000-0005-0000-0000-000009100000}"/>
    <cellStyle name="Normal 25 4 4 3" xfId="4060" xr:uid="{00000000-0005-0000-0000-00000A100000}"/>
    <cellStyle name="Normal 25 4 4 4" xfId="4061" xr:uid="{00000000-0005-0000-0000-00000B100000}"/>
    <cellStyle name="Normal 25 4 5" xfId="4062" xr:uid="{00000000-0005-0000-0000-00000C100000}"/>
    <cellStyle name="Normal 25 4 5 2" xfId="4063" xr:uid="{00000000-0005-0000-0000-00000D100000}"/>
    <cellStyle name="Normal 25 4 5 3" xfId="4064" xr:uid="{00000000-0005-0000-0000-00000E100000}"/>
    <cellStyle name="Normal 25 4 5 4" xfId="4065" xr:uid="{00000000-0005-0000-0000-00000F100000}"/>
    <cellStyle name="Normal 25 4 6" xfId="4066" xr:uid="{00000000-0005-0000-0000-000010100000}"/>
    <cellStyle name="Normal 25 4 6 2" xfId="4067" xr:uid="{00000000-0005-0000-0000-000011100000}"/>
    <cellStyle name="Normal 25 4 7" xfId="4068" xr:uid="{00000000-0005-0000-0000-000012100000}"/>
    <cellStyle name="Normal 25 4 8" xfId="4069" xr:uid="{00000000-0005-0000-0000-000013100000}"/>
    <cellStyle name="Normal 25 5" xfId="4070" xr:uid="{00000000-0005-0000-0000-000014100000}"/>
    <cellStyle name="Normal 25 5 2" xfId="4071" xr:uid="{00000000-0005-0000-0000-000015100000}"/>
    <cellStyle name="Normal 25 5 2 2" xfId="4072" xr:uid="{00000000-0005-0000-0000-000016100000}"/>
    <cellStyle name="Normal 25 5 2 2 2" xfId="4073" xr:uid="{00000000-0005-0000-0000-000017100000}"/>
    <cellStyle name="Normal 25 5 2 2 3" xfId="4074" xr:uid="{00000000-0005-0000-0000-000018100000}"/>
    <cellStyle name="Normal 25 5 2 2 4" xfId="4075" xr:uid="{00000000-0005-0000-0000-000019100000}"/>
    <cellStyle name="Normal 25 5 2 3" xfId="4076" xr:uid="{00000000-0005-0000-0000-00001A100000}"/>
    <cellStyle name="Normal 25 5 2 3 2" xfId="4077" xr:uid="{00000000-0005-0000-0000-00001B100000}"/>
    <cellStyle name="Normal 25 5 2 3 3" xfId="4078" xr:uid="{00000000-0005-0000-0000-00001C100000}"/>
    <cellStyle name="Normal 25 5 2 3 4" xfId="4079" xr:uid="{00000000-0005-0000-0000-00001D100000}"/>
    <cellStyle name="Normal 25 5 2 4" xfId="4080" xr:uid="{00000000-0005-0000-0000-00001E100000}"/>
    <cellStyle name="Normal 25 5 2 4 2" xfId="4081" xr:uid="{00000000-0005-0000-0000-00001F100000}"/>
    <cellStyle name="Normal 25 5 2 4 3" xfId="4082" xr:uid="{00000000-0005-0000-0000-000020100000}"/>
    <cellStyle name="Normal 25 5 2 4 4" xfId="4083" xr:uid="{00000000-0005-0000-0000-000021100000}"/>
    <cellStyle name="Normal 25 5 2 5" xfId="4084" xr:uid="{00000000-0005-0000-0000-000022100000}"/>
    <cellStyle name="Normal 25 5 2 5 2" xfId="4085" xr:uid="{00000000-0005-0000-0000-000023100000}"/>
    <cellStyle name="Normal 25 5 2 6" xfId="4086" xr:uid="{00000000-0005-0000-0000-000024100000}"/>
    <cellStyle name="Normal 25 5 2 7" xfId="4087" xr:uid="{00000000-0005-0000-0000-000025100000}"/>
    <cellStyle name="Normal 25 5 3" xfId="4088" xr:uid="{00000000-0005-0000-0000-000026100000}"/>
    <cellStyle name="Normal 25 5 3 2" xfId="4089" xr:uid="{00000000-0005-0000-0000-000027100000}"/>
    <cellStyle name="Normal 25 5 3 3" xfId="4090" xr:uid="{00000000-0005-0000-0000-000028100000}"/>
    <cellStyle name="Normal 25 5 3 4" xfId="4091" xr:uid="{00000000-0005-0000-0000-000029100000}"/>
    <cellStyle name="Normal 25 5 4" xfId="4092" xr:uid="{00000000-0005-0000-0000-00002A100000}"/>
    <cellStyle name="Normal 25 5 4 2" xfId="4093" xr:uid="{00000000-0005-0000-0000-00002B100000}"/>
    <cellStyle name="Normal 25 5 4 3" xfId="4094" xr:uid="{00000000-0005-0000-0000-00002C100000}"/>
    <cellStyle name="Normal 25 5 4 4" xfId="4095" xr:uid="{00000000-0005-0000-0000-00002D100000}"/>
    <cellStyle name="Normal 25 5 5" xfId="4096" xr:uid="{00000000-0005-0000-0000-00002E100000}"/>
    <cellStyle name="Normal 25 5 5 2" xfId="4097" xr:uid="{00000000-0005-0000-0000-00002F100000}"/>
    <cellStyle name="Normal 25 5 5 3" xfId="4098" xr:uid="{00000000-0005-0000-0000-000030100000}"/>
    <cellStyle name="Normal 25 5 5 4" xfId="4099" xr:uid="{00000000-0005-0000-0000-000031100000}"/>
    <cellStyle name="Normal 25 5 6" xfId="4100" xr:uid="{00000000-0005-0000-0000-000032100000}"/>
    <cellStyle name="Normal 25 5 6 2" xfId="4101" xr:uid="{00000000-0005-0000-0000-000033100000}"/>
    <cellStyle name="Normal 25 5 7" xfId="4102" xr:uid="{00000000-0005-0000-0000-000034100000}"/>
    <cellStyle name="Normal 25 5 8" xfId="4103" xr:uid="{00000000-0005-0000-0000-000035100000}"/>
    <cellStyle name="Normal 25 6" xfId="4104" xr:uid="{00000000-0005-0000-0000-000036100000}"/>
    <cellStyle name="Normal 25 6 2" xfId="4105" xr:uid="{00000000-0005-0000-0000-000037100000}"/>
    <cellStyle name="Normal 25 6 2 2" xfId="4106" xr:uid="{00000000-0005-0000-0000-000038100000}"/>
    <cellStyle name="Normal 25 6 2 3" xfId="4107" xr:uid="{00000000-0005-0000-0000-000039100000}"/>
    <cellStyle name="Normal 25 6 2 4" xfId="4108" xr:uid="{00000000-0005-0000-0000-00003A100000}"/>
    <cellStyle name="Normal 25 6 3" xfId="4109" xr:uid="{00000000-0005-0000-0000-00003B100000}"/>
    <cellStyle name="Normal 25 6 3 2" xfId="4110" xr:uid="{00000000-0005-0000-0000-00003C100000}"/>
    <cellStyle name="Normal 25 6 3 3" xfId="4111" xr:uid="{00000000-0005-0000-0000-00003D100000}"/>
    <cellStyle name="Normal 25 6 3 4" xfId="4112" xr:uid="{00000000-0005-0000-0000-00003E100000}"/>
    <cellStyle name="Normal 25 6 4" xfId="4113" xr:uid="{00000000-0005-0000-0000-00003F100000}"/>
    <cellStyle name="Normal 25 6 4 2" xfId="4114" xr:uid="{00000000-0005-0000-0000-000040100000}"/>
    <cellStyle name="Normal 25 6 4 3" xfId="4115" xr:uid="{00000000-0005-0000-0000-000041100000}"/>
    <cellStyle name="Normal 25 6 4 4" xfId="4116" xr:uid="{00000000-0005-0000-0000-000042100000}"/>
    <cellStyle name="Normal 25 6 5" xfId="4117" xr:uid="{00000000-0005-0000-0000-000043100000}"/>
    <cellStyle name="Normal 25 6 5 2" xfId="4118" xr:uid="{00000000-0005-0000-0000-000044100000}"/>
    <cellStyle name="Normal 25 6 6" xfId="4119" xr:uid="{00000000-0005-0000-0000-000045100000}"/>
    <cellStyle name="Normal 25 6 7" xfId="4120" xr:uid="{00000000-0005-0000-0000-000046100000}"/>
    <cellStyle name="Normal 25 7" xfId="4121" xr:uid="{00000000-0005-0000-0000-000047100000}"/>
    <cellStyle name="Normal 25 8" xfId="4122" xr:uid="{00000000-0005-0000-0000-000048100000}"/>
    <cellStyle name="Normal 25 8 2" xfId="4123" xr:uid="{00000000-0005-0000-0000-000049100000}"/>
    <cellStyle name="Normal 25 9" xfId="4124" xr:uid="{00000000-0005-0000-0000-00004A100000}"/>
    <cellStyle name="Normal 26" xfId="4125" xr:uid="{00000000-0005-0000-0000-00004B100000}"/>
    <cellStyle name="Normal 26 10" xfId="4126" xr:uid="{00000000-0005-0000-0000-00004C100000}"/>
    <cellStyle name="Normal 26 2" xfId="4127" xr:uid="{00000000-0005-0000-0000-00004D100000}"/>
    <cellStyle name="Normal 26 2 2" xfId="4128" xr:uid="{00000000-0005-0000-0000-00004E100000}"/>
    <cellStyle name="Normal 26 2 2 2" xfId="4129" xr:uid="{00000000-0005-0000-0000-00004F100000}"/>
    <cellStyle name="Normal 26 2 2 3" xfId="4130" xr:uid="{00000000-0005-0000-0000-000050100000}"/>
    <cellStyle name="Normal 26 2 2 4" xfId="4131" xr:uid="{00000000-0005-0000-0000-000051100000}"/>
    <cellStyle name="Normal 26 2 3" xfId="4132" xr:uid="{00000000-0005-0000-0000-000052100000}"/>
    <cellStyle name="Normal 26 2 3 2" xfId="4133" xr:uid="{00000000-0005-0000-0000-000053100000}"/>
    <cellStyle name="Normal 26 2 3 2 2" xfId="4134" xr:uid="{00000000-0005-0000-0000-000054100000}"/>
    <cellStyle name="Normal 26 2 3 2 2 2" xfId="4135" xr:uid="{00000000-0005-0000-0000-000055100000}"/>
    <cellStyle name="Normal 26 2 3 2 2 3" xfId="4136" xr:uid="{00000000-0005-0000-0000-000056100000}"/>
    <cellStyle name="Normal 26 2 3 2 2 4" xfId="4137" xr:uid="{00000000-0005-0000-0000-000057100000}"/>
    <cellStyle name="Normal 26 2 3 2 3" xfId="4138" xr:uid="{00000000-0005-0000-0000-000058100000}"/>
    <cellStyle name="Normal 26 2 3 2 3 2" xfId="4139" xr:uid="{00000000-0005-0000-0000-000059100000}"/>
    <cellStyle name="Normal 26 2 3 2 3 3" xfId="4140" xr:uid="{00000000-0005-0000-0000-00005A100000}"/>
    <cellStyle name="Normal 26 2 3 2 3 4" xfId="4141" xr:uid="{00000000-0005-0000-0000-00005B100000}"/>
    <cellStyle name="Normal 26 2 3 2 4" xfId="4142" xr:uid="{00000000-0005-0000-0000-00005C100000}"/>
    <cellStyle name="Normal 26 2 3 2 4 2" xfId="4143" xr:uid="{00000000-0005-0000-0000-00005D100000}"/>
    <cellStyle name="Normal 26 2 3 2 4 3" xfId="4144" xr:uid="{00000000-0005-0000-0000-00005E100000}"/>
    <cellStyle name="Normal 26 2 3 2 4 4" xfId="4145" xr:uid="{00000000-0005-0000-0000-00005F100000}"/>
    <cellStyle name="Normal 26 2 3 2 5" xfId="4146" xr:uid="{00000000-0005-0000-0000-000060100000}"/>
    <cellStyle name="Normal 26 2 3 2 5 2" xfId="4147" xr:uid="{00000000-0005-0000-0000-000061100000}"/>
    <cellStyle name="Normal 26 2 3 2 6" xfId="4148" xr:uid="{00000000-0005-0000-0000-000062100000}"/>
    <cellStyle name="Normal 26 2 3 2 7" xfId="4149" xr:uid="{00000000-0005-0000-0000-000063100000}"/>
    <cellStyle name="Normal 26 2 3 3" xfId="4150" xr:uid="{00000000-0005-0000-0000-000064100000}"/>
    <cellStyle name="Normal 26 2 3 3 2" xfId="4151" xr:uid="{00000000-0005-0000-0000-000065100000}"/>
    <cellStyle name="Normal 26 2 3 3 3" xfId="4152" xr:uid="{00000000-0005-0000-0000-000066100000}"/>
    <cellStyle name="Normal 26 2 3 3 4" xfId="4153" xr:uid="{00000000-0005-0000-0000-000067100000}"/>
    <cellStyle name="Normal 26 2 3 4" xfId="4154" xr:uid="{00000000-0005-0000-0000-000068100000}"/>
    <cellStyle name="Normal 26 2 3 4 2" xfId="4155" xr:uid="{00000000-0005-0000-0000-000069100000}"/>
    <cellStyle name="Normal 26 2 3 4 3" xfId="4156" xr:uid="{00000000-0005-0000-0000-00006A100000}"/>
    <cellStyle name="Normal 26 2 3 4 4" xfId="4157" xr:uid="{00000000-0005-0000-0000-00006B100000}"/>
    <cellStyle name="Normal 26 2 3 5" xfId="4158" xr:uid="{00000000-0005-0000-0000-00006C100000}"/>
    <cellStyle name="Normal 26 2 3 5 2" xfId="4159" xr:uid="{00000000-0005-0000-0000-00006D100000}"/>
    <cellStyle name="Normal 26 2 3 5 3" xfId="4160" xr:uid="{00000000-0005-0000-0000-00006E100000}"/>
    <cellStyle name="Normal 26 2 3 5 4" xfId="4161" xr:uid="{00000000-0005-0000-0000-00006F100000}"/>
    <cellStyle name="Normal 26 2 3 6" xfId="4162" xr:uid="{00000000-0005-0000-0000-000070100000}"/>
    <cellStyle name="Normal 26 2 3 6 2" xfId="4163" xr:uid="{00000000-0005-0000-0000-000071100000}"/>
    <cellStyle name="Normal 26 2 3 7" xfId="4164" xr:uid="{00000000-0005-0000-0000-000072100000}"/>
    <cellStyle name="Normal 26 2 3 8" xfId="4165" xr:uid="{00000000-0005-0000-0000-000073100000}"/>
    <cellStyle name="Normal 26 2 4" xfId="4166" xr:uid="{00000000-0005-0000-0000-000074100000}"/>
    <cellStyle name="Normal 26 2 4 2" xfId="4167" xr:uid="{00000000-0005-0000-0000-000075100000}"/>
    <cellStyle name="Normal 26 2 4 3" xfId="4168" xr:uid="{00000000-0005-0000-0000-000076100000}"/>
    <cellStyle name="Normal 26 2 5" xfId="4169" xr:uid="{00000000-0005-0000-0000-000077100000}"/>
    <cellStyle name="Normal 26 2 5 2" xfId="4170" xr:uid="{00000000-0005-0000-0000-000078100000}"/>
    <cellStyle name="Normal 26 2 6" xfId="4171" xr:uid="{00000000-0005-0000-0000-000079100000}"/>
    <cellStyle name="Normal 26 2 7" xfId="4172" xr:uid="{00000000-0005-0000-0000-00007A100000}"/>
    <cellStyle name="Normal 26 3" xfId="4173" xr:uid="{00000000-0005-0000-0000-00007B100000}"/>
    <cellStyle name="Normal 26 3 2" xfId="4174" xr:uid="{00000000-0005-0000-0000-00007C100000}"/>
    <cellStyle name="Normal 26 3 3" xfId="4175" xr:uid="{00000000-0005-0000-0000-00007D100000}"/>
    <cellStyle name="Normal 26 3 4" xfId="4176" xr:uid="{00000000-0005-0000-0000-00007E100000}"/>
    <cellStyle name="Normal 26 4" xfId="4177" xr:uid="{00000000-0005-0000-0000-00007F100000}"/>
    <cellStyle name="Normal 26 4 2" xfId="4178" xr:uid="{00000000-0005-0000-0000-000080100000}"/>
    <cellStyle name="Normal 26 4 2 2" xfId="4179" xr:uid="{00000000-0005-0000-0000-000081100000}"/>
    <cellStyle name="Normal 26 4 2 2 2" xfId="4180" xr:uid="{00000000-0005-0000-0000-000082100000}"/>
    <cellStyle name="Normal 26 4 2 2 3" xfId="4181" xr:uid="{00000000-0005-0000-0000-000083100000}"/>
    <cellStyle name="Normal 26 4 2 2 4" xfId="4182" xr:uid="{00000000-0005-0000-0000-000084100000}"/>
    <cellStyle name="Normal 26 4 2 3" xfId="4183" xr:uid="{00000000-0005-0000-0000-000085100000}"/>
    <cellStyle name="Normal 26 4 2 3 2" xfId="4184" xr:uid="{00000000-0005-0000-0000-000086100000}"/>
    <cellStyle name="Normal 26 4 2 3 3" xfId="4185" xr:uid="{00000000-0005-0000-0000-000087100000}"/>
    <cellStyle name="Normal 26 4 2 3 4" xfId="4186" xr:uid="{00000000-0005-0000-0000-000088100000}"/>
    <cellStyle name="Normal 26 4 2 4" xfId="4187" xr:uid="{00000000-0005-0000-0000-000089100000}"/>
    <cellStyle name="Normal 26 4 2 4 2" xfId="4188" xr:uid="{00000000-0005-0000-0000-00008A100000}"/>
    <cellStyle name="Normal 26 4 2 4 3" xfId="4189" xr:uid="{00000000-0005-0000-0000-00008B100000}"/>
    <cellStyle name="Normal 26 4 2 4 4" xfId="4190" xr:uid="{00000000-0005-0000-0000-00008C100000}"/>
    <cellStyle name="Normal 26 4 2 5" xfId="4191" xr:uid="{00000000-0005-0000-0000-00008D100000}"/>
    <cellStyle name="Normal 26 4 2 5 2" xfId="4192" xr:uid="{00000000-0005-0000-0000-00008E100000}"/>
    <cellStyle name="Normal 26 4 2 6" xfId="4193" xr:uid="{00000000-0005-0000-0000-00008F100000}"/>
    <cellStyle name="Normal 26 4 2 7" xfId="4194" xr:uid="{00000000-0005-0000-0000-000090100000}"/>
    <cellStyle name="Normal 26 4 3" xfId="4195" xr:uid="{00000000-0005-0000-0000-000091100000}"/>
    <cellStyle name="Normal 26 4 3 2" xfId="4196" xr:uid="{00000000-0005-0000-0000-000092100000}"/>
    <cellStyle name="Normal 26 4 3 3" xfId="4197" xr:uid="{00000000-0005-0000-0000-000093100000}"/>
    <cellStyle name="Normal 26 4 3 4" xfId="4198" xr:uid="{00000000-0005-0000-0000-000094100000}"/>
    <cellStyle name="Normal 26 4 4" xfId="4199" xr:uid="{00000000-0005-0000-0000-000095100000}"/>
    <cellStyle name="Normal 26 4 4 2" xfId="4200" xr:uid="{00000000-0005-0000-0000-000096100000}"/>
    <cellStyle name="Normal 26 4 4 3" xfId="4201" xr:uid="{00000000-0005-0000-0000-000097100000}"/>
    <cellStyle name="Normal 26 4 4 4" xfId="4202" xr:uid="{00000000-0005-0000-0000-000098100000}"/>
    <cellStyle name="Normal 26 4 5" xfId="4203" xr:uid="{00000000-0005-0000-0000-000099100000}"/>
    <cellStyle name="Normal 26 4 5 2" xfId="4204" xr:uid="{00000000-0005-0000-0000-00009A100000}"/>
    <cellStyle name="Normal 26 4 5 3" xfId="4205" xr:uid="{00000000-0005-0000-0000-00009B100000}"/>
    <cellStyle name="Normal 26 4 5 4" xfId="4206" xr:uid="{00000000-0005-0000-0000-00009C100000}"/>
    <cellStyle name="Normal 26 4 6" xfId="4207" xr:uid="{00000000-0005-0000-0000-00009D100000}"/>
    <cellStyle name="Normal 26 4 6 2" xfId="4208" xr:uid="{00000000-0005-0000-0000-00009E100000}"/>
    <cellStyle name="Normal 26 4 7" xfId="4209" xr:uid="{00000000-0005-0000-0000-00009F100000}"/>
    <cellStyle name="Normal 26 4 8" xfId="4210" xr:uid="{00000000-0005-0000-0000-0000A0100000}"/>
    <cellStyle name="Normal 26 5" xfId="4211" xr:uid="{00000000-0005-0000-0000-0000A1100000}"/>
    <cellStyle name="Normal 26 5 2" xfId="4212" xr:uid="{00000000-0005-0000-0000-0000A2100000}"/>
    <cellStyle name="Normal 26 5 2 2" xfId="4213" xr:uid="{00000000-0005-0000-0000-0000A3100000}"/>
    <cellStyle name="Normal 26 5 2 2 2" xfId="4214" xr:uid="{00000000-0005-0000-0000-0000A4100000}"/>
    <cellStyle name="Normal 26 5 2 2 3" xfId="4215" xr:uid="{00000000-0005-0000-0000-0000A5100000}"/>
    <cellStyle name="Normal 26 5 2 2 4" xfId="4216" xr:uid="{00000000-0005-0000-0000-0000A6100000}"/>
    <cellStyle name="Normal 26 5 2 3" xfId="4217" xr:uid="{00000000-0005-0000-0000-0000A7100000}"/>
    <cellStyle name="Normal 26 5 2 3 2" xfId="4218" xr:uid="{00000000-0005-0000-0000-0000A8100000}"/>
    <cellStyle name="Normal 26 5 2 3 3" xfId="4219" xr:uid="{00000000-0005-0000-0000-0000A9100000}"/>
    <cellStyle name="Normal 26 5 2 3 4" xfId="4220" xr:uid="{00000000-0005-0000-0000-0000AA100000}"/>
    <cellStyle name="Normal 26 5 2 4" xfId="4221" xr:uid="{00000000-0005-0000-0000-0000AB100000}"/>
    <cellStyle name="Normal 26 5 2 4 2" xfId="4222" xr:uid="{00000000-0005-0000-0000-0000AC100000}"/>
    <cellStyle name="Normal 26 5 2 4 3" xfId="4223" xr:uid="{00000000-0005-0000-0000-0000AD100000}"/>
    <cellStyle name="Normal 26 5 2 4 4" xfId="4224" xr:uid="{00000000-0005-0000-0000-0000AE100000}"/>
    <cellStyle name="Normal 26 5 2 5" xfId="4225" xr:uid="{00000000-0005-0000-0000-0000AF100000}"/>
    <cellStyle name="Normal 26 5 2 5 2" xfId="4226" xr:uid="{00000000-0005-0000-0000-0000B0100000}"/>
    <cellStyle name="Normal 26 5 2 6" xfId="4227" xr:uid="{00000000-0005-0000-0000-0000B1100000}"/>
    <cellStyle name="Normal 26 5 2 7" xfId="4228" xr:uid="{00000000-0005-0000-0000-0000B2100000}"/>
    <cellStyle name="Normal 26 5 3" xfId="4229" xr:uid="{00000000-0005-0000-0000-0000B3100000}"/>
    <cellStyle name="Normal 26 5 3 2" xfId="4230" xr:uid="{00000000-0005-0000-0000-0000B4100000}"/>
    <cellStyle name="Normal 26 5 3 3" xfId="4231" xr:uid="{00000000-0005-0000-0000-0000B5100000}"/>
    <cellStyle name="Normal 26 5 3 4" xfId="4232" xr:uid="{00000000-0005-0000-0000-0000B6100000}"/>
    <cellStyle name="Normal 26 5 4" xfId="4233" xr:uid="{00000000-0005-0000-0000-0000B7100000}"/>
    <cellStyle name="Normal 26 5 4 2" xfId="4234" xr:uid="{00000000-0005-0000-0000-0000B8100000}"/>
    <cellStyle name="Normal 26 5 4 3" xfId="4235" xr:uid="{00000000-0005-0000-0000-0000B9100000}"/>
    <cellStyle name="Normal 26 5 4 4" xfId="4236" xr:uid="{00000000-0005-0000-0000-0000BA100000}"/>
    <cellStyle name="Normal 26 5 5" xfId="4237" xr:uid="{00000000-0005-0000-0000-0000BB100000}"/>
    <cellStyle name="Normal 26 5 5 2" xfId="4238" xr:uid="{00000000-0005-0000-0000-0000BC100000}"/>
    <cellStyle name="Normal 26 5 5 3" xfId="4239" xr:uid="{00000000-0005-0000-0000-0000BD100000}"/>
    <cellStyle name="Normal 26 5 5 4" xfId="4240" xr:uid="{00000000-0005-0000-0000-0000BE100000}"/>
    <cellStyle name="Normal 26 5 6" xfId="4241" xr:uid="{00000000-0005-0000-0000-0000BF100000}"/>
    <cellStyle name="Normal 26 5 6 2" xfId="4242" xr:uid="{00000000-0005-0000-0000-0000C0100000}"/>
    <cellStyle name="Normal 26 5 7" xfId="4243" xr:uid="{00000000-0005-0000-0000-0000C1100000}"/>
    <cellStyle name="Normal 26 5 8" xfId="4244" xr:uid="{00000000-0005-0000-0000-0000C2100000}"/>
    <cellStyle name="Normal 26 6" xfId="4245" xr:uid="{00000000-0005-0000-0000-0000C3100000}"/>
    <cellStyle name="Normal 26 6 2" xfId="4246" xr:uid="{00000000-0005-0000-0000-0000C4100000}"/>
    <cellStyle name="Normal 26 6 2 2" xfId="4247" xr:uid="{00000000-0005-0000-0000-0000C5100000}"/>
    <cellStyle name="Normal 26 6 2 3" xfId="4248" xr:uid="{00000000-0005-0000-0000-0000C6100000}"/>
    <cellStyle name="Normal 26 6 2 4" xfId="4249" xr:uid="{00000000-0005-0000-0000-0000C7100000}"/>
    <cellStyle name="Normal 26 6 3" xfId="4250" xr:uid="{00000000-0005-0000-0000-0000C8100000}"/>
    <cellStyle name="Normal 26 6 3 2" xfId="4251" xr:uid="{00000000-0005-0000-0000-0000C9100000}"/>
    <cellStyle name="Normal 26 6 3 3" xfId="4252" xr:uid="{00000000-0005-0000-0000-0000CA100000}"/>
    <cellStyle name="Normal 26 6 3 4" xfId="4253" xr:uid="{00000000-0005-0000-0000-0000CB100000}"/>
    <cellStyle name="Normal 26 6 4" xfId="4254" xr:uid="{00000000-0005-0000-0000-0000CC100000}"/>
    <cellStyle name="Normal 26 6 4 2" xfId="4255" xr:uid="{00000000-0005-0000-0000-0000CD100000}"/>
    <cellStyle name="Normal 26 6 4 3" xfId="4256" xr:uid="{00000000-0005-0000-0000-0000CE100000}"/>
    <cellStyle name="Normal 26 6 4 4" xfId="4257" xr:uid="{00000000-0005-0000-0000-0000CF100000}"/>
    <cellStyle name="Normal 26 6 5" xfId="4258" xr:uid="{00000000-0005-0000-0000-0000D0100000}"/>
    <cellStyle name="Normal 26 6 5 2" xfId="4259" xr:uid="{00000000-0005-0000-0000-0000D1100000}"/>
    <cellStyle name="Normal 26 6 6" xfId="4260" xr:uid="{00000000-0005-0000-0000-0000D2100000}"/>
    <cellStyle name="Normal 26 6 7" xfId="4261" xr:uid="{00000000-0005-0000-0000-0000D3100000}"/>
    <cellStyle name="Normal 26 7" xfId="4262" xr:uid="{00000000-0005-0000-0000-0000D4100000}"/>
    <cellStyle name="Normal 26 8" xfId="4263" xr:uid="{00000000-0005-0000-0000-0000D5100000}"/>
    <cellStyle name="Normal 26 8 2" xfId="4264" xr:uid="{00000000-0005-0000-0000-0000D6100000}"/>
    <cellStyle name="Normal 26 9" xfId="4265" xr:uid="{00000000-0005-0000-0000-0000D7100000}"/>
    <cellStyle name="Normal 27" xfId="4266" xr:uid="{00000000-0005-0000-0000-0000D8100000}"/>
    <cellStyle name="Normal 27 10" xfId="4267" xr:uid="{00000000-0005-0000-0000-0000D9100000}"/>
    <cellStyle name="Normal 27 2" xfId="4268" xr:uid="{00000000-0005-0000-0000-0000DA100000}"/>
    <cellStyle name="Normal 27 2 2" xfId="4269" xr:uid="{00000000-0005-0000-0000-0000DB100000}"/>
    <cellStyle name="Normal 27 2 2 2" xfId="4270" xr:uid="{00000000-0005-0000-0000-0000DC100000}"/>
    <cellStyle name="Normal 27 2 2 3" xfId="4271" xr:uid="{00000000-0005-0000-0000-0000DD100000}"/>
    <cellStyle name="Normal 27 2 2 4" xfId="4272" xr:uid="{00000000-0005-0000-0000-0000DE100000}"/>
    <cellStyle name="Normal 27 2 3" xfId="4273" xr:uid="{00000000-0005-0000-0000-0000DF100000}"/>
    <cellStyle name="Normal 27 2 3 2" xfId="4274" xr:uid="{00000000-0005-0000-0000-0000E0100000}"/>
    <cellStyle name="Normal 27 2 3 2 2" xfId="4275" xr:uid="{00000000-0005-0000-0000-0000E1100000}"/>
    <cellStyle name="Normal 27 2 3 2 2 2" xfId="4276" xr:uid="{00000000-0005-0000-0000-0000E2100000}"/>
    <cellStyle name="Normal 27 2 3 2 2 3" xfId="4277" xr:uid="{00000000-0005-0000-0000-0000E3100000}"/>
    <cellStyle name="Normal 27 2 3 2 2 4" xfId="4278" xr:uid="{00000000-0005-0000-0000-0000E4100000}"/>
    <cellStyle name="Normal 27 2 3 2 3" xfId="4279" xr:uid="{00000000-0005-0000-0000-0000E5100000}"/>
    <cellStyle name="Normal 27 2 3 2 3 2" xfId="4280" xr:uid="{00000000-0005-0000-0000-0000E6100000}"/>
    <cellStyle name="Normal 27 2 3 2 3 3" xfId="4281" xr:uid="{00000000-0005-0000-0000-0000E7100000}"/>
    <cellStyle name="Normal 27 2 3 2 3 4" xfId="4282" xr:uid="{00000000-0005-0000-0000-0000E8100000}"/>
    <cellStyle name="Normal 27 2 3 2 4" xfId="4283" xr:uid="{00000000-0005-0000-0000-0000E9100000}"/>
    <cellStyle name="Normal 27 2 3 2 4 2" xfId="4284" xr:uid="{00000000-0005-0000-0000-0000EA100000}"/>
    <cellStyle name="Normal 27 2 3 2 4 3" xfId="4285" xr:uid="{00000000-0005-0000-0000-0000EB100000}"/>
    <cellStyle name="Normal 27 2 3 2 4 4" xfId="4286" xr:uid="{00000000-0005-0000-0000-0000EC100000}"/>
    <cellStyle name="Normal 27 2 3 2 5" xfId="4287" xr:uid="{00000000-0005-0000-0000-0000ED100000}"/>
    <cellStyle name="Normal 27 2 3 2 5 2" xfId="4288" xr:uid="{00000000-0005-0000-0000-0000EE100000}"/>
    <cellStyle name="Normal 27 2 3 2 6" xfId="4289" xr:uid="{00000000-0005-0000-0000-0000EF100000}"/>
    <cellStyle name="Normal 27 2 3 2 7" xfId="4290" xr:uid="{00000000-0005-0000-0000-0000F0100000}"/>
    <cellStyle name="Normal 27 2 3 3" xfId="4291" xr:uid="{00000000-0005-0000-0000-0000F1100000}"/>
    <cellStyle name="Normal 27 2 3 3 2" xfId="4292" xr:uid="{00000000-0005-0000-0000-0000F2100000}"/>
    <cellStyle name="Normal 27 2 3 3 3" xfId="4293" xr:uid="{00000000-0005-0000-0000-0000F3100000}"/>
    <cellStyle name="Normal 27 2 3 3 4" xfId="4294" xr:uid="{00000000-0005-0000-0000-0000F4100000}"/>
    <cellStyle name="Normal 27 2 3 4" xfId="4295" xr:uid="{00000000-0005-0000-0000-0000F5100000}"/>
    <cellStyle name="Normal 27 2 3 4 2" xfId="4296" xr:uid="{00000000-0005-0000-0000-0000F6100000}"/>
    <cellStyle name="Normal 27 2 3 4 3" xfId="4297" xr:uid="{00000000-0005-0000-0000-0000F7100000}"/>
    <cellStyle name="Normal 27 2 3 4 4" xfId="4298" xr:uid="{00000000-0005-0000-0000-0000F8100000}"/>
    <cellStyle name="Normal 27 2 3 5" xfId="4299" xr:uid="{00000000-0005-0000-0000-0000F9100000}"/>
    <cellStyle name="Normal 27 2 3 5 2" xfId="4300" xr:uid="{00000000-0005-0000-0000-0000FA100000}"/>
    <cellStyle name="Normal 27 2 3 5 3" xfId="4301" xr:uid="{00000000-0005-0000-0000-0000FB100000}"/>
    <cellStyle name="Normal 27 2 3 5 4" xfId="4302" xr:uid="{00000000-0005-0000-0000-0000FC100000}"/>
    <cellStyle name="Normal 27 2 3 6" xfId="4303" xr:uid="{00000000-0005-0000-0000-0000FD100000}"/>
    <cellStyle name="Normal 27 2 3 6 2" xfId="4304" xr:uid="{00000000-0005-0000-0000-0000FE100000}"/>
    <cellStyle name="Normal 27 2 3 7" xfId="4305" xr:uid="{00000000-0005-0000-0000-0000FF100000}"/>
    <cellStyle name="Normal 27 2 3 8" xfId="4306" xr:uid="{00000000-0005-0000-0000-000000110000}"/>
    <cellStyle name="Normal 27 2 4" xfId="4307" xr:uid="{00000000-0005-0000-0000-000001110000}"/>
    <cellStyle name="Normal 27 2 4 2" xfId="4308" xr:uid="{00000000-0005-0000-0000-000002110000}"/>
    <cellStyle name="Normal 27 2 4 3" xfId="4309" xr:uid="{00000000-0005-0000-0000-000003110000}"/>
    <cellStyle name="Normal 27 2 5" xfId="4310" xr:uid="{00000000-0005-0000-0000-000004110000}"/>
    <cellStyle name="Normal 27 2 5 2" xfId="4311" xr:uid="{00000000-0005-0000-0000-000005110000}"/>
    <cellStyle name="Normal 27 2 6" xfId="4312" xr:uid="{00000000-0005-0000-0000-000006110000}"/>
    <cellStyle name="Normal 27 2 7" xfId="4313" xr:uid="{00000000-0005-0000-0000-000007110000}"/>
    <cellStyle name="Normal 27 3" xfId="4314" xr:uid="{00000000-0005-0000-0000-000008110000}"/>
    <cellStyle name="Normal 27 3 2" xfId="4315" xr:uid="{00000000-0005-0000-0000-000009110000}"/>
    <cellStyle name="Normal 27 3 3" xfId="4316" xr:uid="{00000000-0005-0000-0000-00000A110000}"/>
    <cellStyle name="Normal 27 3 4" xfId="4317" xr:uid="{00000000-0005-0000-0000-00000B110000}"/>
    <cellStyle name="Normal 27 4" xfId="4318" xr:uid="{00000000-0005-0000-0000-00000C110000}"/>
    <cellStyle name="Normal 27 4 2" xfId="4319" xr:uid="{00000000-0005-0000-0000-00000D110000}"/>
    <cellStyle name="Normal 27 4 2 2" xfId="4320" xr:uid="{00000000-0005-0000-0000-00000E110000}"/>
    <cellStyle name="Normal 27 4 2 2 2" xfId="4321" xr:uid="{00000000-0005-0000-0000-00000F110000}"/>
    <cellStyle name="Normal 27 4 2 2 3" xfId="4322" xr:uid="{00000000-0005-0000-0000-000010110000}"/>
    <cellStyle name="Normal 27 4 2 2 4" xfId="4323" xr:uid="{00000000-0005-0000-0000-000011110000}"/>
    <cellStyle name="Normal 27 4 2 3" xfId="4324" xr:uid="{00000000-0005-0000-0000-000012110000}"/>
    <cellStyle name="Normal 27 4 2 3 2" xfId="4325" xr:uid="{00000000-0005-0000-0000-000013110000}"/>
    <cellStyle name="Normal 27 4 2 3 3" xfId="4326" xr:uid="{00000000-0005-0000-0000-000014110000}"/>
    <cellStyle name="Normal 27 4 2 3 4" xfId="4327" xr:uid="{00000000-0005-0000-0000-000015110000}"/>
    <cellStyle name="Normal 27 4 2 4" xfId="4328" xr:uid="{00000000-0005-0000-0000-000016110000}"/>
    <cellStyle name="Normal 27 4 2 4 2" xfId="4329" xr:uid="{00000000-0005-0000-0000-000017110000}"/>
    <cellStyle name="Normal 27 4 2 4 3" xfId="4330" xr:uid="{00000000-0005-0000-0000-000018110000}"/>
    <cellStyle name="Normal 27 4 2 4 4" xfId="4331" xr:uid="{00000000-0005-0000-0000-000019110000}"/>
    <cellStyle name="Normal 27 4 2 5" xfId="4332" xr:uid="{00000000-0005-0000-0000-00001A110000}"/>
    <cellStyle name="Normal 27 4 2 5 2" xfId="4333" xr:uid="{00000000-0005-0000-0000-00001B110000}"/>
    <cellStyle name="Normal 27 4 2 6" xfId="4334" xr:uid="{00000000-0005-0000-0000-00001C110000}"/>
    <cellStyle name="Normal 27 4 2 7" xfId="4335" xr:uid="{00000000-0005-0000-0000-00001D110000}"/>
    <cellStyle name="Normal 27 4 3" xfId="4336" xr:uid="{00000000-0005-0000-0000-00001E110000}"/>
    <cellStyle name="Normal 27 4 3 2" xfId="4337" xr:uid="{00000000-0005-0000-0000-00001F110000}"/>
    <cellStyle name="Normal 27 4 3 3" xfId="4338" xr:uid="{00000000-0005-0000-0000-000020110000}"/>
    <cellStyle name="Normal 27 4 3 4" xfId="4339" xr:uid="{00000000-0005-0000-0000-000021110000}"/>
    <cellStyle name="Normal 27 4 4" xfId="4340" xr:uid="{00000000-0005-0000-0000-000022110000}"/>
    <cellStyle name="Normal 27 4 4 2" xfId="4341" xr:uid="{00000000-0005-0000-0000-000023110000}"/>
    <cellStyle name="Normal 27 4 4 3" xfId="4342" xr:uid="{00000000-0005-0000-0000-000024110000}"/>
    <cellStyle name="Normal 27 4 4 4" xfId="4343" xr:uid="{00000000-0005-0000-0000-000025110000}"/>
    <cellStyle name="Normal 27 4 5" xfId="4344" xr:uid="{00000000-0005-0000-0000-000026110000}"/>
    <cellStyle name="Normal 27 4 5 2" xfId="4345" xr:uid="{00000000-0005-0000-0000-000027110000}"/>
    <cellStyle name="Normal 27 4 5 3" xfId="4346" xr:uid="{00000000-0005-0000-0000-000028110000}"/>
    <cellStyle name="Normal 27 4 5 4" xfId="4347" xr:uid="{00000000-0005-0000-0000-000029110000}"/>
    <cellStyle name="Normal 27 4 6" xfId="4348" xr:uid="{00000000-0005-0000-0000-00002A110000}"/>
    <cellStyle name="Normal 27 4 6 2" xfId="4349" xr:uid="{00000000-0005-0000-0000-00002B110000}"/>
    <cellStyle name="Normal 27 4 7" xfId="4350" xr:uid="{00000000-0005-0000-0000-00002C110000}"/>
    <cellStyle name="Normal 27 4 8" xfId="4351" xr:uid="{00000000-0005-0000-0000-00002D110000}"/>
    <cellStyle name="Normal 27 5" xfId="4352" xr:uid="{00000000-0005-0000-0000-00002E110000}"/>
    <cellStyle name="Normal 27 5 2" xfId="4353" xr:uid="{00000000-0005-0000-0000-00002F110000}"/>
    <cellStyle name="Normal 27 5 2 2" xfId="4354" xr:uid="{00000000-0005-0000-0000-000030110000}"/>
    <cellStyle name="Normal 27 5 2 2 2" xfId="4355" xr:uid="{00000000-0005-0000-0000-000031110000}"/>
    <cellStyle name="Normal 27 5 2 2 3" xfId="4356" xr:uid="{00000000-0005-0000-0000-000032110000}"/>
    <cellStyle name="Normal 27 5 2 2 4" xfId="4357" xr:uid="{00000000-0005-0000-0000-000033110000}"/>
    <cellStyle name="Normal 27 5 2 3" xfId="4358" xr:uid="{00000000-0005-0000-0000-000034110000}"/>
    <cellStyle name="Normal 27 5 2 3 2" xfId="4359" xr:uid="{00000000-0005-0000-0000-000035110000}"/>
    <cellStyle name="Normal 27 5 2 3 3" xfId="4360" xr:uid="{00000000-0005-0000-0000-000036110000}"/>
    <cellStyle name="Normal 27 5 2 3 4" xfId="4361" xr:uid="{00000000-0005-0000-0000-000037110000}"/>
    <cellStyle name="Normal 27 5 2 4" xfId="4362" xr:uid="{00000000-0005-0000-0000-000038110000}"/>
    <cellStyle name="Normal 27 5 2 4 2" xfId="4363" xr:uid="{00000000-0005-0000-0000-000039110000}"/>
    <cellStyle name="Normal 27 5 2 4 3" xfId="4364" xr:uid="{00000000-0005-0000-0000-00003A110000}"/>
    <cellStyle name="Normal 27 5 2 4 4" xfId="4365" xr:uid="{00000000-0005-0000-0000-00003B110000}"/>
    <cellStyle name="Normal 27 5 2 5" xfId="4366" xr:uid="{00000000-0005-0000-0000-00003C110000}"/>
    <cellStyle name="Normal 27 5 2 5 2" xfId="4367" xr:uid="{00000000-0005-0000-0000-00003D110000}"/>
    <cellStyle name="Normal 27 5 2 6" xfId="4368" xr:uid="{00000000-0005-0000-0000-00003E110000}"/>
    <cellStyle name="Normal 27 5 2 7" xfId="4369" xr:uid="{00000000-0005-0000-0000-00003F110000}"/>
    <cellStyle name="Normal 27 5 3" xfId="4370" xr:uid="{00000000-0005-0000-0000-000040110000}"/>
    <cellStyle name="Normal 27 5 3 2" xfId="4371" xr:uid="{00000000-0005-0000-0000-000041110000}"/>
    <cellStyle name="Normal 27 5 3 3" xfId="4372" xr:uid="{00000000-0005-0000-0000-000042110000}"/>
    <cellStyle name="Normal 27 5 3 4" xfId="4373" xr:uid="{00000000-0005-0000-0000-000043110000}"/>
    <cellStyle name="Normal 27 5 4" xfId="4374" xr:uid="{00000000-0005-0000-0000-000044110000}"/>
    <cellStyle name="Normal 27 5 4 2" xfId="4375" xr:uid="{00000000-0005-0000-0000-000045110000}"/>
    <cellStyle name="Normal 27 5 4 3" xfId="4376" xr:uid="{00000000-0005-0000-0000-000046110000}"/>
    <cellStyle name="Normal 27 5 4 4" xfId="4377" xr:uid="{00000000-0005-0000-0000-000047110000}"/>
    <cellStyle name="Normal 27 5 5" xfId="4378" xr:uid="{00000000-0005-0000-0000-000048110000}"/>
    <cellStyle name="Normal 27 5 5 2" xfId="4379" xr:uid="{00000000-0005-0000-0000-000049110000}"/>
    <cellStyle name="Normal 27 5 5 3" xfId="4380" xr:uid="{00000000-0005-0000-0000-00004A110000}"/>
    <cellStyle name="Normal 27 5 5 4" xfId="4381" xr:uid="{00000000-0005-0000-0000-00004B110000}"/>
    <cellStyle name="Normal 27 5 6" xfId="4382" xr:uid="{00000000-0005-0000-0000-00004C110000}"/>
    <cellStyle name="Normal 27 5 6 2" xfId="4383" xr:uid="{00000000-0005-0000-0000-00004D110000}"/>
    <cellStyle name="Normal 27 5 7" xfId="4384" xr:uid="{00000000-0005-0000-0000-00004E110000}"/>
    <cellStyle name="Normal 27 5 8" xfId="4385" xr:uid="{00000000-0005-0000-0000-00004F110000}"/>
    <cellStyle name="Normal 27 6" xfId="4386" xr:uid="{00000000-0005-0000-0000-000050110000}"/>
    <cellStyle name="Normal 27 6 2" xfId="4387" xr:uid="{00000000-0005-0000-0000-000051110000}"/>
    <cellStyle name="Normal 27 6 2 2" xfId="4388" xr:uid="{00000000-0005-0000-0000-000052110000}"/>
    <cellStyle name="Normal 27 6 2 3" xfId="4389" xr:uid="{00000000-0005-0000-0000-000053110000}"/>
    <cellStyle name="Normal 27 6 2 4" xfId="4390" xr:uid="{00000000-0005-0000-0000-000054110000}"/>
    <cellStyle name="Normal 27 6 3" xfId="4391" xr:uid="{00000000-0005-0000-0000-000055110000}"/>
    <cellStyle name="Normal 27 6 3 2" xfId="4392" xr:uid="{00000000-0005-0000-0000-000056110000}"/>
    <cellStyle name="Normal 27 6 3 3" xfId="4393" xr:uid="{00000000-0005-0000-0000-000057110000}"/>
    <cellStyle name="Normal 27 6 3 4" xfId="4394" xr:uid="{00000000-0005-0000-0000-000058110000}"/>
    <cellStyle name="Normal 27 6 4" xfId="4395" xr:uid="{00000000-0005-0000-0000-000059110000}"/>
    <cellStyle name="Normal 27 6 4 2" xfId="4396" xr:uid="{00000000-0005-0000-0000-00005A110000}"/>
    <cellStyle name="Normal 27 6 4 3" xfId="4397" xr:uid="{00000000-0005-0000-0000-00005B110000}"/>
    <cellStyle name="Normal 27 6 4 4" xfId="4398" xr:uid="{00000000-0005-0000-0000-00005C110000}"/>
    <cellStyle name="Normal 27 6 5" xfId="4399" xr:uid="{00000000-0005-0000-0000-00005D110000}"/>
    <cellStyle name="Normal 27 6 5 2" xfId="4400" xr:uid="{00000000-0005-0000-0000-00005E110000}"/>
    <cellStyle name="Normal 27 6 6" xfId="4401" xr:uid="{00000000-0005-0000-0000-00005F110000}"/>
    <cellStyle name="Normal 27 6 7" xfId="4402" xr:uid="{00000000-0005-0000-0000-000060110000}"/>
    <cellStyle name="Normal 27 7" xfId="4403" xr:uid="{00000000-0005-0000-0000-000061110000}"/>
    <cellStyle name="Normal 27 8" xfId="4404" xr:uid="{00000000-0005-0000-0000-000062110000}"/>
    <cellStyle name="Normal 27 8 2" xfId="4405" xr:uid="{00000000-0005-0000-0000-000063110000}"/>
    <cellStyle name="Normal 27 9" xfId="4406" xr:uid="{00000000-0005-0000-0000-000064110000}"/>
    <cellStyle name="Normal 28" xfId="4407" xr:uid="{00000000-0005-0000-0000-000065110000}"/>
    <cellStyle name="Normal 28 2" xfId="4408" xr:uid="{00000000-0005-0000-0000-000066110000}"/>
    <cellStyle name="Normal 28 2 10" xfId="4409" xr:uid="{00000000-0005-0000-0000-000067110000}"/>
    <cellStyle name="Normal 28 2 2" xfId="4410" xr:uid="{00000000-0005-0000-0000-000068110000}"/>
    <cellStyle name="Normal 28 2 2 2" xfId="4411" xr:uid="{00000000-0005-0000-0000-000069110000}"/>
    <cellStyle name="Normal 28 2 2 2 2" xfId="4412" xr:uid="{00000000-0005-0000-0000-00006A110000}"/>
    <cellStyle name="Normal 28 2 2 2 2 2" xfId="4413" xr:uid="{00000000-0005-0000-0000-00006B110000}"/>
    <cellStyle name="Normal 28 2 2 2 2 3" xfId="4414" xr:uid="{00000000-0005-0000-0000-00006C110000}"/>
    <cellStyle name="Normal 28 2 2 2 2 4" xfId="4415" xr:uid="{00000000-0005-0000-0000-00006D110000}"/>
    <cellStyle name="Normal 28 2 2 2 3" xfId="4416" xr:uid="{00000000-0005-0000-0000-00006E110000}"/>
    <cellStyle name="Normal 28 2 2 2 3 2" xfId="4417" xr:uid="{00000000-0005-0000-0000-00006F110000}"/>
    <cellStyle name="Normal 28 2 2 2 3 3" xfId="4418" xr:uid="{00000000-0005-0000-0000-000070110000}"/>
    <cellStyle name="Normal 28 2 2 2 3 4" xfId="4419" xr:uid="{00000000-0005-0000-0000-000071110000}"/>
    <cellStyle name="Normal 28 2 2 2 4" xfId="4420" xr:uid="{00000000-0005-0000-0000-000072110000}"/>
    <cellStyle name="Normal 28 2 2 2 4 2" xfId="4421" xr:uid="{00000000-0005-0000-0000-000073110000}"/>
    <cellStyle name="Normal 28 2 2 2 4 3" xfId="4422" xr:uid="{00000000-0005-0000-0000-000074110000}"/>
    <cellStyle name="Normal 28 2 2 2 4 4" xfId="4423" xr:uid="{00000000-0005-0000-0000-000075110000}"/>
    <cellStyle name="Normal 28 2 2 2 5" xfId="4424" xr:uid="{00000000-0005-0000-0000-000076110000}"/>
    <cellStyle name="Normal 28 2 2 2 5 2" xfId="4425" xr:uid="{00000000-0005-0000-0000-000077110000}"/>
    <cellStyle name="Normal 28 2 2 2 6" xfId="4426" xr:uid="{00000000-0005-0000-0000-000078110000}"/>
    <cellStyle name="Normal 28 2 2 2 7" xfId="4427" xr:uid="{00000000-0005-0000-0000-000079110000}"/>
    <cellStyle name="Normal 28 2 2 3" xfId="4428" xr:uid="{00000000-0005-0000-0000-00007A110000}"/>
    <cellStyle name="Normal 28 2 2 3 2" xfId="4429" xr:uid="{00000000-0005-0000-0000-00007B110000}"/>
    <cellStyle name="Normal 28 2 2 3 3" xfId="4430" xr:uid="{00000000-0005-0000-0000-00007C110000}"/>
    <cellStyle name="Normal 28 2 2 3 4" xfId="4431" xr:uid="{00000000-0005-0000-0000-00007D110000}"/>
    <cellStyle name="Normal 28 2 2 4" xfId="4432" xr:uid="{00000000-0005-0000-0000-00007E110000}"/>
    <cellStyle name="Normal 28 2 2 4 2" xfId="4433" xr:uid="{00000000-0005-0000-0000-00007F110000}"/>
    <cellStyle name="Normal 28 2 2 4 3" xfId="4434" xr:uid="{00000000-0005-0000-0000-000080110000}"/>
    <cellStyle name="Normal 28 2 2 4 4" xfId="4435" xr:uid="{00000000-0005-0000-0000-000081110000}"/>
    <cellStyle name="Normal 28 2 2 5" xfId="4436" xr:uid="{00000000-0005-0000-0000-000082110000}"/>
    <cellStyle name="Normal 28 2 2 5 2" xfId="4437" xr:uid="{00000000-0005-0000-0000-000083110000}"/>
    <cellStyle name="Normal 28 2 2 5 3" xfId="4438" xr:uid="{00000000-0005-0000-0000-000084110000}"/>
    <cellStyle name="Normal 28 2 2 5 4" xfId="4439" xr:uid="{00000000-0005-0000-0000-000085110000}"/>
    <cellStyle name="Normal 28 2 2 6" xfId="4440" xr:uid="{00000000-0005-0000-0000-000086110000}"/>
    <cellStyle name="Normal 28 2 2 6 2" xfId="4441" xr:uid="{00000000-0005-0000-0000-000087110000}"/>
    <cellStyle name="Normal 28 2 2 7" xfId="4442" xr:uid="{00000000-0005-0000-0000-000088110000}"/>
    <cellStyle name="Normal 28 2 2 8" xfId="4443" xr:uid="{00000000-0005-0000-0000-000089110000}"/>
    <cellStyle name="Normal 28 2 3" xfId="4444" xr:uid="{00000000-0005-0000-0000-00008A110000}"/>
    <cellStyle name="Normal 28 2 3 2" xfId="4445" xr:uid="{00000000-0005-0000-0000-00008B110000}"/>
    <cellStyle name="Normal 28 2 3 2 2" xfId="4446" xr:uid="{00000000-0005-0000-0000-00008C110000}"/>
    <cellStyle name="Normal 28 2 3 2 3" xfId="4447" xr:uid="{00000000-0005-0000-0000-00008D110000}"/>
    <cellStyle name="Normal 28 2 3 2 4" xfId="4448" xr:uid="{00000000-0005-0000-0000-00008E110000}"/>
    <cellStyle name="Normal 28 2 3 3" xfId="4449" xr:uid="{00000000-0005-0000-0000-00008F110000}"/>
    <cellStyle name="Normal 28 2 3 3 2" xfId="4450" xr:uid="{00000000-0005-0000-0000-000090110000}"/>
    <cellStyle name="Normal 28 2 3 3 3" xfId="4451" xr:uid="{00000000-0005-0000-0000-000091110000}"/>
    <cellStyle name="Normal 28 2 3 3 4" xfId="4452" xr:uid="{00000000-0005-0000-0000-000092110000}"/>
    <cellStyle name="Normal 28 2 3 4" xfId="4453" xr:uid="{00000000-0005-0000-0000-000093110000}"/>
    <cellStyle name="Normal 28 2 3 4 2" xfId="4454" xr:uid="{00000000-0005-0000-0000-000094110000}"/>
    <cellStyle name="Normal 28 2 3 4 3" xfId="4455" xr:uid="{00000000-0005-0000-0000-000095110000}"/>
    <cellStyle name="Normal 28 2 3 4 4" xfId="4456" xr:uid="{00000000-0005-0000-0000-000096110000}"/>
    <cellStyle name="Normal 28 2 3 5" xfId="4457" xr:uid="{00000000-0005-0000-0000-000097110000}"/>
    <cellStyle name="Normal 28 2 3 5 2" xfId="4458" xr:uid="{00000000-0005-0000-0000-000098110000}"/>
    <cellStyle name="Normal 28 2 3 6" xfId="4459" xr:uid="{00000000-0005-0000-0000-000099110000}"/>
    <cellStyle name="Normal 28 2 3 7" xfId="4460" xr:uid="{00000000-0005-0000-0000-00009A110000}"/>
    <cellStyle name="Normal 28 2 4" xfId="4461" xr:uid="{00000000-0005-0000-0000-00009B110000}"/>
    <cellStyle name="Normal 28 2 4 2" xfId="4462" xr:uid="{00000000-0005-0000-0000-00009C110000}"/>
    <cellStyle name="Normal 28 2 4 3" xfId="4463" xr:uid="{00000000-0005-0000-0000-00009D110000}"/>
    <cellStyle name="Normal 28 2 4 4" xfId="4464" xr:uid="{00000000-0005-0000-0000-00009E110000}"/>
    <cellStyle name="Normal 28 2 5" xfId="4465" xr:uid="{00000000-0005-0000-0000-00009F110000}"/>
    <cellStyle name="Normal 28 2 5 2" xfId="4466" xr:uid="{00000000-0005-0000-0000-0000A0110000}"/>
    <cellStyle name="Normal 28 2 5 3" xfId="4467" xr:uid="{00000000-0005-0000-0000-0000A1110000}"/>
    <cellStyle name="Normal 28 2 5 4" xfId="4468" xr:uid="{00000000-0005-0000-0000-0000A2110000}"/>
    <cellStyle name="Normal 28 2 6" xfId="4469" xr:uid="{00000000-0005-0000-0000-0000A3110000}"/>
    <cellStyle name="Normal 28 2 6 2" xfId="4470" xr:uid="{00000000-0005-0000-0000-0000A4110000}"/>
    <cellStyle name="Normal 28 2 6 3" xfId="4471" xr:uid="{00000000-0005-0000-0000-0000A5110000}"/>
    <cellStyle name="Normal 28 2 6 4" xfId="4472" xr:uid="{00000000-0005-0000-0000-0000A6110000}"/>
    <cellStyle name="Normal 28 2 7" xfId="4473" xr:uid="{00000000-0005-0000-0000-0000A7110000}"/>
    <cellStyle name="Normal 28 2 7 2" xfId="4474" xr:uid="{00000000-0005-0000-0000-0000A8110000}"/>
    <cellStyle name="Normal 28 2 7 3" xfId="4475" xr:uid="{00000000-0005-0000-0000-0000A9110000}"/>
    <cellStyle name="Normal 28 2 7 4" xfId="4476" xr:uid="{00000000-0005-0000-0000-0000AA110000}"/>
    <cellStyle name="Normal 28 2 8" xfId="4477" xr:uid="{00000000-0005-0000-0000-0000AB110000}"/>
    <cellStyle name="Normal 28 2 8 2" xfId="4478" xr:uid="{00000000-0005-0000-0000-0000AC110000}"/>
    <cellStyle name="Normal 28 2 9" xfId="4479" xr:uid="{00000000-0005-0000-0000-0000AD110000}"/>
    <cellStyle name="Normal 28 3" xfId="4480" xr:uid="{00000000-0005-0000-0000-0000AE110000}"/>
    <cellStyle name="Normal 28 3 2" xfId="4481" xr:uid="{00000000-0005-0000-0000-0000AF110000}"/>
    <cellStyle name="Normal 28 3 2 2" xfId="4482" xr:uid="{00000000-0005-0000-0000-0000B0110000}"/>
    <cellStyle name="Normal 28 3 2 2 2" xfId="4483" xr:uid="{00000000-0005-0000-0000-0000B1110000}"/>
    <cellStyle name="Normal 28 3 2 2 3" xfId="4484" xr:uid="{00000000-0005-0000-0000-0000B2110000}"/>
    <cellStyle name="Normal 28 3 2 2 4" xfId="4485" xr:uid="{00000000-0005-0000-0000-0000B3110000}"/>
    <cellStyle name="Normal 28 3 2 3" xfId="4486" xr:uid="{00000000-0005-0000-0000-0000B4110000}"/>
    <cellStyle name="Normal 28 3 2 3 2" xfId="4487" xr:uid="{00000000-0005-0000-0000-0000B5110000}"/>
    <cellStyle name="Normal 28 3 2 3 3" xfId="4488" xr:uid="{00000000-0005-0000-0000-0000B6110000}"/>
    <cellStyle name="Normal 28 3 2 3 4" xfId="4489" xr:uid="{00000000-0005-0000-0000-0000B7110000}"/>
    <cellStyle name="Normal 28 3 2 4" xfId="4490" xr:uid="{00000000-0005-0000-0000-0000B8110000}"/>
    <cellStyle name="Normal 28 3 2 4 2" xfId="4491" xr:uid="{00000000-0005-0000-0000-0000B9110000}"/>
    <cellStyle name="Normal 28 3 2 4 3" xfId="4492" xr:uid="{00000000-0005-0000-0000-0000BA110000}"/>
    <cellStyle name="Normal 28 3 2 4 4" xfId="4493" xr:uid="{00000000-0005-0000-0000-0000BB110000}"/>
    <cellStyle name="Normal 28 3 2 5" xfId="4494" xr:uid="{00000000-0005-0000-0000-0000BC110000}"/>
    <cellStyle name="Normal 28 3 2 5 2" xfId="4495" xr:uid="{00000000-0005-0000-0000-0000BD110000}"/>
    <cellStyle name="Normal 28 3 2 6" xfId="4496" xr:uid="{00000000-0005-0000-0000-0000BE110000}"/>
    <cellStyle name="Normal 28 3 2 7" xfId="4497" xr:uid="{00000000-0005-0000-0000-0000BF110000}"/>
    <cellStyle name="Normal 28 3 3" xfId="4498" xr:uid="{00000000-0005-0000-0000-0000C0110000}"/>
    <cellStyle name="Normal 28 3 3 2" xfId="4499" xr:uid="{00000000-0005-0000-0000-0000C1110000}"/>
    <cellStyle name="Normal 28 3 3 3" xfId="4500" xr:uid="{00000000-0005-0000-0000-0000C2110000}"/>
    <cellStyle name="Normal 28 3 3 4" xfId="4501" xr:uid="{00000000-0005-0000-0000-0000C3110000}"/>
    <cellStyle name="Normal 28 3 4" xfId="4502" xr:uid="{00000000-0005-0000-0000-0000C4110000}"/>
    <cellStyle name="Normal 28 3 4 2" xfId="4503" xr:uid="{00000000-0005-0000-0000-0000C5110000}"/>
    <cellStyle name="Normal 28 3 4 3" xfId="4504" xr:uid="{00000000-0005-0000-0000-0000C6110000}"/>
    <cellStyle name="Normal 28 3 4 4" xfId="4505" xr:uid="{00000000-0005-0000-0000-0000C7110000}"/>
    <cellStyle name="Normal 28 3 5" xfId="4506" xr:uid="{00000000-0005-0000-0000-0000C8110000}"/>
    <cellStyle name="Normal 28 3 5 2" xfId="4507" xr:uid="{00000000-0005-0000-0000-0000C9110000}"/>
    <cellStyle name="Normal 28 3 5 3" xfId="4508" xr:uid="{00000000-0005-0000-0000-0000CA110000}"/>
    <cellStyle name="Normal 28 3 5 4" xfId="4509" xr:uid="{00000000-0005-0000-0000-0000CB110000}"/>
    <cellStyle name="Normal 28 3 6" xfId="4510" xr:uid="{00000000-0005-0000-0000-0000CC110000}"/>
    <cellStyle name="Normal 28 3 6 2" xfId="4511" xr:uid="{00000000-0005-0000-0000-0000CD110000}"/>
    <cellStyle name="Normal 28 3 7" xfId="4512" xr:uid="{00000000-0005-0000-0000-0000CE110000}"/>
    <cellStyle name="Normal 28 3 8" xfId="4513" xr:uid="{00000000-0005-0000-0000-0000CF110000}"/>
    <cellStyle name="Normal 28 4" xfId="4514" xr:uid="{00000000-0005-0000-0000-0000D0110000}"/>
    <cellStyle name="Normal 28 4 2" xfId="4515" xr:uid="{00000000-0005-0000-0000-0000D1110000}"/>
    <cellStyle name="Normal 28 4 2 2" xfId="4516" xr:uid="{00000000-0005-0000-0000-0000D2110000}"/>
    <cellStyle name="Normal 28 4 2 3" xfId="4517" xr:uid="{00000000-0005-0000-0000-0000D3110000}"/>
    <cellStyle name="Normal 28 4 2 4" xfId="4518" xr:uid="{00000000-0005-0000-0000-0000D4110000}"/>
    <cellStyle name="Normal 28 4 3" xfId="4519" xr:uid="{00000000-0005-0000-0000-0000D5110000}"/>
    <cellStyle name="Normal 28 4 3 2" xfId="4520" xr:uid="{00000000-0005-0000-0000-0000D6110000}"/>
    <cellStyle name="Normal 28 4 3 3" xfId="4521" xr:uid="{00000000-0005-0000-0000-0000D7110000}"/>
    <cellStyle name="Normal 28 4 3 4" xfId="4522" xr:uid="{00000000-0005-0000-0000-0000D8110000}"/>
    <cellStyle name="Normal 28 4 4" xfId="4523" xr:uid="{00000000-0005-0000-0000-0000D9110000}"/>
    <cellStyle name="Normal 28 4 4 2" xfId="4524" xr:uid="{00000000-0005-0000-0000-0000DA110000}"/>
    <cellStyle name="Normal 28 4 4 3" xfId="4525" xr:uid="{00000000-0005-0000-0000-0000DB110000}"/>
    <cellStyle name="Normal 28 4 4 4" xfId="4526" xr:uid="{00000000-0005-0000-0000-0000DC110000}"/>
    <cellStyle name="Normal 28 4 5" xfId="4527" xr:uid="{00000000-0005-0000-0000-0000DD110000}"/>
    <cellStyle name="Normal 28 4 5 2" xfId="4528" xr:uid="{00000000-0005-0000-0000-0000DE110000}"/>
    <cellStyle name="Normal 28 4 6" xfId="4529" xr:uid="{00000000-0005-0000-0000-0000DF110000}"/>
    <cellStyle name="Normal 28 4 7" xfId="4530" xr:uid="{00000000-0005-0000-0000-0000E0110000}"/>
    <cellStyle name="Normal 28 5" xfId="4531" xr:uid="{00000000-0005-0000-0000-0000E1110000}"/>
    <cellStyle name="Normal 28 5 2" xfId="4532" xr:uid="{00000000-0005-0000-0000-0000E2110000}"/>
    <cellStyle name="Normal 28 6" xfId="4533" xr:uid="{00000000-0005-0000-0000-0000E3110000}"/>
    <cellStyle name="Normal 28 6 2" xfId="4534" xr:uid="{00000000-0005-0000-0000-0000E4110000}"/>
    <cellStyle name="Normal 28 7" xfId="4535" xr:uid="{00000000-0005-0000-0000-0000E5110000}"/>
    <cellStyle name="Normal 29" xfId="4536" xr:uid="{00000000-0005-0000-0000-0000E6110000}"/>
    <cellStyle name="Normal 29 10" xfId="4537" xr:uid="{00000000-0005-0000-0000-0000E7110000}"/>
    <cellStyle name="Normal 29 2" xfId="4538" xr:uid="{00000000-0005-0000-0000-0000E8110000}"/>
    <cellStyle name="Normal 29 2 2" xfId="4539" xr:uid="{00000000-0005-0000-0000-0000E9110000}"/>
    <cellStyle name="Normal 29 2 2 2" xfId="4540" xr:uid="{00000000-0005-0000-0000-0000EA110000}"/>
    <cellStyle name="Normal 29 2 2 3" xfId="4541" xr:uid="{00000000-0005-0000-0000-0000EB110000}"/>
    <cellStyle name="Normal 29 2 2 4" xfId="4542" xr:uid="{00000000-0005-0000-0000-0000EC110000}"/>
    <cellStyle name="Normal 29 2 3" xfId="4543" xr:uid="{00000000-0005-0000-0000-0000ED110000}"/>
    <cellStyle name="Normal 29 2 3 2" xfId="4544" xr:uid="{00000000-0005-0000-0000-0000EE110000}"/>
    <cellStyle name="Normal 29 2 3 2 2" xfId="4545" xr:uid="{00000000-0005-0000-0000-0000EF110000}"/>
    <cellStyle name="Normal 29 2 3 2 2 2" xfId="4546" xr:uid="{00000000-0005-0000-0000-0000F0110000}"/>
    <cellStyle name="Normal 29 2 3 2 2 3" xfId="4547" xr:uid="{00000000-0005-0000-0000-0000F1110000}"/>
    <cellStyle name="Normal 29 2 3 2 2 4" xfId="4548" xr:uid="{00000000-0005-0000-0000-0000F2110000}"/>
    <cellStyle name="Normal 29 2 3 2 3" xfId="4549" xr:uid="{00000000-0005-0000-0000-0000F3110000}"/>
    <cellStyle name="Normal 29 2 3 2 3 2" xfId="4550" xr:uid="{00000000-0005-0000-0000-0000F4110000}"/>
    <cellStyle name="Normal 29 2 3 2 3 3" xfId="4551" xr:uid="{00000000-0005-0000-0000-0000F5110000}"/>
    <cellStyle name="Normal 29 2 3 2 3 4" xfId="4552" xr:uid="{00000000-0005-0000-0000-0000F6110000}"/>
    <cellStyle name="Normal 29 2 3 2 4" xfId="4553" xr:uid="{00000000-0005-0000-0000-0000F7110000}"/>
    <cellStyle name="Normal 29 2 3 2 4 2" xfId="4554" xr:uid="{00000000-0005-0000-0000-0000F8110000}"/>
    <cellStyle name="Normal 29 2 3 2 4 3" xfId="4555" xr:uid="{00000000-0005-0000-0000-0000F9110000}"/>
    <cellStyle name="Normal 29 2 3 2 4 4" xfId="4556" xr:uid="{00000000-0005-0000-0000-0000FA110000}"/>
    <cellStyle name="Normal 29 2 3 2 5" xfId="4557" xr:uid="{00000000-0005-0000-0000-0000FB110000}"/>
    <cellStyle name="Normal 29 2 3 2 5 2" xfId="4558" xr:uid="{00000000-0005-0000-0000-0000FC110000}"/>
    <cellStyle name="Normal 29 2 3 2 6" xfId="4559" xr:uid="{00000000-0005-0000-0000-0000FD110000}"/>
    <cellStyle name="Normal 29 2 3 2 7" xfId="4560" xr:uid="{00000000-0005-0000-0000-0000FE110000}"/>
    <cellStyle name="Normal 29 2 3 3" xfId="4561" xr:uid="{00000000-0005-0000-0000-0000FF110000}"/>
    <cellStyle name="Normal 29 2 3 3 2" xfId="4562" xr:uid="{00000000-0005-0000-0000-000000120000}"/>
    <cellStyle name="Normal 29 2 3 3 3" xfId="4563" xr:uid="{00000000-0005-0000-0000-000001120000}"/>
    <cellStyle name="Normal 29 2 3 3 4" xfId="4564" xr:uid="{00000000-0005-0000-0000-000002120000}"/>
    <cellStyle name="Normal 29 2 3 4" xfId="4565" xr:uid="{00000000-0005-0000-0000-000003120000}"/>
    <cellStyle name="Normal 29 2 3 4 2" xfId="4566" xr:uid="{00000000-0005-0000-0000-000004120000}"/>
    <cellStyle name="Normal 29 2 3 4 3" xfId="4567" xr:uid="{00000000-0005-0000-0000-000005120000}"/>
    <cellStyle name="Normal 29 2 3 4 4" xfId="4568" xr:uid="{00000000-0005-0000-0000-000006120000}"/>
    <cellStyle name="Normal 29 2 3 5" xfId="4569" xr:uid="{00000000-0005-0000-0000-000007120000}"/>
    <cellStyle name="Normal 29 2 3 5 2" xfId="4570" xr:uid="{00000000-0005-0000-0000-000008120000}"/>
    <cellStyle name="Normal 29 2 3 5 3" xfId="4571" xr:uid="{00000000-0005-0000-0000-000009120000}"/>
    <cellStyle name="Normal 29 2 3 5 4" xfId="4572" xr:uid="{00000000-0005-0000-0000-00000A120000}"/>
    <cellStyle name="Normal 29 2 3 6" xfId="4573" xr:uid="{00000000-0005-0000-0000-00000B120000}"/>
    <cellStyle name="Normal 29 2 3 6 2" xfId="4574" xr:uid="{00000000-0005-0000-0000-00000C120000}"/>
    <cellStyle name="Normal 29 2 3 7" xfId="4575" xr:uid="{00000000-0005-0000-0000-00000D120000}"/>
    <cellStyle name="Normal 29 2 3 8" xfId="4576" xr:uid="{00000000-0005-0000-0000-00000E120000}"/>
    <cellStyle name="Normal 29 2 4" xfId="4577" xr:uid="{00000000-0005-0000-0000-00000F120000}"/>
    <cellStyle name="Normal 29 2 4 2" xfId="4578" xr:uid="{00000000-0005-0000-0000-000010120000}"/>
    <cellStyle name="Normal 29 2 4 3" xfId="4579" xr:uid="{00000000-0005-0000-0000-000011120000}"/>
    <cellStyle name="Normal 29 2 5" xfId="4580" xr:uid="{00000000-0005-0000-0000-000012120000}"/>
    <cellStyle name="Normal 29 2 5 2" xfId="4581" xr:uid="{00000000-0005-0000-0000-000013120000}"/>
    <cellStyle name="Normal 29 2 6" xfId="4582" xr:uid="{00000000-0005-0000-0000-000014120000}"/>
    <cellStyle name="Normal 29 2 7" xfId="4583" xr:uid="{00000000-0005-0000-0000-000015120000}"/>
    <cellStyle name="Normal 29 3" xfId="4584" xr:uid="{00000000-0005-0000-0000-000016120000}"/>
    <cellStyle name="Normal 29 3 2" xfId="4585" xr:uid="{00000000-0005-0000-0000-000017120000}"/>
    <cellStyle name="Normal 29 3 3" xfId="4586" xr:uid="{00000000-0005-0000-0000-000018120000}"/>
    <cellStyle name="Normal 29 3 4" xfId="4587" xr:uid="{00000000-0005-0000-0000-000019120000}"/>
    <cellStyle name="Normal 29 4" xfId="4588" xr:uid="{00000000-0005-0000-0000-00001A120000}"/>
    <cellStyle name="Normal 29 4 2" xfId="4589" xr:uid="{00000000-0005-0000-0000-00001B120000}"/>
    <cellStyle name="Normal 29 4 2 2" xfId="4590" xr:uid="{00000000-0005-0000-0000-00001C120000}"/>
    <cellStyle name="Normal 29 4 2 2 2" xfId="4591" xr:uid="{00000000-0005-0000-0000-00001D120000}"/>
    <cellStyle name="Normal 29 4 2 2 3" xfId="4592" xr:uid="{00000000-0005-0000-0000-00001E120000}"/>
    <cellStyle name="Normal 29 4 2 2 4" xfId="4593" xr:uid="{00000000-0005-0000-0000-00001F120000}"/>
    <cellStyle name="Normal 29 4 2 3" xfId="4594" xr:uid="{00000000-0005-0000-0000-000020120000}"/>
    <cellStyle name="Normal 29 4 2 3 2" xfId="4595" xr:uid="{00000000-0005-0000-0000-000021120000}"/>
    <cellStyle name="Normal 29 4 2 3 3" xfId="4596" xr:uid="{00000000-0005-0000-0000-000022120000}"/>
    <cellStyle name="Normal 29 4 2 3 4" xfId="4597" xr:uid="{00000000-0005-0000-0000-000023120000}"/>
    <cellStyle name="Normal 29 4 2 4" xfId="4598" xr:uid="{00000000-0005-0000-0000-000024120000}"/>
    <cellStyle name="Normal 29 4 2 4 2" xfId="4599" xr:uid="{00000000-0005-0000-0000-000025120000}"/>
    <cellStyle name="Normal 29 4 2 4 3" xfId="4600" xr:uid="{00000000-0005-0000-0000-000026120000}"/>
    <cellStyle name="Normal 29 4 2 4 4" xfId="4601" xr:uid="{00000000-0005-0000-0000-000027120000}"/>
    <cellStyle name="Normal 29 4 2 5" xfId="4602" xr:uid="{00000000-0005-0000-0000-000028120000}"/>
    <cellStyle name="Normal 29 4 2 5 2" xfId="4603" xr:uid="{00000000-0005-0000-0000-000029120000}"/>
    <cellStyle name="Normal 29 4 2 6" xfId="4604" xr:uid="{00000000-0005-0000-0000-00002A120000}"/>
    <cellStyle name="Normal 29 4 2 7" xfId="4605" xr:uid="{00000000-0005-0000-0000-00002B120000}"/>
    <cellStyle name="Normal 29 4 3" xfId="4606" xr:uid="{00000000-0005-0000-0000-00002C120000}"/>
    <cellStyle name="Normal 29 4 3 2" xfId="4607" xr:uid="{00000000-0005-0000-0000-00002D120000}"/>
    <cellStyle name="Normal 29 4 3 3" xfId="4608" xr:uid="{00000000-0005-0000-0000-00002E120000}"/>
    <cellStyle name="Normal 29 4 3 4" xfId="4609" xr:uid="{00000000-0005-0000-0000-00002F120000}"/>
    <cellStyle name="Normal 29 4 4" xfId="4610" xr:uid="{00000000-0005-0000-0000-000030120000}"/>
    <cellStyle name="Normal 29 4 4 2" xfId="4611" xr:uid="{00000000-0005-0000-0000-000031120000}"/>
    <cellStyle name="Normal 29 4 4 3" xfId="4612" xr:uid="{00000000-0005-0000-0000-000032120000}"/>
    <cellStyle name="Normal 29 4 4 4" xfId="4613" xr:uid="{00000000-0005-0000-0000-000033120000}"/>
    <cellStyle name="Normal 29 4 5" xfId="4614" xr:uid="{00000000-0005-0000-0000-000034120000}"/>
    <cellStyle name="Normal 29 4 5 2" xfId="4615" xr:uid="{00000000-0005-0000-0000-000035120000}"/>
    <cellStyle name="Normal 29 4 5 3" xfId="4616" xr:uid="{00000000-0005-0000-0000-000036120000}"/>
    <cellStyle name="Normal 29 4 5 4" xfId="4617" xr:uid="{00000000-0005-0000-0000-000037120000}"/>
    <cellStyle name="Normal 29 4 6" xfId="4618" xr:uid="{00000000-0005-0000-0000-000038120000}"/>
    <cellStyle name="Normal 29 4 6 2" xfId="4619" xr:uid="{00000000-0005-0000-0000-000039120000}"/>
    <cellStyle name="Normal 29 4 7" xfId="4620" xr:uid="{00000000-0005-0000-0000-00003A120000}"/>
    <cellStyle name="Normal 29 4 8" xfId="4621" xr:uid="{00000000-0005-0000-0000-00003B120000}"/>
    <cellStyle name="Normal 29 5" xfId="4622" xr:uid="{00000000-0005-0000-0000-00003C120000}"/>
    <cellStyle name="Normal 29 5 2" xfId="4623" xr:uid="{00000000-0005-0000-0000-00003D120000}"/>
    <cellStyle name="Normal 29 5 2 2" xfId="4624" xr:uid="{00000000-0005-0000-0000-00003E120000}"/>
    <cellStyle name="Normal 29 5 2 2 2" xfId="4625" xr:uid="{00000000-0005-0000-0000-00003F120000}"/>
    <cellStyle name="Normal 29 5 2 2 3" xfId="4626" xr:uid="{00000000-0005-0000-0000-000040120000}"/>
    <cellStyle name="Normal 29 5 2 2 4" xfId="4627" xr:uid="{00000000-0005-0000-0000-000041120000}"/>
    <cellStyle name="Normal 29 5 2 3" xfId="4628" xr:uid="{00000000-0005-0000-0000-000042120000}"/>
    <cellStyle name="Normal 29 5 2 3 2" xfId="4629" xr:uid="{00000000-0005-0000-0000-000043120000}"/>
    <cellStyle name="Normal 29 5 2 3 3" xfId="4630" xr:uid="{00000000-0005-0000-0000-000044120000}"/>
    <cellStyle name="Normal 29 5 2 3 4" xfId="4631" xr:uid="{00000000-0005-0000-0000-000045120000}"/>
    <cellStyle name="Normal 29 5 2 4" xfId="4632" xr:uid="{00000000-0005-0000-0000-000046120000}"/>
    <cellStyle name="Normal 29 5 2 4 2" xfId="4633" xr:uid="{00000000-0005-0000-0000-000047120000}"/>
    <cellStyle name="Normal 29 5 2 4 3" xfId="4634" xr:uid="{00000000-0005-0000-0000-000048120000}"/>
    <cellStyle name="Normal 29 5 2 4 4" xfId="4635" xr:uid="{00000000-0005-0000-0000-000049120000}"/>
    <cellStyle name="Normal 29 5 2 5" xfId="4636" xr:uid="{00000000-0005-0000-0000-00004A120000}"/>
    <cellStyle name="Normal 29 5 2 5 2" xfId="4637" xr:uid="{00000000-0005-0000-0000-00004B120000}"/>
    <cellStyle name="Normal 29 5 2 6" xfId="4638" xr:uid="{00000000-0005-0000-0000-00004C120000}"/>
    <cellStyle name="Normal 29 5 2 7" xfId="4639" xr:uid="{00000000-0005-0000-0000-00004D120000}"/>
    <cellStyle name="Normal 29 5 3" xfId="4640" xr:uid="{00000000-0005-0000-0000-00004E120000}"/>
    <cellStyle name="Normal 29 5 3 2" xfId="4641" xr:uid="{00000000-0005-0000-0000-00004F120000}"/>
    <cellStyle name="Normal 29 5 3 3" xfId="4642" xr:uid="{00000000-0005-0000-0000-000050120000}"/>
    <cellStyle name="Normal 29 5 3 4" xfId="4643" xr:uid="{00000000-0005-0000-0000-000051120000}"/>
    <cellStyle name="Normal 29 5 4" xfId="4644" xr:uid="{00000000-0005-0000-0000-000052120000}"/>
    <cellStyle name="Normal 29 5 4 2" xfId="4645" xr:uid="{00000000-0005-0000-0000-000053120000}"/>
    <cellStyle name="Normal 29 5 4 3" xfId="4646" xr:uid="{00000000-0005-0000-0000-000054120000}"/>
    <cellStyle name="Normal 29 5 4 4" xfId="4647" xr:uid="{00000000-0005-0000-0000-000055120000}"/>
    <cellStyle name="Normal 29 5 5" xfId="4648" xr:uid="{00000000-0005-0000-0000-000056120000}"/>
    <cellStyle name="Normal 29 5 5 2" xfId="4649" xr:uid="{00000000-0005-0000-0000-000057120000}"/>
    <cellStyle name="Normal 29 5 5 3" xfId="4650" xr:uid="{00000000-0005-0000-0000-000058120000}"/>
    <cellStyle name="Normal 29 5 5 4" xfId="4651" xr:uid="{00000000-0005-0000-0000-000059120000}"/>
    <cellStyle name="Normal 29 5 6" xfId="4652" xr:uid="{00000000-0005-0000-0000-00005A120000}"/>
    <cellStyle name="Normal 29 5 6 2" xfId="4653" xr:uid="{00000000-0005-0000-0000-00005B120000}"/>
    <cellStyle name="Normal 29 5 7" xfId="4654" xr:uid="{00000000-0005-0000-0000-00005C120000}"/>
    <cellStyle name="Normal 29 5 8" xfId="4655" xr:uid="{00000000-0005-0000-0000-00005D120000}"/>
    <cellStyle name="Normal 29 6" xfId="4656" xr:uid="{00000000-0005-0000-0000-00005E120000}"/>
    <cellStyle name="Normal 29 6 2" xfId="4657" xr:uid="{00000000-0005-0000-0000-00005F120000}"/>
    <cellStyle name="Normal 29 6 2 2" xfId="4658" xr:uid="{00000000-0005-0000-0000-000060120000}"/>
    <cellStyle name="Normal 29 6 2 3" xfId="4659" xr:uid="{00000000-0005-0000-0000-000061120000}"/>
    <cellStyle name="Normal 29 6 2 4" xfId="4660" xr:uid="{00000000-0005-0000-0000-000062120000}"/>
    <cellStyle name="Normal 29 6 3" xfId="4661" xr:uid="{00000000-0005-0000-0000-000063120000}"/>
    <cellStyle name="Normal 29 6 3 2" xfId="4662" xr:uid="{00000000-0005-0000-0000-000064120000}"/>
    <cellStyle name="Normal 29 6 3 3" xfId="4663" xr:uid="{00000000-0005-0000-0000-000065120000}"/>
    <cellStyle name="Normal 29 6 3 4" xfId="4664" xr:uid="{00000000-0005-0000-0000-000066120000}"/>
    <cellStyle name="Normal 29 6 4" xfId="4665" xr:uid="{00000000-0005-0000-0000-000067120000}"/>
    <cellStyle name="Normal 29 6 4 2" xfId="4666" xr:uid="{00000000-0005-0000-0000-000068120000}"/>
    <cellStyle name="Normal 29 6 4 3" xfId="4667" xr:uid="{00000000-0005-0000-0000-000069120000}"/>
    <cellStyle name="Normal 29 6 4 4" xfId="4668" xr:uid="{00000000-0005-0000-0000-00006A120000}"/>
    <cellStyle name="Normal 29 6 5" xfId="4669" xr:uid="{00000000-0005-0000-0000-00006B120000}"/>
    <cellStyle name="Normal 29 6 5 2" xfId="4670" xr:uid="{00000000-0005-0000-0000-00006C120000}"/>
    <cellStyle name="Normal 29 6 6" xfId="4671" xr:uid="{00000000-0005-0000-0000-00006D120000}"/>
    <cellStyle name="Normal 29 6 7" xfId="4672" xr:uid="{00000000-0005-0000-0000-00006E120000}"/>
    <cellStyle name="Normal 29 7" xfId="4673" xr:uid="{00000000-0005-0000-0000-00006F120000}"/>
    <cellStyle name="Normal 29 8" xfId="4674" xr:uid="{00000000-0005-0000-0000-000070120000}"/>
    <cellStyle name="Normal 29 8 2" xfId="4675" xr:uid="{00000000-0005-0000-0000-000071120000}"/>
    <cellStyle name="Normal 29 9" xfId="4676" xr:uid="{00000000-0005-0000-0000-000072120000}"/>
    <cellStyle name="Normal 3" xfId="4677" xr:uid="{00000000-0005-0000-0000-000073120000}"/>
    <cellStyle name="Normal 3 10" xfId="4678" xr:uid="{00000000-0005-0000-0000-000074120000}"/>
    <cellStyle name="Normal 3 11" xfId="4679" xr:uid="{00000000-0005-0000-0000-000075120000}"/>
    <cellStyle name="Normal 3 12" xfId="4680" xr:uid="{00000000-0005-0000-0000-000076120000}"/>
    <cellStyle name="Normal 3 13" xfId="4681" xr:uid="{00000000-0005-0000-0000-000077120000}"/>
    <cellStyle name="Normal 3 14" xfId="4682" xr:uid="{00000000-0005-0000-0000-000078120000}"/>
    <cellStyle name="Normal 3 15" xfId="4683" xr:uid="{00000000-0005-0000-0000-000079120000}"/>
    <cellStyle name="Normal 3 16" xfId="4684" xr:uid="{00000000-0005-0000-0000-00007A120000}"/>
    <cellStyle name="Normal 3 17" xfId="4685" xr:uid="{00000000-0005-0000-0000-00007B120000}"/>
    <cellStyle name="Normal 3 18" xfId="4686" xr:uid="{00000000-0005-0000-0000-00007C120000}"/>
    <cellStyle name="Normal 3 19" xfId="4687" xr:uid="{00000000-0005-0000-0000-00007D120000}"/>
    <cellStyle name="Normal 3 2" xfId="4688" xr:uid="{00000000-0005-0000-0000-00007E120000}"/>
    <cellStyle name="Normal 3 2 2" xfId="4689" xr:uid="{00000000-0005-0000-0000-00007F120000}"/>
    <cellStyle name="Normal 3 2 3" xfId="4690" xr:uid="{00000000-0005-0000-0000-000080120000}"/>
    <cellStyle name="Normal 3 20" xfId="4691" xr:uid="{00000000-0005-0000-0000-000081120000}"/>
    <cellStyle name="Normal 3 21" xfId="4692" xr:uid="{00000000-0005-0000-0000-000082120000}"/>
    <cellStyle name="Normal 3 22" xfId="4693" xr:uid="{00000000-0005-0000-0000-000083120000}"/>
    <cellStyle name="Normal 3 23" xfId="4694" xr:uid="{00000000-0005-0000-0000-000084120000}"/>
    <cellStyle name="Normal 3 23 2" xfId="4695" xr:uid="{00000000-0005-0000-0000-000085120000}"/>
    <cellStyle name="Normal 3 23 3" xfId="4696" xr:uid="{00000000-0005-0000-0000-000086120000}"/>
    <cellStyle name="Normal 3 24" xfId="4697" xr:uid="{00000000-0005-0000-0000-000087120000}"/>
    <cellStyle name="Normal 3 25" xfId="4698" xr:uid="{00000000-0005-0000-0000-000088120000}"/>
    <cellStyle name="Normal 3 3" xfId="4699" xr:uid="{00000000-0005-0000-0000-000089120000}"/>
    <cellStyle name="Normal 3 3 2" xfId="4700" xr:uid="{00000000-0005-0000-0000-00008A120000}"/>
    <cellStyle name="Normal 3 4" xfId="4701" xr:uid="{00000000-0005-0000-0000-00008B120000}"/>
    <cellStyle name="Normal 3 5" xfId="4702" xr:uid="{00000000-0005-0000-0000-00008C120000}"/>
    <cellStyle name="Normal 3 6" xfId="4703" xr:uid="{00000000-0005-0000-0000-00008D120000}"/>
    <cellStyle name="Normal 3 7" xfId="4704" xr:uid="{00000000-0005-0000-0000-00008E120000}"/>
    <cellStyle name="Normal 3 8" xfId="4705" xr:uid="{00000000-0005-0000-0000-00008F120000}"/>
    <cellStyle name="Normal 3 9" xfId="4706" xr:uid="{00000000-0005-0000-0000-000090120000}"/>
    <cellStyle name="Normal 30" xfId="4707" xr:uid="{00000000-0005-0000-0000-000091120000}"/>
    <cellStyle name="Normal 30 10" xfId="4708" xr:uid="{00000000-0005-0000-0000-000092120000}"/>
    <cellStyle name="Normal 30 10 2" xfId="4709" xr:uid="{00000000-0005-0000-0000-000093120000}"/>
    <cellStyle name="Normal 30 11" xfId="4710" xr:uid="{00000000-0005-0000-0000-000094120000}"/>
    <cellStyle name="Normal 30 12" xfId="4711" xr:uid="{00000000-0005-0000-0000-000095120000}"/>
    <cellStyle name="Normal 30 2" xfId="4712" xr:uid="{00000000-0005-0000-0000-000096120000}"/>
    <cellStyle name="Normal 30 2 2" xfId="4713" xr:uid="{00000000-0005-0000-0000-000097120000}"/>
    <cellStyle name="Normal 30 2 2 2" xfId="4714" xr:uid="{00000000-0005-0000-0000-000098120000}"/>
    <cellStyle name="Normal 30 2 2 2 2" xfId="4715" xr:uid="{00000000-0005-0000-0000-000099120000}"/>
    <cellStyle name="Normal 30 2 2 2 3" xfId="4716" xr:uid="{00000000-0005-0000-0000-00009A120000}"/>
    <cellStyle name="Normal 30 2 2 2 4" xfId="4717" xr:uid="{00000000-0005-0000-0000-00009B120000}"/>
    <cellStyle name="Normal 30 2 2 3" xfId="4718" xr:uid="{00000000-0005-0000-0000-00009C120000}"/>
    <cellStyle name="Normal 30 2 2 3 2" xfId="4719" xr:uid="{00000000-0005-0000-0000-00009D120000}"/>
    <cellStyle name="Normal 30 2 2 3 3" xfId="4720" xr:uid="{00000000-0005-0000-0000-00009E120000}"/>
    <cellStyle name="Normal 30 2 2 3 4" xfId="4721" xr:uid="{00000000-0005-0000-0000-00009F120000}"/>
    <cellStyle name="Normal 30 2 2 4" xfId="4722" xr:uid="{00000000-0005-0000-0000-0000A0120000}"/>
    <cellStyle name="Normal 30 2 2 4 2" xfId="4723" xr:uid="{00000000-0005-0000-0000-0000A1120000}"/>
    <cellStyle name="Normal 30 2 2 4 3" xfId="4724" xr:uid="{00000000-0005-0000-0000-0000A2120000}"/>
    <cellStyle name="Normal 30 2 2 4 4" xfId="4725" xr:uid="{00000000-0005-0000-0000-0000A3120000}"/>
    <cellStyle name="Normal 30 2 2 5" xfId="4726" xr:uid="{00000000-0005-0000-0000-0000A4120000}"/>
    <cellStyle name="Normal 30 2 2 5 2" xfId="4727" xr:uid="{00000000-0005-0000-0000-0000A5120000}"/>
    <cellStyle name="Normal 30 2 2 6" xfId="4728" xr:uid="{00000000-0005-0000-0000-0000A6120000}"/>
    <cellStyle name="Normal 30 2 2 7" xfId="4729" xr:uid="{00000000-0005-0000-0000-0000A7120000}"/>
    <cellStyle name="Normal 30 2 3" xfId="4730" xr:uid="{00000000-0005-0000-0000-0000A8120000}"/>
    <cellStyle name="Normal 30 2 3 2" xfId="4731" xr:uid="{00000000-0005-0000-0000-0000A9120000}"/>
    <cellStyle name="Normal 30 2 3 2 2" xfId="4732" xr:uid="{00000000-0005-0000-0000-0000AA120000}"/>
    <cellStyle name="Normal 30 2 3 3" xfId="4733" xr:uid="{00000000-0005-0000-0000-0000AB120000}"/>
    <cellStyle name="Normal 30 2 3 4" xfId="4734" xr:uid="{00000000-0005-0000-0000-0000AC120000}"/>
    <cellStyle name="Normal 30 2 4" xfId="4735" xr:uid="{00000000-0005-0000-0000-0000AD120000}"/>
    <cellStyle name="Normal 30 2 4 2" xfId="4736" xr:uid="{00000000-0005-0000-0000-0000AE120000}"/>
    <cellStyle name="Normal 30 2 4 3" xfId="4737" xr:uid="{00000000-0005-0000-0000-0000AF120000}"/>
    <cellStyle name="Normal 30 2 4 4" xfId="4738" xr:uid="{00000000-0005-0000-0000-0000B0120000}"/>
    <cellStyle name="Normal 30 2 5" xfId="4739" xr:uid="{00000000-0005-0000-0000-0000B1120000}"/>
    <cellStyle name="Normal 30 2 5 2" xfId="4740" xr:uid="{00000000-0005-0000-0000-0000B2120000}"/>
    <cellStyle name="Normal 30 2 5 3" xfId="4741" xr:uid="{00000000-0005-0000-0000-0000B3120000}"/>
    <cellStyle name="Normal 30 2 5 4" xfId="4742" xr:uid="{00000000-0005-0000-0000-0000B4120000}"/>
    <cellStyle name="Normal 30 2 6" xfId="4743" xr:uid="{00000000-0005-0000-0000-0000B5120000}"/>
    <cellStyle name="Normal 30 2 6 2" xfId="4744" xr:uid="{00000000-0005-0000-0000-0000B6120000}"/>
    <cellStyle name="Normal 30 2 6 3" xfId="4745" xr:uid="{00000000-0005-0000-0000-0000B7120000}"/>
    <cellStyle name="Normal 30 2 6 4" xfId="4746" xr:uid="{00000000-0005-0000-0000-0000B8120000}"/>
    <cellStyle name="Normal 30 2 7" xfId="4747" xr:uid="{00000000-0005-0000-0000-0000B9120000}"/>
    <cellStyle name="Normal 30 2 7 2" xfId="4748" xr:uid="{00000000-0005-0000-0000-0000BA120000}"/>
    <cellStyle name="Normal 30 2 8" xfId="4749" xr:uid="{00000000-0005-0000-0000-0000BB120000}"/>
    <cellStyle name="Normal 30 2 9" xfId="4750" xr:uid="{00000000-0005-0000-0000-0000BC120000}"/>
    <cellStyle name="Normal 30 3" xfId="4751" xr:uid="{00000000-0005-0000-0000-0000BD120000}"/>
    <cellStyle name="Normal 30 3 2" xfId="4752" xr:uid="{00000000-0005-0000-0000-0000BE120000}"/>
    <cellStyle name="Normal 30 3 2 2" xfId="4753" xr:uid="{00000000-0005-0000-0000-0000BF120000}"/>
    <cellStyle name="Normal 30 3 2 2 2" xfId="4754" xr:uid="{00000000-0005-0000-0000-0000C0120000}"/>
    <cellStyle name="Normal 30 3 2 2 3" xfId="4755" xr:uid="{00000000-0005-0000-0000-0000C1120000}"/>
    <cellStyle name="Normal 30 3 2 2 4" xfId="4756" xr:uid="{00000000-0005-0000-0000-0000C2120000}"/>
    <cellStyle name="Normal 30 3 2 3" xfId="4757" xr:uid="{00000000-0005-0000-0000-0000C3120000}"/>
    <cellStyle name="Normal 30 3 2 3 2" xfId="4758" xr:uid="{00000000-0005-0000-0000-0000C4120000}"/>
    <cellStyle name="Normal 30 3 2 3 3" xfId="4759" xr:uid="{00000000-0005-0000-0000-0000C5120000}"/>
    <cellStyle name="Normal 30 3 2 3 4" xfId="4760" xr:uid="{00000000-0005-0000-0000-0000C6120000}"/>
    <cellStyle name="Normal 30 3 2 4" xfId="4761" xr:uid="{00000000-0005-0000-0000-0000C7120000}"/>
    <cellStyle name="Normal 30 3 2 4 2" xfId="4762" xr:uid="{00000000-0005-0000-0000-0000C8120000}"/>
    <cellStyle name="Normal 30 3 2 4 3" xfId="4763" xr:uid="{00000000-0005-0000-0000-0000C9120000}"/>
    <cellStyle name="Normal 30 3 2 4 4" xfId="4764" xr:uid="{00000000-0005-0000-0000-0000CA120000}"/>
    <cellStyle name="Normal 30 3 2 5" xfId="4765" xr:uid="{00000000-0005-0000-0000-0000CB120000}"/>
    <cellStyle name="Normal 30 3 2 5 2" xfId="4766" xr:uid="{00000000-0005-0000-0000-0000CC120000}"/>
    <cellStyle name="Normal 30 3 2 6" xfId="4767" xr:uid="{00000000-0005-0000-0000-0000CD120000}"/>
    <cellStyle name="Normal 30 3 2 7" xfId="4768" xr:uid="{00000000-0005-0000-0000-0000CE120000}"/>
    <cellStyle name="Normal 30 3 3" xfId="4769" xr:uid="{00000000-0005-0000-0000-0000CF120000}"/>
    <cellStyle name="Normal 30 3 3 2" xfId="4770" xr:uid="{00000000-0005-0000-0000-0000D0120000}"/>
    <cellStyle name="Normal 30 3 3 3" xfId="4771" xr:uid="{00000000-0005-0000-0000-0000D1120000}"/>
    <cellStyle name="Normal 30 3 3 4" xfId="4772" xr:uid="{00000000-0005-0000-0000-0000D2120000}"/>
    <cellStyle name="Normal 30 3 4" xfId="4773" xr:uid="{00000000-0005-0000-0000-0000D3120000}"/>
    <cellStyle name="Normal 30 3 4 2" xfId="4774" xr:uid="{00000000-0005-0000-0000-0000D4120000}"/>
    <cellStyle name="Normal 30 3 4 3" xfId="4775" xr:uid="{00000000-0005-0000-0000-0000D5120000}"/>
    <cellStyle name="Normal 30 3 4 4" xfId="4776" xr:uid="{00000000-0005-0000-0000-0000D6120000}"/>
    <cellStyle name="Normal 30 3 5" xfId="4777" xr:uid="{00000000-0005-0000-0000-0000D7120000}"/>
    <cellStyle name="Normal 30 3 5 2" xfId="4778" xr:uid="{00000000-0005-0000-0000-0000D8120000}"/>
    <cellStyle name="Normal 30 3 5 3" xfId="4779" xr:uid="{00000000-0005-0000-0000-0000D9120000}"/>
    <cellStyle name="Normal 30 3 5 4" xfId="4780" xr:uid="{00000000-0005-0000-0000-0000DA120000}"/>
    <cellStyle name="Normal 30 3 6" xfId="4781" xr:uid="{00000000-0005-0000-0000-0000DB120000}"/>
    <cellStyle name="Normal 30 3 6 2" xfId="4782" xr:uid="{00000000-0005-0000-0000-0000DC120000}"/>
    <cellStyle name="Normal 30 3 7" xfId="4783" xr:uid="{00000000-0005-0000-0000-0000DD120000}"/>
    <cellStyle name="Normal 30 3 8" xfId="4784" xr:uid="{00000000-0005-0000-0000-0000DE120000}"/>
    <cellStyle name="Normal 30 4" xfId="4785" xr:uid="{00000000-0005-0000-0000-0000DF120000}"/>
    <cellStyle name="Normal 30 4 2" xfId="4786" xr:uid="{00000000-0005-0000-0000-0000E0120000}"/>
    <cellStyle name="Normal 30 4 2 2" xfId="4787" xr:uid="{00000000-0005-0000-0000-0000E1120000}"/>
    <cellStyle name="Normal 30 4 2 3" xfId="4788" xr:uid="{00000000-0005-0000-0000-0000E2120000}"/>
    <cellStyle name="Normal 30 4 2 4" xfId="4789" xr:uid="{00000000-0005-0000-0000-0000E3120000}"/>
    <cellStyle name="Normal 30 4 3" xfId="4790" xr:uid="{00000000-0005-0000-0000-0000E4120000}"/>
    <cellStyle name="Normal 30 4 3 2" xfId="4791" xr:uid="{00000000-0005-0000-0000-0000E5120000}"/>
    <cellStyle name="Normal 30 4 3 3" xfId="4792" xr:uid="{00000000-0005-0000-0000-0000E6120000}"/>
    <cellStyle name="Normal 30 4 3 4" xfId="4793" xr:uid="{00000000-0005-0000-0000-0000E7120000}"/>
    <cellStyle name="Normal 30 4 4" xfId="4794" xr:uid="{00000000-0005-0000-0000-0000E8120000}"/>
    <cellStyle name="Normal 30 4 4 2" xfId="4795" xr:uid="{00000000-0005-0000-0000-0000E9120000}"/>
    <cellStyle name="Normal 30 4 4 3" xfId="4796" xr:uid="{00000000-0005-0000-0000-0000EA120000}"/>
    <cellStyle name="Normal 30 4 4 4" xfId="4797" xr:uid="{00000000-0005-0000-0000-0000EB120000}"/>
    <cellStyle name="Normal 30 4 5" xfId="4798" xr:uid="{00000000-0005-0000-0000-0000EC120000}"/>
    <cellStyle name="Normal 30 4 5 2" xfId="4799" xr:uid="{00000000-0005-0000-0000-0000ED120000}"/>
    <cellStyle name="Normal 30 4 6" xfId="4800" xr:uid="{00000000-0005-0000-0000-0000EE120000}"/>
    <cellStyle name="Normal 30 4 7" xfId="4801" xr:uid="{00000000-0005-0000-0000-0000EF120000}"/>
    <cellStyle name="Normal 30 5" xfId="4802" xr:uid="{00000000-0005-0000-0000-0000F0120000}"/>
    <cellStyle name="Normal 30 5 2" xfId="4803" xr:uid="{00000000-0005-0000-0000-0000F1120000}"/>
    <cellStyle name="Normal 30 5 2 2" xfId="4804" xr:uid="{00000000-0005-0000-0000-0000F2120000}"/>
    <cellStyle name="Normal 30 5 2 3" xfId="4805" xr:uid="{00000000-0005-0000-0000-0000F3120000}"/>
    <cellStyle name="Normal 30 5 2 4" xfId="4806" xr:uid="{00000000-0005-0000-0000-0000F4120000}"/>
    <cellStyle name="Normal 30 5 3" xfId="4807" xr:uid="{00000000-0005-0000-0000-0000F5120000}"/>
    <cellStyle name="Normal 30 5 3 2" xfId="4808" xr:uid="{00000000-0005-0000-0000-0000F6120000}"/>
    <cellStyle name="Normal 30 5 3 3" xfId="4809" xr:uid="{00000000-0005-0000-0000-0000F7120000}"/>
    <cellStyle name="Normal 30 5 3 4" xfId="4810" xr:uid="{00000000-0005-0000-0000-0000F8120000}"/>
    <cellStyle name="Normal 30 5 4" xfId="4811" xr:uid="{00000000-0005-0000-0000-0000F9120000}"/>
    <cellStyle name="Normal 30 5 4 2" xfId="4812" xr:uid="{00000000-0005-0000-0000-0000FA120000}"/>
    <cellStyle name="Normal 30 5 4 3" xfId="4813" xr:uid="{00000000-0005-0000-0000-0000FB120000}"/>
    <cellStyle name="Normal 30 5 4 4" xfId="4814" xr:uid="{00000000-0005-0000-0000-0000FC120000}"/>
    <cellStyle name="Normal 30 5 5" xfId="4815" xr:uid="{00000000-0005-0000-0000-0000FD120000}"/>
    <cellStyle name="Normal 30 5 5 2" xfId="4816" xr:uid="{00000000-0005-0000-0000-0000FE120000}"/>
    <cellStyle name="Normal 30 5 6" xfId="4817" xr:uid="{00000000-0005-0000-0000-0000FF120000}"/>
    <cellStyle name="Normal 30 5 7" xfId="4818" xr:uid="{00000000-0005-0000-0000-000000130000}"/>
    <cellStyle name="Normal 30 6" xfId="4819" xr:uid="{00000000-0005-0000-0000-000001130000}"/>
    <cellStyle name="Normal 30 6 2" xfId="4820" xr:uid="{00000000-0005-0000-0000-000002130000}"/>
    <cellStyle name="Normal 30 6 3" xfId="4821" xr:uid="{00000000-0005-0000-0000-000003130000}"/>
    <cellStyle name="Normal 30 6 4" xfId="4822" xr:uid="{00000000-0005-0000-0000-000004130000}"/>
    <cellStyle name="Normal 30 7" xfId="4823" xr:uid="{00000000-0005-0000-0000-000005130000}"/>
    <cellStyle name="Normal 30 7 2" xfId="4824" xr:uid="{00000000-0005-0000-0000-000006130000}"/>
    <cellStyle name="Normal 30 7 3" xfId="4825" xr:uid="{00000000-0005-0000-0000-000007130000}"/>
    <cellStyle name="Normal 30 7 4" xfId="4826" xr:uid="{00000000-0005-0000-0000-000008130000}"/>
    <cellStyle name="Normal 30 8" xfId="4827" xr:uid="{00000000-0005-0000-0000-000009130000}"/>
    <cellStyle name="Normal 30 8 2" xfId="4828" xr:uid="{00000000-0005-0000-0000-00000A130000}"/>
    <cellStyle name="Normal 30 8 3" xfId="4829" xr:uid="{00000000-0005-0000-0000-00000B130000}"/>
    <cellStyle name="Normal 30 8 4" xfId="4830" xr:uid="{00000000-0005-0000-0000-00000C130000}"/>
    <cellStyle name="Normal 30 9" xfId="4831" xr:uid="{00000000-0005-0000-0000-00000D130000}"/>
    <cellStyle name="Normal 30 9 2" xfId="4832" xr:uid="{00000000-0005-0000-0000-00000E130000}"/>
    <cellStyle name="Normal 30 9 3" xfId="4833" xr:uid="{00000000-0005-0000-0000-00000F130000}"/>
    <cellStyle name="Normal 30 9 4" xfId="4834" xr:uid="{00000000-0005-0000-0000-000010130000}"/>
    <cellStyle name="Normal 31" xfId="4835" xr:uid="{00000000-0005-0000-0000-000011130000}"/>
    <cellStyle name="Normal 31 10" xfId="4836" xr:uid="{00000000-0005-0000-0000-000012130000}"/>
    <cellStyle name="Normal 31 10 2" xfId="4837" xr:uid="{00000000-0005-0000-0000-000013130000}"/>
    <cellStyle name="Normal 31 11" xfId="4838" xr:uid="{00000000-0005-0000-0000-000014130000}"/>
    <cellStyle name="Normal 31 12" xfId="4839" xr:uid="{00000000-0005-0000-0000-000015130000}"/>
    <cellStyle name="Normal 31 2" xfId="4840" xr:uid="{00000000-0005-0000-0000-000016130000}"/>
    <cellStyle name="Normal 31 2 2" xfId="4841" xr:uid="{00000000-0005-0000-0000-000017130000}"/>
    <cellStyle name="Normal 31 2 2 2" xfId="4842" xr:uid="{00000000-0005-0000-0000-000018130000}"/>
    <cellStyle name="Normal 31 2 2 2 2" xfId="4843" xr:uid="{00000000-0005-0000-0000-000019130000}"/>
    <cellStyle name="Normal 31 2 2 2 3" xfId="4844" xr:uid="{00000000-0005-0000-0000-00001A130000}"/>
    <cellStyle name="Normal 31 2 2 2 4" xfId="4845" xr:uid="{00000000-0005-0000-0000-00001B130000}"/>
    <cellStyle name="Normal 31 2 2 3" xfId="4846" xr:uid="{00000000-0005-0000-0000-00001C130000}"/>
    <cellStyle name="Normal 31 2 2 3 2" xfId="4847" xr:uid="{00000000-0005-0000-0000-00001D130000}"/>
    <cellStyle name="Normal 31 2 2 3 3" xfId="4848" xr:uid="{00000000-0005-0000-0000-00001E130000}"/>
    <cellStyle name="Normal 31 2 2 3 4" xfId="4849" xr:uid="{00000000-0005-0000-0000-00001F130000}"/>
    <cellStyle name="Normal 31 2 2 4" xfId="4850" xr:uid="{00000000-0005-0000-0000-000020130000}"/>
    <cellStyle name="Normal 31 2 2 4 2" xfId="4851" xr:uid="{00000000-0005-0000-0000-000021130000}"/>
    <cellStyle name="Normal 31 2 2 4 3" xfId="4852" xr:uid="{00000000-0005-0000-0000-000022130000}"/>
    <cellStyle name="Normal 31 2 2 4 4" xfId="4853" xr:uid="{00000000-0005-0000-0000-000023130000}"/>
    <cellStyle name="Normal 31 2 2 5" xfId="4854" xr:uid="{00000000-0005-0000-0000-000024130000}"/>
    <cellStyle name="Normal 31 2 2 5 2" xfId="4855" xr:uid="{00000000-0005-0000-0000-000025130000}"/>
    <cellStyle name="Normal 31 2 2 6" xfId="4856" xr:uid="{00000000-0005-0000-0000-000026130000}"/>
    <cellStyle name="Normal 31 2 2 7" xfId="4857" xr:uid="{00000000-0005-0000-0000-000027130000}"/>
    <cellStyle name="Normal 31 2 3" xfId="4858" xr:uid="{00000000-0005-0000-0000-000028130000}"/>
    <cellStyle name="Normal 31 2 3 2" xfId="4859" xr:uid="{00000000-0005-0000-0000-000029130000}"/>
    <cellStyle name="Normal 31 2 3 2 2" xfId="4860" xr:uid="{00000000-0005-0000-0000-00002A130000}"/>
    <cellStyle name="Normal 31 2 3 3" xfId="4861" xr:uid="{00000000-0005-0000-0000-00002B130000}"/>
    <cellStyle name="Normal 31 2 3 4" xfId="4862" xr:uid="{00000000-0005-0000-0000-00002C130000}"/>
    <cellStyle name="Normal 31 2 4" xfId="4863" xr:uid="{00000000-0005-0000-0000-00002D130000}"/>
    <cellStyle name="Normal 31 2 4 2" xfId="4864" xr:uid="{00000000-0005-0000-0000-00002E130000}"/>
    <cellStyle name="Normal 31 2 4 3" xfId="4865" xr:uid="{00000000-0005-0000-0000-00002F130000}"/>
    <cellStyle name="Normal 31 2 4 4" xfId="4866" xr:uid="{00000000-0005-0000-0000-000030130000}"/>
    <cellStyle name="Normal 31 2 5" xfId="4867" xr:uid="{00000000-0005-0000-0000-000031130000}"/>
    <cellStyle name="Normal 31 2 5 2" xfId="4868" xr:uid="{00000000-0005-0000-0000-000032130000}"/>
    <cellStyle name="Normal 31 2 5 3" xfId="4869" xr:uid="{00000000-0005-0000-0000-000033130000}"/>
    <cellStyle name="Normal 31 2 5 4" xfId="4870" xr:uid="{00000000-0005-0000-0000-000034130000}"/>
    <cellStyle name="Normal 31 2 6" xfId="4871" xr:uid="{00000000-0005-0000-0000-000035130000}"/>
    <cellStyle name="Normal 31 2 6 2" xfId="4872" xr:uid="{00000000-0005-0000-0000-000036130000}"/>
    <cellStyle name="Normal 31 2 6 3" xfId="4873" xr:uid="{00000000-0005-0000-0000-000037130000}"/>
    <cellStyle name="Normal 31 2 6 4" xfId="4874" xr:uid="{00000000-0005-0000-0000-000038130000}"/>
    <cellStyle name="Normal 31 2 7" xfId="4875" xr:uid="{00000000-0005-0000-0000-000039130000}"/>
    <cellStyle name="Normal 31 2 7 2" xfId="4876" xr:uid="{00000000-0005-0000-0000-00003A130000}"/>
    <cellStyle name="Normal 31 2 8" xfId="4877" xr:uid="{00000000-0005-0000-0000-00003B130000}"/>
    <cellStyle name="Normal 31 2 9" xfId="4878" xr:uid="{00000000-0005-0000-0000-00003C130000}"/>
    <cellStyle name="Normal 31 3" xfId="4879" xr:uid="{00000000-0005-0000-0000-00003D130000}"/>
    <cellStyle name="Normal 31 3 2" xfId="4880" xr:uid="{00000000-0005-0000-0000-00003E130000}"/>
    <cellStyle name="Normal 31 3 2 2" xfId="4881" xr:uid="{00000000-0005-0000-0000-00003F130000}"/>
    <cellStyle name="Normal 31 3 2 2 2" xfId="4882" xr:uid="{00000000-0005-0000-0000-000040130000}"/>
    <cellStyle name="Normal 31 3 2 2 3" xfId="4883" xr:uid="{00000000-0005-0000-0000-000041130000}"/>
    <cellStyle name="Normal 31 3 2 2 4" xfId="4884" xr:uid="{00000000-0005-0000-0000-000042130000}"/>
    <cellStyle name="Normal 31 3 2 3" xfId="4885" xr:uid="{00000000-0005-0000-0000-000043130000}"/>
    <cellStyle name="Normal 31 3 2 3 2" xfId="4886" xr:uid="{00000000-0005-0000-0000-000044130000}"/>
    <cellStyle name="Normal 31 3 2 3 3" xfId="4887" xr:uid="{00000000-0005-0000-0000-000045130000}"/>
    <cellStyle name="Normal 31 3 2 3 4" xfId="4888" xr:uid="{00000000-0005-0000-0000-000046130000}"/>
    <cellStyle name="Normal 31 3 2 4" xfId="4889" xr:uid="{00000000-0005-0000-0000-000047130000}"/>
    <cellStyle name="Normal 31 3 2 4 2" xfId="4890" xr:uid="{00000000-0005-0000-0000-000048130000}"/>
    <cellStyle name="Normal 31 3 2 4 3" xfId="4891" xr:uid="{00000000-0005-0000-0000-000049130000}"/>
    <cellStyle name="Normal 31 3 2 4 4" xfId="4892" xr:uid="{00000000-0005-0000-0000-00004A130000}"/>
    <cellStyle name="Normal 31 3 2 5" xfId="4893" xr:uid="{00000000-0005-0000-0000-00004B130000}"/>
    <cellStyle name="Normal 31 3 2 5 2" xfId="4894" xr:uid="{00000000-0005-0000-0000-00004C130000}"/>
    <cellStyle name="Normal 31 3 2 6" xfId="4895" xr:uid="{00000000-0005-0000-0000-00004D130000}"/>
    <cellStyle name="Normal 31 3 2 7" xfId="4896" xr:uid="{00000000-0005-0000-0000-00004E130000}"/>
    <cellStyle name="Normal 31 3 3" xfId="4897" xr:uid="{00000000-0005-0000-0000-00004F130000}"/>
    <cellStyle name="Normal 31 3 3 2" xfId="4898" xr:uid="{00000000-0005-0000-0000-000050130000}"/>
    <cellStyle name="Normal 31 3 3 3" xfId="4899" xr:uid="{00000000-0005-0000-0000-000051130000}"/>
    <cellStyle name="Normal 31 3 3 4" xfId="4900" xr:uid="{00000000-0005-0000-0000-000052130000}"/>
    <cellStyle name="Normal 31 3 4" xfId="4901" xr:uid="{00000000-0005-0000-0000-000053130000}"/>
    <cellStyle name="Normal 31 3 4 2" xfId="4902" xr:uid="{00000000-0005-0000-0000-000054130000}"/>
    <cellStyle name="Normal 31 3 4 3" xfId="4903" xr:uid="{00000000-0005-0000-0000-000055130000}"/>
    <cellStyle name="Normal 31 3 4 4" xfId="4904" xr:uid="{00000000-0005-0000-0000-000056130000}"/>
    <cellStyle name="Normal 31 3 5" xfId="4905" xr:uid="{00000000-0005-0000-0000-000057130000}"/>
    <cellStyle name="Normal 31 3 5 2" xfId="4906" xr:uid="{00000000-0005-0000-0000-000058130000}"/>
    <cellStyle name="Normal 31 3 5 3" xfId="4907" xr:uid="{00000000-0005-0000-0000-000059130000}"/>
    <cellStyle name="Normal 31 3 5 4" xfId="4908" xr:uid="{00000000-0005-0000-0000-00005A130000}"/>
    <cellStyle name="Normal 31 3 6" xfId="4909" xr:uid="{00000000-0005-0000-0000-00005B130000}"/>
    <cellStyle name="Normal 31 3 6 2" xfId="4910" xr:uid="{00000000-0005-0000-0000-00005C130000}"/>
    <cellStyle name="Normal 31 3 7" xfId="4911" xr:uid="{00000000-0005-0000-0000-00005D130000}"/>
    <cellStyle name="Normal 31 3 8" xfId="4912" xr:uid="{00000000-0005-0000-0000-00005E130000}"/>
    <cellStyle name="Normal 31 4" xfId="4913" xr:uid="{00000000-0005-0000-0000-00005F130000}"/>
    <cellStyle name="Normal 31 4 2" xfId="4914" xr:uid="{00000000-0005-0000-0000-000060130000}"/>
    <cellStyle name="Normal 31 4 2 2" xfId="4915" xr:uid="{00000000-0005-0000-0000-000061130000}"/>
    <cellStyle name="Normal 31 4 2 3" xfId="4916" xr:uid="{00000000-0005-0000-0000-000062130000}"/>
    <cellStyle name="Normal 31 4 2 4" xfId="4917" xr:uid="{00000000-0005-0000-0000-000063130000}"/>
    <cellStyle name="Normal 31 4 3" xfId="4918" xr:uid="{00000000-0005-0000-0000-000064130000}"/>
    <cellStyle name="Normal 31 4 3 2" xfId="4919" xr:uid="{00000000-0005-0000-0000-000065130000}"/>
    <cellStyle name="Normal 31 4 3 3" xfId="4920" xr:uid="{00000000-0005-0000-0000-000066130000}"/>
    <cellStyle name="Normal 31 4 3 4" xfId="4921" xr:uid="{00000000-0005-0000-0000-000067130000}"/>
    <cellStyle name="Normal 31 4 4" xfId="4922" xr:uid="{00000000-0005-0000-0000-000068130000}"/>
    <cellStyle name="Normal 31 4 4 2" xfId="4923" xr:uid="{00000000-0005-0000-0000-000069130000}"/>
    <cellStyle name="Normal 31 4 4 3" xfId="4924" xr:uid="{00000000-0005-0000-0000-00006A130000}"/>
    <cellStyle name="Normal 31 4 4 4" xfId="4925" xr:uid="{00000000-0005-0000-0000-00006B130000}"/>
    <cellStyle name="Normal 31 4 5" xfId="4926" xr:uid="{00000000-0005-0000-0000-00006C130000}"/>
    <cellStyle name="Normal 31 4 5 2" xfId="4927" xr:uid="{00000000-0005-0000-0000-00006D130000}"/>
    <cellStyle name="Normal 31 4 6" xfId="4928" xr:uid="{00000000-0005-0000-0000-00006E130000}"/>
    <cellStyle name="Normal 31 4 7" xfId="4929" xr:uid="{00000000-0005-0000-0000-00006F130000}"/>
    <cellStyle name="Normal 31 5" xfId="4930" xr:uid="{00000000-0005-0000-0000-000070130000}"/>
    <cellStyle name="Normal 31 5 2" xfId="4931" xr:uid="{00000000-0005-0000-0000-000071130000}"/>
    <cellStyle name="Normal 31 5 2 2" xfId="4932" xr:uid="{00000000-0005-0000-0000-000072130000}"/>
    <cellStyle name="Normal 31 5 2 3" xfId="4933" xr:uid="{00000000-0005-0000-0000-000073130000}"/>
    <cellStyle name="Normal 31 5 2 4" xfId="4934" xr:uid="{00000000-0005-0000-0000-000074130000}"/>
    <cellStyle name="Normal 31 5 3" xfId="4935" xr:uid="{00000000-0005-0000-0000-000075130000}"/>
    <cellStyle name="Normal 31 5 3 2" xfId="4936" xr:uid="{00000000-0005-0000-0000-000076130000}"/>
    <cellStyle name="Normal 31 5 3 3" xfId="4937" xr:uid="{00000000-0005-0000-0000-000077130000}"/>
    <cellStyle name="Normal 31 5 3 4" xfId="4938" xr:uid="{00000000-0005-0000-0000-000078130000}"/>
    <cellStyle name="Normal 31 5 4" xfId="4939" xr:uid="{00000000-0005-0000-0000-000079130000}"/>
    <cellStyle name="Normal 31 5 4 2" xfId="4940" xr:uid="{00000000-0005-0000-0000-00007A130000}"/>
    <cellStyle name="Normal 31 5 4 3" xfId="4941" xr:uid="{00000000-0005-0000-0000-00007B130000}"/>
    <cellStyle name="Normal 31 5 4 4" xfId="4942" xr:uid="{00000000-0005-0000-0000-00007C130000}"/>
    <cellStyle name="Normal 31 5 5" xfId="4943" xr:uid="{00000000-0005-0000-0000-00007D130000}"/>
    <cellStyle name="Normal 31 5 5 2" xfId="4944" xr:uid="{00000000-0005-0000-0000-00007E130000}"/>
    <cellStyle name="Normal 31 5 6" xfId="4945" xr:uid="{00000000-0005-0000-0000-00007F130000}"/>
    <cellStyle name="Normal 31 5 7" xfId="4946" xr:uid="{00000000-0005-0000-0000-000080130000}"/>
    <cellStyle name="Normal 31 6" xfId="4947" xr:uid="{00000000-0005-0000-0000-000081130000}"/>
    <cellStyle name="Normal 31 6 2" xfId="4948" xr:uid="{00000000-0005-0000-0000-000082130000}"/>
    <cellStyle name="Normal 31 6 3" xfId="4949" xr:uid="{00000000-0005-0000-0000-000083130000}"/>
    <cellStyle name="Normal 31 6 4" xfId="4950" xr:uid="{00000000-0005-0000-0000-000084130000}"/>
    <cellStyle name="Normal 31 7" xfId="4951" xr:uid="{00000000-0005-0000-0000-000085130000}"/>
    <cellStyle name="Normal 31 7 2" xfId="4952" xr:uid="{00000000-0005-0000-0000-000086130000}"/>
    <cellStyle name="Normal 31 7 3" xfId="4953" xr:uid="{00000000-0005-0000-0000-000087130000}"/>
    <cellStyle name="Normal 31 7 4" xfId="4954" xr:uid="{00000000-0005-0000-0000-000088130000}"/>
    <cellStyle name="Normal 31 8" xfId="4955" xr:uid="{00000000-0005-0000-0000-000089130000}"/>
    <cellStyle name="Normal 31 8 2" xfId="4956" xr:uid="{00000000-0005-0000-0000-00008A130000}"/>
    <cellStyle name="Normal 31 8 3" xfId="4957" xr:uid="{00000000-0005-0000-0000-00008B130000}"/>
    <cellStyle name="Normal 31 8 4" xfId="4958" xr:uid="{00000000-0005-0000-0000-00008C130000}"/>
    <cellStyle name="Normal 31 9" xfId="4959" xr:uid="{00000000-0005-0000-0000-00008D130000}"/>
    <cellStyle name="Normal 31 9 2" xfId="4960" xr:uid="{00000000-0005-0000-0000-00008E130000}"/>
    <cellStyle name="Normal 31 9 3" xfId="4961" xr:uid="{00000000-0005-0000-0000-00008F130000}"/>
    <cellStyle name="Normal 31 9 4" xfId="4962" xr:uid="{00000000-0005-0000-0000-000090130000}"/>
    <cellStyle name="Normal 32" xfId="4963" xr:uid="{00000000-0005-0000-0000-000091130000}"/>
    <cellStyle name="Normal 32 10" xfId="4964" xr:uid="{00000000-0005-0000-0000-000092130000}"/>
    <cellStyle name="Normal 32 10 2" xfId="4965" xr:uid="{00000000-0005-0000-0000-000093130000}"/>
    <cellStyle name="Normal 32 11" xfId="4966" xr:uid="{00000000-0005-0000-0000-000094130000}"/>
    <cellStyle name="Normal 32 12" xfId="4967" xr:uid="{00000000-0005-0000-0000-000095130000}"/>
    <cellStyle name="Normal 32 2" xfId="4968" xr:uid="{00000000-0005-0000-0000-000096130000}"/>
    <cellStyle name="Normal 32 2 2" xfId="4969" xr:uid="{00000000-0005-0000-0000-000097130000}"/>
    <cellStyle name="Normal 32 2 2 2" xfId="4970" xr:uid="{00000000-0005-0000-0000-000098130000}"/>
    <cellStyle name="Normal 32 2 2 2 2" xfId="4971" xr:uid="{00000000-0005-0000-0000-000099130000}"/>
    <cellStyle name="Normal 32 2 2 2 3" xfId="4972" xr:uid="{00000000-0005-0000-0000-00009A130000}"/>
    <cellStyle name="Normal 32 2 2 2 4" xfId="4973" xr:uid="{00000000-0005-0000-0000-00009B130000}"/>
    <cellStyle name="Normal 32 2 2 3" xfId="4974" xr:uid="{00000000-0005-0000-0000-00009C130000}"/>
    <cellStyle name="Normal 32 2 2 3 2" xfId="4975" xr:uid="{00000000-0005-0000-0000-00009D130000}"/>
    <cellStyle name="Normal 32 2 2 3 3" xfId="4976" xr:uid="{00000000-0005-0000-0000-00009E130000}"/>
    <cellStyle name="Normal 32 2 2 3 4" xfId="4977" xr:uid="{00000000-0005-0000-0000-00009F130000}"/>
    <cellStyle name="Normal 32 2 2 4" xfId="4978" xr:uid="{00000000-0005-0000-0000-0000A0130000}"/>
    <cellStyle name="Normal 32 2 2 4 2" xfId="4979" xr:uid="{00000000-0005-0000-0000-0000A1130000}"/>
    <cellStyle name="Normal 32 2 2 4 3" xfId="4980" xr:uid="{00000000-0005-0000-0000-0000A2130000}"/>
    <cellStyle name="Normal 32 2 2 4 4" xfId="4981" xr:uid="{00000000-0005-0000-0000-0000A3130000}"/>
    <cellStyle name="Normal 32 2 2 5" xfId="4982" xr:uid="{00000000-0005-0000-0000-0000A4130000}"/>
    <cellStyle name="Normal 32 2 2 5 2" xfId="4983" xr:uid="{00000000-0005-0000-0000-0000A5130000}"/>
    <cellStyle name="Normal 32 2 2 6" xfId="4984" xr:uid="{00000000-0005-0000-0000-0000A6130000}"/>
    <cellStyle name="Normal 32 2 2 7" xfId="4985" xr:uid="{00000000-0005-0000-0000-0000A7130000}"/>
    <cellStyle name="Normal 32 2 3" xfId="4986" xr:uid="{00000000-0005-0000-0000-0000A8130000}"/>
    <cellStyle name="Normal 32 2 3 2" xfId="4987" xr:uid="{00000000-0005-0000-0000-0000A9130000}"/>
    <cellStyle name="Normal 32 2 3 2 2" xfId="4988" xr:uid="{00000000-0005-0000-0000-0000AA130000}"/>
    <cellStyle name="Normal 32 2 3 3" xfId="4989" xr:uid="{00000000-0005-0000-0000-0000AB130000}"/>
    <cellStyle name="Normal 32 2 3 4" xfId="4990" xr:uid="{00000000-0005-0000-0000-0000AC130000}"/>
    <cellStyle name="Normal 32 2 4" xfId="4991" xr:uid="{00000000-0005-0000-0000-0000AD130000}"/>
    <cellStyle name="Normal 32 2 4 2" xfId="4992" xr:uid="{00000000-0005-0000-0000-0000AE130000}"/>
    <cellStyle name="Normal 32 2 4 3" xfId="4993" xr:uid="{00000000-0005-0000-0000-0000AF130000}"/>
    <cellStyle name="Normal 32 2 4 4" xfId="4994" xr:uid="{00000000-0005-0000-0000-0000B0130000}"/>
    <cellStyle name="Normal 32 2 5" xfId="4995" xr:uid="{00000000-0005-0000-0000-0000B1130000}"/>
    <cellStyle name="Normal 32 2 5 2" xfId="4996" xr:uid="{00000000-0005-0000-0000-0000B2130000}"/>
    <cellStyle name="Normal 32 2 5 3" xfId="4997" xr:uid="{00000000-0005-0000-0000-0000B3130000}"/>
    <cellStyle name="Normal 32 2 5 4" xfId="4998" xr:uid="{00000000-0005-0000-0000-0000B4130000}"/>
    <cellStyle name="Normal 32 2 6" xfId="4999" xr:uid="{00000000-0005-0000-0000-0000B5130000}"/>
    <cellStyle name="Normal 32 2 6 2" xfId="5000" xr:uid="{00000000-0005-0000-0000-0000B6130000}"/>
    <cellStyle name="Normal 32 2 6 3" xfId="5001" xr:uid="{00000000-0005-0000-0000-0000B7130000}"/>
    <cellStyle name="Normal 32 2 6 4" xfId="5002" xr:uid="{00000000-0005-0000-0000-0000B8130000}"/>
    <cellStyle name="Normal 32 2 7" xfId="5003" xr:uid="{00000000-0005-0000-0000-0000B9130000}"/>
    <cellStyle name="Normal 32 2 7 2" xfId="5004" xr:uid="{00000000-0005-0000-0000-0000BA130000}"/>
    <cellStyle name="Normal 32 2 8" xfId="5005" xr:uid="{00000000-0005-0000-0000-0000BB130000}"/>
    <cellStyle name="Normal 32 2 9" xfId="5006" xr:uid="{00000000-0005-0000-0000-0000BC130000}"/>
    <cellStyle name="Normal 32 3" xfId="5007" xr:uid="{00000000-0005-0000-0000-0000BD130000}"/>
    <cellStyle name="Normal 32 3 2" xfId="5008" xr:uid="{00000000-0005-0000-0000-0000BE130000}"/>
    <cellStyle name="Normal 32 3 2 2" xfId="5009" xr:uid="{00000000-0005-0000-0000-0000BF130000}"/>
    <cellStyle name="Normal 32 3 2 2 2" xfId="5010" xr:uid="{00000000-0005-0000-0000-0000C0130000}"/>
    <cellStyle name="Normal 32 3 2 2 3" xfId="5011" xr:uid="{00000000-0005-0000-0000-0000C1130000}"/>
    <cellStyle name="Normal 32 3 2 2 4" xfId="5012" xr:uid="{00000000-0005-0000-0000-0000C2130000}"/>
    <cellStyle name="Normal 32 3 2 3" xfId="5013" xr:uid="{00000000-0005-0000-0000-0000C3130000}"/>
    <cellStyle name="Normal 32 3 2 3 2" xfId="5014" xr:uid="{00000000-0005-0000-0000-0000C4130000}"/>
    <cellStyle name="Normal 32 3 2 3 3" xfId="5015" xr:uid="{00000000-0005-0000-0000-0000C5130000}"/>
    <cellStyle name="Normal 32 3 2 3 4" xfId="5016" xr:uid="{00000000-0005-0000-0000-0000C6130000}"/>
    <cellStyle name="Normal 32 3 2 4" xfId="5017" xr:uid="{00000000-0005-0000-0000-0000C7130000}"/>
    <cellStyle name="Normal 32 3 2 4 2" xfId="5018" xr:uid="{00000000-0005-0000-0000-0000C8130000}"/>
    <cellStyle name="Normal 32 3 2 4 3" xfId="5019" xr:uid="{00000000-0005-0000-0000-0000C9130000}"/>
    <cellStyle name="Normal 32 3 2 4 4" xfId="5020" xr:uid="{00000000-0005-0000-0000-0000CA130000}"/>
    <cellStyle name="Normal 32 3 2 5" xfId="5021" xr:uid="{00000000-0005-0000-0000-0000CB130000}"/>
    <cellStyle name="Normal 32 3 2 5 2" xfId="5022" xr:uid="{00000000-0005-0000-0000-0000CC130000}"/>
    <cellStyle name="Normal 32 3 2 6" xfId="5023" xr:uid="{00000000-0005-0000-0000-0000CD130000}"/>
    <cellStyle name="Normal 32 3 2 7" xfId="5024" xr:uid="{00000000-0005-0000-0000-0000CE130000}"/>
    <cellStyle name="Normal 32 3 3" xfId="5025" xr:uid="{00000000-0005-0000-0000-0000CF130000}"/>
    <cellStyle name="Normal 32 3 3 2" xfId="5026" xr:uid="{00000000-0005-0000-0000-0000D0130000}"/>
    <cellStyle name="Normal 32 3 3 3" xfId="5027" xr:uid="{00000000-0005-0000-0000-0000D1130000}"/>
    <cellStyle name="Normal 32 3 3 4" xfId="5028" xr:uid="{00000000-0005-0000-0000-0000D2130000}"/>
    <cellStyle name="Normal 32 3 4" xfId="5029" xr:uid="{00000000-0005-0000-0000-0000D3130000}"/>
    <cellStyle name="Normal 32 3 4 2" xfId="5030" xr:uid="{00000000-0005-0000-0000-0000D4130000}"/>
    <cellStyle name="Normal 32 3 4 3" xfId="5031" xr:uid="{00000000-0005-0000-0000-0000D5130000}"/>
    <cellStyle name="Normal 32 3 4 4" xfId="5032" xr:uid="{00000000-0005-0000-0000-0000D6130000}"/>
    <cellStyle name="Normal 32 3 5" xfId="5033" xr:uid="{00000000-0005-0000-0000-0000D7130000}"/>
    <cellStyle name="Normal 32 3 5 2" xfId="5034" xr:uid="{00000000-0005-0000-0000-0000D8130000}"/>
    <cellStyle name="Normal 32 3 5 3" xfId="5035" xr:uid="{00000000-0005-0000-0000-0000D9130000}"/>
    <cellStyle name="Normal 32 3 5 4" xfId="5036" xr:uid="{00000000-0005-0000-0000-0000DA130000}"/>
    <cellStyle name="Normal 32 3 6" xfId="5037" xr:uid="{00000000-0005-0000-0000-0000DB130000}"/>
    <cellStyle name="Normal 32 3 6 2" xfId="5038" xr:uid="{00000000-0005-0000-0000-0000DC130000}"/>
    <cellStyle name="Normal 32 3 7" xfId="5039" xr:uid="{00000000-0005-0000-0000-0000DD130000}"/>
    <cellStyle name="Normal 32 3 8" xfId="5040" xr:uid="{00000000-0005-0000-0000-0000DE130000}"/>
    <cellStyle name="Normal 32 4" xfId="5041" xr:uid="{00000000-0005-0000-0000-0000DF130000}"/>
    <cellStyle name="Normal 32 4 2" xfId="5042" xr:uid="{00000000-0005-0000-0000-0000E0130000}"/>
    <cellStyle name="Normal 32 4 2 2" xfId="5043" xr:uid="{00000000-0005-0000-0000-0000E1130000}"/>
    <cellStyle name="Normal 32 4 2 3" xfId="5044" xr:uid="{00000000-0005-0000-0000-0000E2130000}"/>
    <cellStyle name="Normal 32 4 2 4" xfId="5045" xr:uid="{00000000-0005-0000-0000-0000E3130000}"/>
    <cellStyle name="Normal 32 4 3" xfId="5046" xr:uid="{00000000-0005-0000-0000-0000E4130000}"/>
    <cellStyle name="Normal 32 4 3 2" xfId="5047" xr:uid="{00000000-0005-0000-0000-0000E5130000}"/>
    <cellStyle name="Normal 32 4 3 3" xfId="5048" xr:uid="{00000000-0005-0000-0000-0000E6130000}"/>
    <cellStyle name="Normal 32 4 3 4" xfId="5049" xr:uid="{00000000-0005-0000-0000-0000E7130000}"/>
    <cellStyle name="Normal 32 4 4" xfId="5050" xr:uid="{00000000-0005-0000-0000-0000E8130000}"/>
    <cellStyle name="Normal 32 4 4 2" xfId="5051" xr:uid="{00000000-0005-0000-0000-0000E9130000}"/>
    <cellStyle name="Normal 32 4 4 3" xfId="5052" xr:uid="{00000000-0005-0000-0000-0000EA130000}"/>
    <cellStyle name="Normal 32 4 4 4" xfId="5053" xr:uid="{00000000-0005-0000-0000-0000EB130000}"/>
    <cellStyle name="Normal 32 4 5" xfId="5054" xr:uid="{00000000-0005-0000-0000-0000EC130000}"/>
    <cellStyle name="Normal 32 4 5 2" xfId="5055" xr:uid="{00000000-0005-0000-0000-0000ED130000}"/>
    <cellStyle name="Normal 32 4 6" xfId="5056" xr:uid="{00000000-0005-0000-0000-0000EE130000}"/>
    <cellStyle name="Normal 32 4 7" xfId="5057" xr:uid="{00000000-0005-0000-0000-0000EF130000}"/>
    <cellStyle name="Normal 32 5" xfId="5058" xr:uid="{00000000-0005-0000-0000-0000F0130000}"/>
    <cellStyle name="Normal 32 5 2" xfId="5059" xr:uid="{00000000-0005-0000-0000-0000F1130000}"/>
    <cellStyle name="Normal 32 5 2 2" xfId="5060" xr:uid="{00000000-0005-0000-0000-0000F2130000}"/>
    <cellStyle name="Normal 32 5 2 3" xfId="5061" xr:uid="{00000000-0005-0000-0000-0000F3130000}"/>
    <cellStyle name="Normal 32 5 2 4" xfId="5062" xr:uid="{00000000-0005-0000-0000-0000F4130000}"/>
    <cellStyle name="Normal 32 5 3" xfId="5063" xr:uid="{00000000-0005-0000-0000-0000F5130000}"/>
    <cellStyle name="Normal 32 5 3 2" xfId="5064" xr:uid="{00000000-0005-0000-0000-0000F6130000}"/>
    <cellStyle name="Normal 32 5 3 3" xfId="5065" xr:uid="{00000000-0005-0000-0000-0000F7130000}"/>
    <cellStyle name="Normal 32 5 3 4" xfId="5066" xr:uid="{00000000-0005-0000-0000-0000F8130000}"/>
    <cellStyle name="Normal 32 5 4" xfId="5067" xr:uid="{00000000-0005-0000-0000-0000F9130000}"/>
    <cellStyle name="Normal 32 5 4 2" xfId="5068" xr:uid="{00000000-0005-0000-0000-0000FA130000}"/>
    <cellStyle name="Normal 32 5 4 3" xfId="5069" xr:uid="{00000000-0005-0000-0000-0000FB130000}"/>
    <cellStyle name="Normal 32 5 4 4" xfId="5070" xr:uid="{00000000-0005-0000-0000-0000FC130000}"/>
    <cellStyle name="Normal 32 5 5" xfId="5071" xr:uid="{00000000-0005-0000-0000-0000FD130000}"/>
    <cellStyle name="Normal 32 5 5 2" xfId="5072" xr:uid="{00000000-0005-0000-0000-0000FE130000}"/>
    <cellStyle name="Normal 32 5 6" xfId="5073" xr:uid="{00000000-0005-0000-0000-0000FF130000}"/>
    <cellStyle name="Normal 32 5 7" xfId="5074" xr:uid="{00000000-0005-0000-0000-000000140000}"/>
    <cellStyle name="Normal 32 6" xfId="5075" xr:uid="{00000000-0005-0000-0000-000001140000}"/>
    <cellStyle name="Normal 32 6 2" xfId="5076" xr:uid="{00000000-0005-0000-0000-000002140000}"/>
    <cellStyle name="Normal 32 6 3" xfId="5077" xr:uid="{00000000-0005-0000-0000-000003140000}"/>
    <cellStyle name="Normal 32 6 4" xfId="5078" xr:uid="{00000000-0005-0000-0000-000004140000}"/>
    <cellStyle name="Normal 32 7" xfId="5079" xr:uid="{00000000-0005-0000-0000-000005140000}"/>
    <cellStyle name="Normal 32 7 2" xfId="5080" xr:uid="{00000000-0005-0000-0000-000006140000}"/>
    <cellStyle name="Normal 32 7 3" xfId="5081" xr:uid="{00000000-0005-0000-0000-000007140000}"/>
    <cellStyle name="Normal 32 7 4" xfId="5082" xr:uid="{00000000-0005-0000-0000-000008140000}"/>
    <cellStyle name="Normal 32 8" xfId="5083" xr:uid="{00000000-0005-0000-0000-000009140000}"/>
    <cellStyle name="Normal 32 8 2" xfId="5084" xr:uid="{00000000-0005-0000-0000-00000A140000}"/>
    <cellStyle name="Normal 32 8 3" xfId="5085" xr:uid="{00000000-0005-0000-0000-00000B140000}"/>
    <cellStyle name="Normal 32 8 4" xfId="5086" xr:uid="{00000000-0005-0000-0000-00000C140000}"/>
    <cellStyle name="Normal 32 9" xfId="5087" xr:uid="{00000000-0005-0000-0000-00000D140000}"/>
    <cellStyle name="Normal 32 9 2" xfId="5088" xr:uid="{00000000-0005-0000-0000-00000E140000}"/>
    <cellStyle name="Normal 32 9 3" xfId="5089" xr:uid="{00000000-0005-0000-0000-00000F140000}"/>
    <cellStyle name="Normal 32 9 4" xfId="5090" xr:uid="{00000000-0005-0000-0000-000010140000}"/>
    <cellStyle name="Normal 33" xfId="5091" xr:uid="{00000000-0005-0000-0000-000011140000}"/>
    <cellStyle name="Normal 33 10" xfId="5092" xr:uid="{00000000-0005-0000-0000-000012140000}"/>
    <cellStyle name="Normal 33 10 2" xfId="5093" xr:uid="{00000000-0005-0000-0000-000013140000}"/>
    <cellStyle name="Normal 33 11" xfId="5094" xr:uid="{00000000-0005-0000-0000-000014140000}"/>
    <cellStyle name="Normal 33 12" xfId="5095" xr:uid="{00000000-0005-0000-0000-000015140000}"/>
    <cellStyle name="Normal 33 2" xfId="5096" xr:uid="{00000000-0005-0000-0000-000016140000}"/>
    <cellStyle name="Normal 33 2 2" xfId="5097" xr:uid="{00000000-0005-0000-0000-000017140000}"/>
    <cellStyle name="Normal 33 2 2 2" xfId="5098" xr:uid="{00000000-0005-0000-0000-000018140000}"/>
    <cellStyle name="Normal 33 2 2 2 2" xfId="5099" xr:uid="{00000000-0005-0000-0000-000019140000}"/>
    <cellStyle name="Normal 33 2 2 2 3" xfId="5100" xr:uid="{00000000-0005-0000-0000-00001A140000}"/>
    <cellStyle name="Normal 33 2 2 2 4" xfId="5101" xr:uid="{00000000-0005-0000-0000-00001B140000}"/>
    <cellStyle name="Normal 33 2 2 3" xfId="5102" xr:uid="{00000000-0005-0000-0000-00001C140000}"/>
    <cellStyle name="Normal 33 2 2 3 2" xfId="5103" xr:uid="{00000000-0005-0000-0000-00001D140000}"/>
    <cellStyle name="Normal 33 2 2 3 3" xfId="5104" xr:uid="{00000000-0005-0000-0000-00001E140000}"/>
    <cellStyle name="Normal 33 2 2 3 4" xfId="5105" xr:uid="{00000000-0005-0000-0000-00001F140000}"/>
    <cellStyle name="Normal 33 2 2 4" xfId="5106" xr:uid="{00000000-0005-0000-0000-000020140000}"/>
    <cellStyle name="Normal 33 2 2 4 2" xfId="5107" xr:uid="{00000000-0005-0000-0000-000021140000}"/>
    <cellStyle name="Normal 33 2 2 4 3" xfId="5108" xr:uid="{00000000-0005-0000-0000-000022140000}"/>
    <cellStyle name="Normal 33 2 2 4 4" xfId="5109" xr:uid="{00000000-0005-0000-0000-000023140000}"/>
    <cellStyle name="Normal 33 2 2 5" xfId="5110" xr:uid="{00000000-0005-0000-0000-000024140000}"/>
    <cellStyle name="Normal 33 2 2 5 2" xfId="5111" xr:uid="{00000000-0005-0000-0000-000025140000}"/>
    <cellStyle name="Normal 33 2 2 6" xfId="5112" xr:uid="{00000000-0005-0000-0000-000026140000}"/>
    <cellStyle name="Normal 33 2 2 7" xfId="5113" xr:uid="{00000000-0005-0000-0000-000027140000}"/>
    <cellStyle name="Normal 33 2 3" xfId="5114" xr:uid="{00000000-0005-0000-0000-000028140000}"/>
    <cellStyle name="Normal 33 2 3 2" xfId="5115" xr:uid="{00000000-0005-0000-0000-000029140000}"/>
    <cellStyle name="Normal 33 2 3 2 2" xfId="5116" xr:uid="{00000000-0005-0000-0000-00002A140000}"/>
    <cellStyle name="Normal 33 2 3 3" xfId="5117" xr:uid="{00000000-0005-0000-0000-00002B140000}"/>
    <cellStyle name="Normal 33 2 3 4" xfId="5118" xr:uid="{00000000-0005-0000-0000-00002C140000}"/>
    <cellStyle name="Normal 33 2 4" xfId="5119" xr:uid="{00000000-0005-0000-0000-00002D140000}"/>
    <cellStyle name="Normal 33 2 4 2" xfId="5120" xr:uid="{00000000-0005-0000-0000-00002E140000}"/>
    <cellStyle name="Normal 33 2 4 3" xfId="5121" xr:uid="{00000000-0005-0000-0000-00002F140000}"/>
    <cellStyle name="Normal 33 2 4 4" xfId="5122" xr:uid="{00000000-0005-0000-0000-000030140000}"/>
    <cellStyle name="Normal 33 2 5" xfId="5123" xr:uid="{00000000-0005-0000-0000-000031140000}"/>
    <cellStyle name="Normal 33 2 5 2" xfId="5124" xr:uid="{00000000-0005-0000-0000-000032140000}"/>
    <cellStyle name="Normal 33 2 5 3" xfId="5125" xr:uid="{00000000-0005-0000-0000-000033140000}"/>
    <cellStyle name="Normal 33 2 5 4" xfId="5126" xr:uid="{00000000-0005-0000-0000-000034140000}"/>
    <cellStyle name="Normal 33 2 6" xfId="5127" xr:uid="{00000000-0005-0000-0000-000035140000}"/>
    <cellStyle name="Normal 33 2 6 2" xfId="5128" xr:uid="{00000000-0005-0000-0000-000036140000}"/>
    <cellStyle name="Normal 33 2 6 3" xfId="5129" xr:uid="{00000000-0005-0000-0000-000037140000}"/>
    <cellStyle name="Normal 33 2 6 4" xfId="5130" xr:uid="{00000000-0005-0000-0000-000038140000}"/>
    <cellStyle name="Normal 33 2 7" xfId="5131" xr:uid="{00000000-0005-0000-0000-000039140000}"/>
    <cellStyle name="Normal 33 2 7 2" xfId="5132" xr:uid="{00000000-0005-0000-0000-00003A140000}"/>
    <cellStyle name="Normal 33 2 8" xfId="5133" xr:uid="{00000000-0005-0000-0000-00003B140000}"/>
    <cellStyle name="Normal 33 2 9" xfId="5134" xr:uid="{00000000-0005-0000-0000-00003C140000}"/>
    <cellStyle name="Normal 33 3" xfId="5135" xr:uid="{00000000-0005-0000-0000-00003D140000}"/>
    <cellStyle name="Normal 33 3 2" xfId="5136" xr:uid="{00000000-0005-0000-0000-00003E140000}"/>
    <cellStyle name="Normal 33 3 2 2" xfId="5137" xr:uid="{00000000-0005-0000-0000-00003F140000}"/>
    <cellStyle name="Normal 33 3 2 2 2" xfId="5138" xr:uid="{00000000-0005-0000-0000-000040140000}"/>
    <cellStyle name="Normal 33 3 2 2 3" xfId="5139" xr:uid="{00000000-0005-0000-0000-000041140000}"/>
    <cellStyle name="Normal 33 3 2 2 4" xfId="5140" xr:uid="{00000000-0005-0000-0000-000042140000}"/>
    <cellStyle name="Normal 33 3 2 3" xfId="5141" xr:uid="{00000000-0005-0000-0000-000043140000}"/>
    <cellStyle name="Normal 33 3 2 3 2" xfId="5142" xr:uid="{00000000-0005-0000-0000-000044140000}"/>
    <cellStyle name="Normal 33 3 2 3 3" xfId="5143" xr:uid="{00000000-0005-0000-0000-000045140000}"/>
    <cellStyle name="Normal 33 3 2 3 4" xfId="5144" xr:uid="{00000000-0005-0000-0000-000046140000}"/>
    <cellStyle name="Normal 33 3 2 4" xfId="5145" xr:uid="{00000000-0005-0000-0000-000047140000}"/>
    <cellStyle name="Normal 33 3 2 4 2" xfId="5146" xr:uid="{00000000-0005-0000-0000-000048140000}"/>
    <cellStyle name="Normal 33 3 2 4 3" xfId="5147" xr:uid="{00000000-0005-0000-0000-000049140000}"/>
    <cellStyle name="Normal 33 3 2 4 4" xfId="5148" xr:uid="{00000000-0005-0000-0000-00004A140000}"/>
    <cellStyle name="Normal 33 3 2 5" xfId="5149" xr:uid="{00000000-0005-0000-0000-00004B140000}"/>
    <cellStyle name="Normal 33 3 2 5 2" xfId="5150" xr:uid="{00000000-0005-0000-0000-00004C140000}"/>
    <cellStyle name="Normal 33 3 2 6" xfId="5151" xr:uid="{00000000-0005-0000-0000-00004D140000}"/>
    <cellStyle name="Normal 33 3 2 7" xfId="5152" xr:uid="{00000000-0005-0000-0000-00004E140000}"/>
    <cellStyle name="Normal 33 3 3" xfId="5153" xr:uid="{00000000-0005-0000-0000-00004F140000}"/>
    <cellStyle name="Normal 33 3 3 2" xfId="5154" xr:uid="{00000000-0005-0000-0000-000050140000}"/>
    <cellStyle name="Normal 33 3 3 3" xfId="5155" xr:uid="{00000000-0005-0000-0000-000051140000}"/>
    <cellStyle name="Normal 33 3 3 4" xfId="5156" xr:uid="{00000000-0005-0000-0000-000052140000}"/>
    <cellStyle name="Normal 33 3 4" xfId="5157" xr:uid="{00000000-0005-0000-0000-000053140000}"/>
    <cellStyle name="Normal 33 3 4 2" xfId="5158" xr:uid="{00000000-0005-0000-0000-000054140000}"/>
    <cellStyle name="Normal 33 3 4 3" xfId="5159" xr:uid="{00000000-0005-0000-0000-000055140000}"/>
    <cellStyle name="Normal 33 3 4 4" xfId="5160" xr:uid="{00000000-0005-0000-0000-000056140000}"/>
    <cellStyle name="Normal 33 3 5" xfId="5161" xr:uid="{00000000-0005-0000-0000-000057140000}"/>
    <cellStyle name="Normal 33 3 5 2" xfId="5162" xr:uid="{00000000-0005-0000-0000-000058140000}"/>
    <cellStyle name="Normal 33 3 5 3" xfId="5163" xr:uid="{00000000-0005-0000-0000-000059140000}"/>
    <cellStyle name="Normal 33 3 5 4" xfId="5164" xr:uid="{00000000-0005-0000-0000-00005A140000}"/>
    <cellStyle name="Normal 33 3 6" xfId="5165" xr:uid="{00000000-0005-0000-0000-00005B140000}"/>
    <cellStyle name="Normal 33 3 6 2" xfId="5166" xr:uid="{00000000-0005-0000-0000-00005C140000}"/>
    <cellStyle name="Normal 33 3 7" xfId="5167" xr:uid="{00000000-0005-0000-0000-00005D140000}"/>
    <cellStyle name="Normal 33 3 8" xfId="5168" xr:uid="{00000000-0005-0000-0000-00005E140000}"/>
    <cellStyle name="Normal 33 4" xfId="5169" xr:uid="{00000000-0005-0000-0000-00005F140000}"/>
    <cellStyle name="Normal 33 4 2" xfId="5170" xr:uid="{00000000-0005-0000-0000-000060140000}"/>
    <cellStyle name="Normal 33 4 2 2" xfId="5171" xr:uid="{00000000-0005-0000-0000-000061140000}"/>
    <cellStyle name="Normal 33 4 2 3" xfId="5172" xr:uid="{00000000-0005-0000-0000-000062140000}"/>
    <cellStyle name="Normal 33 4 2 4" xfId="5173" xr:uid="{00000000-0005-0000-0000-000063140000}"/>
    <cellStyle name="Normal 33 4 3" xfId="5174" xr:uid="{00000000-0005-0000-0000-000064140000}"/>
    <cellStyle name="Normal 33 4 3 2" xfId="5175" xr:uid="{00000000-0005-0000-0000-000065140000}"/>
    <cellStyle name="Normal 33 4 3 3" xfId="5176" xr:uid="{00000000-0005-0000-0000-000066140000}"/>
    <cellStyle name="Normal 33 4 3 4" xfId="5177" xr:uid="{00000000-0005-0000-0000-000067140000}"/>
    <cellStyle name="Normal 33 4 4" xfId="5178" xr:uid="{00000000-0005-0000-0000-000068140000}"/>
    <cellStyle name="Normal 33 4 4 2" xfId="5179" xr:uid="{00000000-0005-0000-0000-000069140000}"/>
    <cellStyle name="Normal 33 4 4 3" xfId="5180" xr:uid="{00000000-0005-0000-0000-00006A140000}"/>
    <cellStyle name="Normal 33 4 4 4" xfId="5181" xr:uid="{00000000-0005-0000-0000-00006B140000}"/>
    <cellStyle name="Normal 33 4 5" xfId="5182" xr:uid="{00000000-0005-0000-0000-00006C140000}"/>
    <cellStyle name="Normal 33 4 5 2" xfId="5183" xr:uid="{00000000-0005-0000-0000-00006D140000}"/>
    <cellStyle name="Normal 33 4 6" xfId="5184" xr:uid="{00000000-0005-0000-0000-00006E140000}"/>
    <cellStyle name="Normal 33 4 7" xfId="5185" xr:uid="{00000000-0005-0000-0000-00006F140000}"/>
    <cellStyle name="Normal 33 5" xfId="5186" xr:uid="{00000000-0005-0000-0000-000070140000}"/>
    <cellStyle name="Normal 33 5 2" xfId="5187" xr:uid="{00000000-0005-0000-0000-000071140000}"/>
    <cellStyle name="Normal 33 5 2 2" xfId="5188" xr:uid="{00000000-0005-0000-0000-000072140000}"/>
    <cellStyle name="Normal 33 5 2 3" xfId="5189" xr:uid="{00000000-0005-0000-0000-000073140000}"/>
    <cellStyle name="Normal 33 5 2 4" xfId="5190" xr:uid="{00000000-0005-0000-0000-000074140000}"/>
    <cellStyle name="Normal 33 5 3" xfId="5191" xr:uid="{00000000-0005-0000-0000-000075140000}"/>
    <cellStyle name="Normal 33 5 3 2" xfId="5192" xr:uid="{00000000-0005-0000-0000-000076140000}"/>
    <cellStyle name="Normal 33 5 3 3" xfId="5193" xr:uid="{00000000-0005-0000-0000-000077140000}"/>
    <cellStyle name="Normal 33 5 3 4" xfId="5194" xr:uid="{00000000-0005-0000-0000-000078140000}"/>
    <cellStyle name="Normal 33 5 4" xfId="5195" xr:uid="{00000000-0005-0000-0000-000079140000}"/>
    <cellStyle name="Normal 33 5 4 2" xfId="5196" xr:uid="{00000000-0005-0000-0000-00007A140000}"/>
    <cellStyle name="Normal 33 5 4 3" xfId="5197" xr:uid="{00000000-0005-0000-0000-00007B140000}"/>
    <cellStyle name="Normal 33 5 4 4" xfId="5198" xr:uid="{00000000-0005-0000-0000-00007C140000}"/>
    <cellStyle name="Normal 33 5 5" xfId="5199" xr:uid="{00000000-0005-0000-0000-00007D140000}"/>
    <cellStyle name="Normal 33 5 5 2" xfId="5200" xr:uid="{00000000-0005-0000-0000-00007E140000}"/>
    <cellStyle name="Normal 33 5 6" xfId="5201" xr:uid="{00000000-0005-0000-0000-00007F140000}"/>
    <cellStyle name="Normal 33 5 7" xfId="5202" xr:uid="{00000000-0005-0000-0000-000080140000}"/>
    <cellStyle name="Normal 33 6" xfId="5203" xr:uid="{00000000-0005-0000-0000-000081140000}"/>
    <cellStyle name="Normal 33 6 2" xfId="5204" xr:uid="{00000000-0005-0000-0000-000082140000}"/>
    <cellStyle name="Normal 33 6 3" xfId="5205" xr:uid="{00000000-0005-0000-0000-000083140000}"/>
    <cellStyle name="Normal 33 6 4" xfId="5206" xr:uid="{00000000-0005-0000-0000-000084140000}"/>
    <cellStyle name="Normal 33 7" xfId="5207" xr:uid="{00000000-0005-0000-0000-000085140000}"/>
    <cellStyle name="Normal 33 7 2" xfId="5208" xr:uid="{00000000-0005-0000-0000-000086140000}"/>
    <cellStyle name="Normal 33 7 3" xfId="5209" xr:uid="{00000000-0005-0000-0000-000087140000}"/>
    <cellStyle name="Normal 33 7 4" xfId="5210" xr:uid="{00000000-0005-0000-0000-000088140000}"/>
    <cellStyle name="Normal 33 8" xfId="5211" xr:uid="{00000000-0005-0000-0000-000089140000}"/>
    <cellStyle name="Normal 33 8 2" xfId="5212" xr:uid="{00000000-0005-0000-0000-00008A140000}"/>
    <cellStyle name="Normal 33 8 3" xfId="5213" xr:uid="{00000000-0005-0000-0000-00008B140000}"/>
    <cellStyle name="Normal 33 8 4" xfId="5214" xr:uid="{00000000-0005-0000-0000-00008C140000}"/>
    <cellStyle name="Normal 33 9" xfId="5215" xr:uid="{00000000-0005-0000-0000-00008D140000}"/>
    <cellStyle name="Normal 33 9 2" xfId="5216" xr:uid="{00000000-0005-0000-0000-00008E140000}"/>
    <cellStyle name="Normal 33 9 3" xfId="5217" xr:uid="{00000000-0005-0000-0000-00008F140000}"/>
    <cellStyle name="Normal 33 9 4" xfId="5218" xr:uid="{00000000-0005-0000-0000-000090140000}"/>
    <cellStyle name="Normal 34" xfId="5219" xr:uid="{00000000-0005-0000-0000-000091140000}"/>
    <cellStyle name="Normal 34 10" xfId="5220" xr:uid="{00000000-0005-0000-0000-000092140000}"/>
    <cellStyle name="Normal 34 10 2" xfId="5221" xr:uid="{00000000-0005-0000-0000-000093140000}"/>
    <cellStyle name="Normal 34 11" xfId="5222" xr:uid="{00000000-0005-0000-0000-000094140000}"/>
    <cellStyle name="Normal 34 12" xfId="5223" xr:uid="{00000000-0005-0000-0000-000095140000}"/>
    <cellStyle name="Normal 34 2" xfId="5224" xr:uid="{00000000-0005-0000-0000-000096140000}"/>
    <cellStyle name="Normal 34 2 2" xfId="5225" xr:uid="{00000000-0005-0000-0000-000097140000}"/>
    <cellStyle name="Normal 34 2 2 2" xfId="5226" xr:uid="{00000000-0005-0000-0000-000098140000}"/>
    <cellStyle name="Normal 34 2 2 2 2" xfId="5227" xr:uid="{00000000-0005-0000-0000-000099140000}"/>
    <cellStyle name="Normal 34 2 2 2 3" xfId="5228" xr:uid="{00000000-0005-0000-0000-00009A140000}"/>
    <cellStyle name="Normal 34 2 2 2 4" xfId="5229" xr:uid="{00000000-0005-0000-0000-00009B140000}"/>
    <cellStyle name="Normal 34 2 2 3" xfId="5230" xr:uid="{00000000-0005-0000-0000-00009C140000}"/>
    <cellStyle name="Normal 34 2 2 3 2" xfId="5231" xr:uid="{00000000-0005-0000-0000-00009D140000}"/>
    <cellStyle name="Normal 34 2 2 3 3" xfId="5232" xr:uid="{00000000-0005-0000-0000-00009E140000}"/>
    <cellStyle name="Normal 34 2 2 3 4" xfId="5233" xr:uid="{00000000-0005-0000-0000-00009F140000}"/>
    <cellStyle name="Normal 34 2 2 4" xfId="5234" xr:uid="{00000000-0005-0000-0000-0000A0140000}"/>
    <cellStyle name="Normal 34 2 2 4 2" xfId="5235" xr:uid="{00000000-0005-0000-0000-0000A1140000}"/>
    <cellStyle name="Normal 34 2 2 4 3" xfId="5236" xr:uid="{00000000-0005-0000-0000-0000A2140000}"/>
    <cellStyle name="Normal 34 2 2 4 4" xfId="5237" xr:uid="{00000000-0005-0000-0000-0000A3140000}"/>
    <cellStyle name="Normal 34 2 2 5" xfId="5238" xr:uid="{00000000-0005-0000-0000-0000A4140000}"/>
    <cellStyle name="Normal 34 2 2 5 2" xfId="5239" xr:uid="{00000000-0005-0000-0000-0000A5140000}"/>
    <cellStyle name="Normal 34 2 2 6" xfId="5240" xr:uid="{00000000-0005-0000-0000-0000A6140000}"/>
    <cellStyle name="Normal 34 2 2 7" xfId="5241" xr:uid="{00000000-0005-0000-0000-0000A7140000}"/>
    <cellStyle name="Normal 34 2 3" xfId="5242" xr:uid="{00000000-0005-0000-0000-0000A8140000}"/>
    <cellStyle name="Normal 34 2 3 2" xfId="5243" xr:uid="{00000000-0005-0000-0000-0000A9140000}"/>
    <cellStyle name="Normal 34 2 3 2 2" xfId="5244" xr:uid="{00000000-0005-0000-0000-0000AA140000}"/>
    <cellStyle name="Normal 34 2 3 3" xfId="5245" xr:uid="{00000000-0005-0000-0000-0000AB140000}"/>
    <cellStyle name="Normal 34 2 3 4" xfId="5246" xr:uid="{00000000-0005-0000-0000-0000AC140000}"/>
    <cellStyle name="Normal 34 2 4" xfId="5247" xr:uid="{00000000-0005-0000-0000-0000AD140000}"/>
    <cellStyle name="Normal 34 2 4 2" xfId="5248" xr:uid="{00000000-0005-0000-0000-0000AE140000}"/>
    <cellStyle name="Normal 34 2 4 3" xfId="5249" xr:uid="{00000000-0005-0000-0000-0000AF140000}"/>
    <cellStyle name="Normal 34 2 4 4" xfId="5250" xr:uid="{00000000-0005-0000-0000-0000B0140000}"/>
    <cellStyle name="Normal 34 2 5" xfId="5251" xr:uid="{00000000-0005-0000-0000-0000B1140000}"/>
    <cellStyle name="Normal 34 2 5 2" xfId="5252" xr:uid="{00000000-0005-0000-0000-0000B2140000}"/>
    <cellStyle name="Normal 34 2 5 3" xfId="5253" xr:uid="{00000000-0005-0000-0000-0000B3140000}"/>
    <cellStyle name="Normal 34 2 5 4" xfId="5254" xr:uid="{00000000-0005-0000-0000-0000B4140000}"/>
    <cellStyle name="Normal 34 2 6" xfId="5255" xr:uid="{00000000-0005-0000-0000-0000B5140000}"/>
    <cellStyle name="Normal 34 2 6 2" xfId="5256" xr:uid="{00000000-0005-0000-0000-0000B6140000}"/>
    <cellStyle name="Normal 34 2 6 3" xfId="5257" xr:uid="{00000000-0005-0000-0000-0000B7140000}"/>
    <cellStyle name="Normal 34 2 6 4" xfId="5258" xr:uid="{00000000-0005-0000-0000-0000B8140000}"/>
    <cellStyle name="Normal 34 2 7" xfId="5259" xr:uid="{00000000-0005-0000-0000-0000B9140000}"/>
    <cellStyle name="Normal 34 2 7 2" xfId="5260" xr:uid="{00000000-0005-0000-0000-0000BA140000}"/>
    <cellStyle name="Normal 34 2 8" xfId="5261" xr:uid="{00000000-0005-0000-0000-0000BB140000}"/>
    <cellStyle name="Normal 34 2 9" xfId="5262" xr:uid="{00000000-0005-0000-0000-0000BC140000}"/>
    <cellStyle name="Normal 34 3" xfId="5263" xr:uid="{00000000-0005-0000-0000-0000BD140000}"/>
    <cellStyle name="Normal 34 3 2" xfId="5264" xr:uid="{00000000-0005-0000-0000-0000BE140000}"/>
    <cellStyle name="Normal 34 3 2 2" xfId="5265" xr:uid="{00000000-0005-0000-0000-0000BF140000}"/>
    <cellStyle name="Normal 34 3 2 2 2" xfId="5266" xr:uid="{00000000-0005-0000-0000-0000C0140000}"/>
    <cellStyle name="Normal 34 3 2 2 3" xfId="5267" xr:uid="{00000000-0005-0000-0000-0000C1140000}"/>
    <cellStyle name="Normal 34 3 2 2 4" xfId="5268" xr:uid="{00000000-0005-0000-0000-0000C2140000}"/>
    <cellStyle name="Normal 34 3 2 3" xfId="5269" xr:uid="{00000000-0005-0000-0000-0000C3140000}"/>
    <cellStyle name="Normal 34 3 2 3 2" xfId="5270" xr:uid="{00000000-0005-0000-0000-0000C4140000}"/>
    <cellStyle name="Normal 34 3 2 3 3" xfId="5271" xr:uid="{00000000-0005-0000-0000-0000C5140000}"/>
    <cellStyle name="Normal 34 3 2 3 4" xfId="5272" xr:uid="{00000000-0005-0000-0000-0000C6140000}"/>
    <cellStyle name="Normal 34 3 2 4" xfId="5273" xr:uid="{00000000-0005-0000-0000-0000C7140000}"/>
    <cellStyle name="Normal 34 3 2 4 2" xfId="5274" xr:uid="{00000000-0005-0000-0000-0000C8140000}"/>
    <cellStyle name="Normal 34 3 2 4 3" xfId="5275" xr:uid="{00000000-0005-0000-0000-0000C9140000}"/>
    <cellStyle name="Normal 34 3 2 4 4" xfId="5276" xr:uid="{00000000-0005-0000-0000-0000CA140000}"/>
    <cellStyle name="Normal 34 3 2 5" xfId="5277" xr:uid="{00000000-0005-0000-0000-0000CB140000}"/>
    <cellStyle name="Normal 34 3 2 5 2" xfId="5278" xr:uid="{00000000-0005-0000-0000-0000CC140000}"/>
    <cellStyle name="Normal 34 3 2 6" xfId="5279" xr:uid="{00000000-0005-0000-0000-0000CD140000}"/>
    <cellStyle name="Normal 34 3 2 7" xfId="5280" xr:uid="{00000000-0005-0000-0000-0000CE140000}"/>
    <cellStyle name="Normal 34 3 3" xfId="5281" xr:uid="{00000000-0005-0000-0000-0000CF140000}"/>
    <cellStyle name="Normal 34 3 3 2" xfId="5282" xr:uid="{00000000-0005-0000-0000-0000D0140000}"/>
    <cellStyle name="Normal 34 3 3 3" xfId="5283" xr:uid="{00000000-0005-0000-0000-0000D1140000}"/>
    <cellStyle name="Normal 34 3 3 4" xfId="5284" xr:uid="{00000000-0005-0000-0000-0000D2140000}"/>
    <cellStyle name="Normal 34 3 4" xfId="5285" xr:uid="{00000000-0005-0000-0000-0000D3140000}"/>
    <cellStyle name="Normal 34 3 4 2" xfId="5286" xr:uid="{00000000-0005-0000-0000-0000D4140000}"/>
    <cellStyle name="Normal 34 3 4 3" xfId="5287" xr:uid="{00000000-0005-0000-0000-0000D5140000}"/>
    <cellStyle name="Normal 34 3 4 4" xfId="5288" xr:uid="{00000000-0005-0000-0000-0000D6140000}"/>
    <cellStyle name="Normal 34 3 5" xfId="5289" xr:uid="{00000000-0005-0000-0000-0000D7140000}"/>
    <cellStyle name="Normal 34 3 5 2" xfId="5290" xr:uid="{00000000-0005-0000-0000-0000D8140000}"/>
    <cellStyle name="Normal 34 3 5 3" xfId="5291" xr:uid="{00000000-0005-0000-0000-0000D9140000}"/>
    <cellStyle name="Normal 34 3 5 4" xfId="5292" xr:uid="{00000000-0005-0000-0000-0000DA140000}"/>
    <cellStyle name="Normal 34 3 6" xfId="5293" xr:uid="{00000000-0005-0000-0000-0000DB140000}"/>
    <cellStyle name="Normal 34 3 6 2" xfId="5294" xr:uid="{00000000-0005-0000-0000-0000DC140000}"/>
    <cellStyle name="Normal 34 3 7" xfId="5295" xr:uid="{00000000-0005-0000-0000-0000DD140000}"/>
    <cellStyle name="Normal 34 3 8" xfId="5296" xr:uid="{00000000-0005-0000-0000-0000DE140000}"/>
    <cellStyle name="Normal 34 4" xfId="5297" xr:uid="{00000000-0005-0000-0000-0000DF140000}"/>
    <cellStyle name="Normal 34 4 2" xfId="5298" xr:uid="{00000000-0005-0000-0000-0000E0140000}"/>
    <cellStyle name="Normal 34 4 2 2" xfId="5299" xr:uid="{00000000-0005-0000-0000-0000E1140000}"/>
    <cellStyle name="Normal 34 4 2 3" xfId="5300" xr:uid="{00000000-0005-0000-0000-0000E2140000}"/>
    <cellStyle name="Normal 34 4 2 4" xfId="5301" xr:uid="{00000000-0005-0000-0000-0000E3140000}"/>
    <cellStyle name="Normal 34 4 3" xfId="5302" xr:uid="{00000000-0005-0000-0000-0000E4140000}"/>
    <cellStyle name="Normal 34 4 3 2" xfId="5303" xr:uid="{00000000-0005-0000-0000-0000E5140000}"/>
    <cellStyle name="Normal 34 4 3 3" xfId="5304" xr:uid="{00000000-0005-0000-0000-0000E6140000}"/>
    <cellStyle name="Normal 34 4 3 4" xfId="5305" xr:uid="{00000000-0005-0000-0000-0000E7140000}"/>
    <cellStyle name="Normal 34 4 4" xfId="5306" xr:uid="{00000000-0005-0000-0000-0000E8140000}"/>
    <cellStyle name="Normal 34 4 4 2" xfId="5307" xr:uid="{00000000-0005-0000-0000-0000E9140000}"/>
    <cellStyle name="Normal 34 4 4 3" xfId="5308" xr:uid="{00000000-0005-0000-0000-0000EA140000}"/>
    <cellStyle name="Normal 34 4 4 4" xfId="5309" xr:uid="{00000000-0005-0000-0000-0000EB140000}"/>
    <cellStyle name="Normal 34 4 5" xfId="5310" xr:uid="{00000000-0005-0000-0000-0000EC140000}"/>
    <cellStyle name="Normal 34 4 5 2" xfId="5311" xr:uid="{00000000-0005-0000-0000-0000ED140000}"/>
    <cellStyle name="Normal 34 4 6" xfId="5312" xr:uid="{00000000-0005-0000-0000-0000EE140000}"/>
    <cellStyle name="Normal 34 4 7" xfId="5313" xr:uid="{00000000-0005-0000-0000-0000EF140000}"/>
    <cellStyle name="Normal 34 5" xfId="5314" xr:uid="{00000000-0005-0000-0000-0000F0140000}"/>
    <cellStyle name="Normal 34 5 2" xfId="5315" xr:uid="{00000000-0005-0000-0000-0000F1140000}"/>
    <cellStyle name="Normal 34 5 2 2" xfId="5316" xr:uid="{00000000-0005-0000-0000-0000F2140000}"/>
    <cellStyle name="Normal 34 5 2 3" xfId="5317" xr:uid="{00000000-0005-0000-0000-0000F3140000}"/>
    <cellStyle name="Normal 34 5 2 4" xfId="5318" xr:uid="{00000000-0005-0000-0000-0000F4140000}"/>
    <cellStyle name="Normal 34 5 3" xfId="5319" xr:uid="{00000000-0005-0000-0000-0000F5140000}"/>
    <cellStyle name="Normal 34 5 3 2" xfId="5320" xr:uid="{00000000-0005-0000-0000-0000F6140000}"/>
    <cellStyle name="Normal 34 5 3 3" xfId="5321" xr:uid="{00000000-0005-0000-0000-0000F7140000}"/>
    <cellStyle name="Normal 34 5 3 4" xfId="5322" xr:uid="{00000000-0005-0000-0000-0000F8140000}"/>
    <cellStyle name="Normal 34 5 4" xfId="5323" xr:uid="{00000000-0005-0000-0000-0000F9140000}"/>
    <cellStyle name="Normal 34 5 4 2" xfId="5324" xr:uid="{00000000-0005-0000-0000-0000FA140000}"/>
    <cellStyle name="Normal 34 5 4 3" xfId="5325" xr:uid="{00000000-0005-0000-0000-0000FB140000}"/>
    <cellStyle name="Normal 34 5 4 4" xfId="5326" xr:uid="{00000000-0005-0000-0000-0000FC140000}"/>
    <cellStyle name="Normal 34 5 5" xfId="5327" xr:uid="{00000000-0005-0000-0000-0000FD140000}"/>
    <cellStyle name="Normal 34 5 5 2" xfId="5328" xr:uid="{00000000-0005-0000-0000-0000FE140000}"/>
    <cellStyle name="Normal 34 5 6" xfId="5329" xr:uid="{00000000-0005-0000-0000-0000FF140000}"/>
    <cellStyle name="Normal 34 5 7" xfId="5330" xr:uid="{00000000-0005-0000-0000-000000150000}"/>
    <cellStyle name="Normal 34 6" xfId="5331" xr:uid="{00000000-0005-0000-0000-000001150000}"/>
    <cellStyle name="Normal 34 6 2" xfId="5332" xr:uid="{00000000-0005-0000-0000-000002150000}"/>
    <cellStyle name="Normal 34 6 3" xfId="5333" xr:uid="{00000000-0005-0000-0000-000003150000}"/>
    <cellStyle name="Normal 34 6 4" xfId="5334" xr:uid="{00000000-0005-0000-0000-000004150000}"/>
    <cellStyle name="Normal 34 7" xfId="5335" xr:uid="{00000000-0005-0000-0000-000005150000}"/>
    <cellStyle name="Normal 34 7 2" xfId="5336" xr:uid="{00000000-0005-0000-0000-000006150000}"/>
    <cellStyle name="Normal 34 7 3" xfId="5337" xr:uid="{00000000-0005-0000-0000-000007150000}"/>
    <cellStyle name="Normal 34 7 4" xfId="5338" xr:uid="{00000000-0005-0000-0000-000008150000}"/>
    <cellStyle name="Normal 34 8" xfId="5339" xr:uid="{00000000-0005-0000-0000-000009150000}"/>
    <cellStyle name="Normal 34 8 2" xfId="5340" xr:uid="{00000000-0005-0000-0000-00000A150000}"/>
    <cellStyle name="Normal 34 8 3" xfId="5341" xr:uid="{00000000-0005-0000-0000-00000B150000}"/>
    <cellStyle name="Normal 34 8 4" xfId="5342" xr:uid="{00000000-0005-0000-0000-00000C150000}"/>
    <cellStyle name="Normal 34 9" xfId="5343" xr:uid="{00000000-0005-0000-0000-00000D150000}"/>
    <cellStyle name="Normal 34 9 2" xfId="5344" xr:uid="{00000000-0005-0000-0000-00000E150000}"/>
    <cellStyle name="Normal 34 9 3" xfId="5345" xr:uid="{00000000-0005-0000-0000-00000F150000}"/>
    <cellStyle name="Normal 34 9 4" xfId="5346" xr:uid="{00000000-0005-0000-0000-000010150000}"/>
    <cellStyle name="Normal 35" xfId="5347" xr:uid="{00000000-0005-0000-0000-000011150000}"/>
    <cellStyle name="Normal 35 10" xfId="5348" xr:uid="{00000000-0005-0000-0000-000012150000}"/>
    <cellStyle name="Normal 35 10 2" xfId="5349" xr:uid="{00000000-0005-0000-0000-000013150000}"/>
    <cellStyle name="Normal 35 11" xfId="5350" xr:uid="{00000000-0005-0000-0000-000014150000}"/>
    <cellStyle name="Normal 35 12" xfId="5351" xr:uid="{00000000-0005-0000-0000-000015150000}"/>
    <cellStyle name="Normal 35 2" xfId="5352" xr:uid="{00000000-0005-0000-0000-000016150000}"/>
    <cellStyle name="Normal 35 2 2" xfId="5353" xr:uid="{00000000-0005-0000-0000-000017150000}"/>
    <cellStyle name="Normal 35 2 2 2" xfId="5354" xr:uid="{00000000-0005-0000-0000-000018150000}"/>
    <cellStyle name="Normal 35 2 2 2 2" xfId="5355" xr:uid="{00000000-0005-0000-0000-000019150000}"/>
    <cellStyle name="Normal 35 2 2 2 3" xfId="5356" xr:uid="{00000000-0005-0000-0000-00001A150000}"/>
    <cellStyle name="Normal 35 2 2 2 4" xfId="5357" xr:uid="{00000000-0005-0000-0000-00001B150000}"/>
    <cellStyle name="Normal 35 2 2 3" xfId="5358" xr:uid="{00000000-0005-0000-0000-00001C150000}"/>
    <cellStyle name="Normal 35 2 2 3 2" xfId="5359" xr:uid="{00000000-0005-0000-0000-00001D150000}"/>
    <cellStyle name="Normal 35 2 2 3 3" xfId="5360" xr:uid="{00000000-0005-0000-0000-00001E150000}"/>
    <cellStyle name="Normal 35 2 2 3 4" xfId="5361" xr:uid="{00000000-0005-0000-0000-00001F150000}"/>
    <cellStyle name="Normal 35 2 2 4" xfId="5362" xr:uid="{00000000-0005-0000-0000-000020150000}"/>
    <cellStyle name="Normal 35 2 2 4 2" xfId="5363" xr:uid="{00000000-0005-0000-0000-000021150000}"/>
    <cellStyle name="Normal 35 2 2 4 3" xfId="5364" xr:uid="{00000000-0005-0000-0000-000022150000}"/>
    <cellStyle name="Normal 35 2 2 4 4" xfId="5365" xr:uid="{00000000-0005-0000-0000-000023150000}"/>
    <cellStyle name="Normal 35 2 2 5" xfId="5366" xr:uid="{00000000-0005-0000-0000-000024150000}"/>
    <cellStyle name="Normal 35 2 2 5 2" xfId="5367" xr:uid="{00000000-0005-0000-0000-000025150000}"/>
    <cellStyle name="Normal 35 2 2 6" xfId="5368" xr:uid="{00000000-0005-0000-0000-000026150000}"/>
    <cellStyle name="Normal 35 2 2 7" xfId="5369" xr:uid="{00000000-0005-0000-0000-000027150000}"/>
    <cellStyle name="Normal 35 2 3" xfId="5370" xr:uid="{00000000-0005-0000-0000-000028150000}"/>
    <cellStyle name="Normal 35 2 3 2" xfId="5371" xr:uid="{00000000-0005-0000-0000-000029150000}"/>
    <cellStyle name="Normal 35 2 3 2 2" xfId="5372" xr:uid="{00000000-0005-0000-0000-00002A150000}"/>
    <cellStyle name="Normal 35 2 3 3" xfId="5373" xr:uid="{00000000-0005-0000-0000-00002B150000}"/>
    <cellStyle name="Normal 35 2 3 4" xfId="5374" xr:uid="{00000000-0005-0000-0000-00002C150000}"/>
    <cellStyle name="Normal 35 2 4" xfId="5375" xr:uid="{00000000-0005-0000-0000-00002D150000}"/>
    <cellStyle name="Normal 35 2 4 2" xfId="5376" xr:uid="{00000000-0005-0000-0000-00002E150000}"/>
    <cellStyle name="Normal 35 2 4 3" xfId="5377" xr:uid="{00000000-0005-0000-0000-00002F150000}"/>
    <cellStyle name="Normal 35 2 4 4" xfId="5378" xr:uid="{00000000-0005-0000-0000-000030150000}"/>
    <cellStyle name="Normal 35 2 5" xfId="5379" xr:uid="{00000000-0005-0000-0000-000031150000}"/>
    <cellStyle name="Normal 35 2 5 2" xfId="5380" xr:uid="{00000000-0005-0000-0000-000032150000}"/>
    <cellStyle name="Normal 35 2 5 3" xfId="5381" xr:uid="{00000000-0005-0000-0000-000033150000}"/>
    <cellStyle name="Normal 35 2 5 4" xfId="5382" xr:uid="{00000000-0005-0000-0000-000034150000}"/>
    <cellStyle name="Normal 35 2 6" xfId="5383" xr:uid="{00000000-0005-0000-0000-000035150000}"/>
    <cellStyle name="Normal 35 2 6 2" xfId="5384" xr:uid="{00000000-0005-0000-0000-000036150000}"/>
    <cellStyle name="Normal 35 2 6 3" xfId="5385" xr:uid="{00000000-0005-0000-0000-000037150000}"/>
    <cellStyle name="Normal 35 2 6 4" xfId="5386" xr:uid="{00000000-0005-0000-0000-000038150000}"/>
    <cellStyle name="Normal 35 2 7" xfId="5387" xr:uid="{00000000-0005-0000-0000-000039150000}"/>
    <cellStyle name="Normal 35 2 7 2" xfId="5388" xr:uid="{00000000-0005-0000-0000-00003A150000}"/>
    <cellStyle name="Normal 35 2 8" xfId="5389" xr:uid="{00000000-0005-0000-0000-00003B150000}"/>
    <cellStyle name="Normal 35 2 9" xfId="5390" xr:uid="{00000000-0005-0000-0000-00003C150000}"/>
    <cellStyle name="Normal 35 3" xfId="5391" xr:uid="{00000000-0005-0000-0000-00003D150000}"/>
    <cellStyle name="Normal 35 3 2" xfId="5392" xr:uid="{00000000-0005-0000-0000-00003E150000}"/>
    <cellStyle name="Normal 35 3 2 2" xfId="5393" xr:uid="{00000000-0005-0000-0000-00003F150000}"/>
    <cellStyle name="Normal 35 3 2 2 2" xfId="5394" xr:uid="{00000000-0005-0000-0000-000040150000}"/>
    <cellStyle name="Normal 35 3 2 2 3" xfId="5395" xr:uid="{00000000-0005-0000-0000-000041150000}"/>
    <cellStyle name="Normal 35 3 2 2 4" xfId="5396" xr:uid="{00000000-0005-0000-0000-000042150000}"/>
    <cellStyle name="Normal 35 3 2 3" xfId="5397" xr:uid="{00000000-0005-0000-0000-000043150000}"/>
    <cellStyle name="Normal 35 3 2 3 2" xfId="5398" xr:uid="{00000000-0005-0000-0000-000044150000}"/>
    <cellStyle name="Normal 35 3 2 3 3" xfId="5399" xr:uid="{00000000-0005-0000-0000-000045150000}"/>
    <cellStyle name="Normal 35 3 2 3 4" xfId="5400" xr:uid="{00000000-0005-0000-0000-000046150000}"/>
    <cellStyle name="Normal 35 3 2 4" xfId="5401" xr:uid="{00000000-0005-0000-0000-000047150000}"/>
    <cellStyle name="Normal 35 3 2 4 2" xfId="5402" xr:uid="{00000000-0005-0000-0000-000048150000}"/>
    <cellStyle name="Normal 35 3 2 4 3" xfId="5403" xr:uid="{00000000-0005-0000-0000-000049150000}"/>
    <cellStyle name="Normal 35 3 2 4 4" xfId="5404" xr:uid="{00000000-0005-0000-0000-00004A150000}"/>
    <cellStyle name="Normal 35 3 2 5" xfId="5405" xr:uid="{00000000-0005-0000-0000-00004B150000}"/>
    <cellStyle name="Normal 35 3 2 5 2" xfId="5406" xr:uid="{00000000-0005-0000-0000-00004C150000}"/>
    <cellStyle name="Normal 35 3 2 6" xfId="5407" xr:uid="{00000000-0005-0000-0000-00004D150000}"/>
    <cellStyle name="Normal 35 3 2 7" xfId="5408" xr:uid="{00000000-0005-0000-0000-00004E150000}"/>
    <cellStyle name="Normal 35 3 3" xfId="5409" xr:uid="{00000000-0005-0000-0000-00004F150000}"/>
    <cellStyle name="Normal 35 3 3 2" xfId="5410" xr:uid="{00000000-0005-0000-0000-000050150000}"/>
    <cellStyle name="Normal 35 3 3 3" xfId="5411" xr:uid="{00000000-0005-0000-0000-000051150000}"/>
    <cellStyle name="Normal 35 3 3 4" xfId="5412" xr:uid="{00000000-0005-0000-0000-000052150000}"/>
    <cellStyle name="Normal 35 3 4" xfId="5413" xr:uid="{00000000-0005-0000-0000-000053150000}"/>
    <cellStyle name="Normal 35 3 4 2" xfId="5414" xr:uid="{00000000-0005-0000-0000-000054150000}"/>
    <cellStyle name="Normal 35 3 4 3" xfId="5415" xr:uid="{00000000-0005-0000-0000-000055150000}"/>
    <cellStyle name="Normal 35 3 4 4" xfId="5416" xr:uid="{00000000-0005-0000-0000-000056150000}"/>
    <cellStyle name="Normal 35 3 5" xfId="5417" xr:uid="{00000000-0005-0000-0000-000057150000}"/>
    <cellStyle name="Normal 35 3 5 2" xfId="5418" xr:uid="{00000000-0005-0000-0000-000058150000}"/>
    <cellStyle name="Normal 35 3 5 3" xfId="5419" xr:uid="{00000000-0005-0000-0000-000059150000}"/>
    <cellStyle name="Normal 35 3 5 4" xfId="5420" xr:uid="{00000000-0005-0000-0000-00005A150000}"/>
    <cellStyle name="Normal 35 3 6" xfId="5421" xr:uid="{00000000-0005-0000-0000-00005B150000}"/>
    <cellStyle name="Normal 35 3 6 2" xfId="5422" xr:uid="{00000000-0005-0000-0000-00005C150000}"/>
    <cellStyle name="Normal 35 3 7" xfId="5423" xr:uid="{00000000-0005-0000-0000-00005D150000}"/>
    <cellStyle name="Normal 35 3 8" xfId="5424" xr:uid="{00000000-0005-0000-0000-00005E150000}"/>
    <cellStyle name="Normal 35 4" xfId="5425" xr:uid="{00000000-0005-0000-0000-00005F150000}"/>
    <cellStyle name="Normal 35 4 2" xfId="5426" xr:uid="{00000000-0005-0000-0000-000060150000}"/>
    <cellStyle name="Normal 35 4 2 2" xfId="5427" xr:uid="{00000000-0005-0000-0000-000061150000}"/>
    <cellStyle name="Normal 35 4 2 3" xfId="5428" xr:uid="{00000000-0005-0000-0000-000062150000}"/>
    <cellStyle name="Normal 35 4 2 4" xfId="5429" xr:uid="{00000000-0005-0000-0000-000063150000}"/>
    <cellStyle name="Normal 35 4 3" xfId="5430" xr:uid="{00000000-0005-0000-0000-000064150000}"/>
    <cellStyle name="Normal 35 4 3 2" xfId="5431" xr:uid="{00000000-0005-0000-0000-000065150000}"/>
    <cellStyle name="Normal 35 4 3 3" xfId="5432" xr:uid="{00000000-0005-0000-0000-000066150000}"/>
    <cellStyle name="Normal 35 4 3 4" xfId="5433" xr:uid="{00000000-0005-0000-0000-000067150000}"/>
    <cellStyle name="Normal 35 4 4" xfId="5434" xr:uid="{00000000-0005-0000-0000-000068150000}"/>
    <cellStyle name="Normal 35 4 4 2" xfId="5435" xr:uid="{00000000-0005-0000-0000-000069150000}"/>
    <cellStyle name="Normal 35 4 4 3" xfId="5436" xr:uid="{00000000-0005-0000-0000-00006A150000}"/>
    <cellStyle name="Normal 35 4 4 4" xfId="5437" xr:uid="{00000000-0005-0000-0000-00006B150000}"/>
    <cellStyle name="Normal 35 4 5" xfId="5438" xr:uid="{00000000-0005-0000-0000-00006C150000}"/>
    <cellStyle name="Normal 35 4 5 2" xfId="5439" xr:uid="{00000000-0005-0000-0000-00006D150000}"/>
    <cellStyle name="Normal 35 4 6" xfId="5440" xr:uid="{00000000-0005-0000-0000-00006E150000}"/>
    <cellStyle name="Normal 35 4 7" xfId="5441" xr:uid="{00000000-0005-0000-0000-00006F150000}"/>
    <cellStyle name="Normal 35 5" xfId="5442" xr:uid="{00000000-0005-0000-0000-000070150000}"/>
    <cellStyle name="Normal 35 5 2" xfId="5443" xr:uid="{00000000-0005-0000-0000-000071150000}"/>
    <cellStyle name="Normal 35 5 2 2" xfId="5444" xr:uid="{00000000-0005-0000-0000-000072150000}"/>
    <cellStyle name="Normal 35 5 2 3" xfId="5445" xr:uid="{00000000-0005-0000-0000-000073150000}"/>
    <cellStyle name="Normal 35 5 2 4" xfId="5446" xr:uid="{00000000-0005-0000-0000-000074150000}"/>
    <cellStyle name="Normal 35 5 3" xfId="5447" xr:uid="{00000000-0005-0000-0000-000075150000}"/>
    <cellStyle name="Normal 35 5 3 2" xfId="5448" xr:uid="{00000000-0005-0000-0000-000076150000}"/>
    <cellStyle name="Normal 35 5 3 3" xfId="5449" xr:uid="{00000000-0005-0000-0000-000077150000}"/>
    <cellStyle name="Normal 35 5 3 4" xfId="5450" xr:uid="{00000000-0005-0000-0000-000078150000}"/>
    <cellStyle name="Normal 35 5 4" xfId="5451" xr:uid="{00000000-0005-0000-0000-000079150000}"/>
    <cellStyle name="Normal 35 5 4 2" xfId="5452" xr:uid="{00000000-0005-0000-0000-00007A150000}"/>
    <cellStyle name="Normal 35 5 4 3" xfId="5453" xr:uid="{00000000-0005-0000-0000-00007B150000}"/>
    <cellStyle name="Normal 35 5 4 4" xfId="5454" xr:uid="{00000000-0005-0000-0000-00007C150000}"/>
    <cellStyle name="Normal 35 5 5" xfId="5455" xr:uid="{00000000-0005-0000-0000-00007D150000}"/>
    <cellStyle name="Normal 35 5 5 2" xfId="5456" xr:uid="{00000000-0005-0000-0000-00007E150000}"/>
    <cellStyle name="Normal 35 5 6" xfId="5457" xr:uid="{00000000-0005-0000-0000-00007F150000}"/>
    <cellStyle name="Normal 35 5 7" xfId="5458" xr:uid="{00000000-0005-0000-0000-000080150000}"/>
    <cellStyle name="Normal 35 6" xfId="5459" xr:uid="{00000000-0005-0000-0000-000081150000}"/>
    <cellStyle name="Normal 35 6 2" xfId="5460" xr:uid="{00000000-0005-0000-0000-000082150000}"/>
    <cellStyle name="Normal 35 6 3" xfId="5461" xr:uid="{00000000-0005-0000-0000-000083150000}"/>
    <cellStyle name="Normal 35 6 4" xfId="5462" xr:uid="{00000000-0005-0000-0000-000084150000}"/>
    <cellStyle name="Normal 35 7" xfId="5463" xr:uid="{00000000-0005-0000-0000-000085150000}"/>
    <cellStyle name="Normal 35 7 2" xfId="5464" xr:uid="{00000000-0005-0000-0000-000086150000}"/>
    <cellStyle name="Normal 35 7 3" xfId="5465" xr:uid="{00000000-0005-0000-0000-000087150000}"/>
    <cellStyle name="Normal 35 7 4" xfId="5466" xr:uid="{00000000-0005-0000-0000-000088150000}"/>
    <cellStyle name="Normal 35 8" xfId="5467" xr:uid="{00000000-0005-0000-0000-000089150000}"/>
    <cellStyle name="Normal 35 8 2" xfId="5468" xr:uid="{00000000-0005-0000-0000-00008A150000}"/>
    <cellStyle name="Normal 35 8 3" xfId="5469" xr:uid="{00000000-0005-0000-0000-00008B150000}"/>
    <cellStyle name="Normal 35 8 4" xfId="5470" xr:uid="{00000000-0005-0000-0000-00008C150000}"/>
    <cellStyle name="Normal 35 9" xfId="5471" xr:uid="{00000000-0005-0000-0000-00008D150000}"/>
    <cellStyle name="Normal 35 9 2" xfId="5472" xr:uid="{00000000-0005-0000-0000-00008E150000}"/>
    <cellStyle name="Normal 35 9 3" xfId="5473" xr:uid="{00000000-0005-0000-0000-00008F150000}"/>
    <cellStyle name="Normal 35 9 4" xfId="5474" xr:uid="{00000000-0005-0000-0000-000090150000}"/>
    <cellStyle name="Normal 36" xfId="5475" xr:uid="{00000000-0005-0000-0000-000091150000}"/>
    <cellStyle name="Normal 36 10" xfId="5476" xr:uid="{00000000-0005-0000-0000-000092150000}"/>
    <cellStyle name="Normal 36 10 2" xfId="5477" xr:uid="{00000000-0005-0000-0000-000093150000}"/>
    <cellStyle name="Normal 36 11" xfId="5478" xr:uid="{00000000-0005-0000-0000-000094150000}"/>
    <cellStyle name="Normal 36 12" xfId="5479" xr:uid="{00000000-0005-0000-0000-000095150000}"/>
    <cellStyle name="Normal 36 2" xfId="5480" xr:uid="{00000000-0005-0000-0000-000096150000}"/>
    <cellStyle name="Normal 36 2 2" xfId="5481" xr:uid="{00000000-0005-0000-0000-000097150000}"/>
    <cellStyle name="Normal 36 2 2 2" xfId="5482" xr:uid="{00000000-0005-0000-0000-000098150000}"/>
    <cellStyle name="Normal 36 2 2 2 2" xfId="5483" xr:uid="{00000000-0005-0000-0000-000099150000}"/>
    <cellStyle name="Normal 36 2 2 2 3" xfId="5484" xr:uid="{00000000-0005-0000-0000-00009A150000}"/>
    <cellStyle name="Normal 36 2 2 2 4" xfId="5485" xr:uid="{00000000-0005-0000-0000-00009B150000}"/>
    <cellStyle name="Normal 36 2 2 3" xfId="5486" xr:uid="{00000000-0005-0000-0000-00009C150000}"/>
    <cellStyle name="Normal 36 2 2 3 2" xfId="5487" xr:uid="{00000000-0005-0000-0000-00009D150000}"/>
    <cellStyle name="Normal 36 2 2 3 3" xfId="5488" xr:uid="{00000000-0005-0000-0000-00009E150000}"/>
    <cellStyle name="Normal 36 2 2 3 4" xfId="5489" xr:uid="{00000000-0005-0000-0000-00009F150000}"/>
    <cellStyle name="Normal 36 2 2 4" xfId="5490" xr:uid="{00000000-0005-0000-0000-0000A0150000}"/>
    <cellStyle name="Normal 36 2 2 4 2" xfId="5491" xr:uid="{00000000-0005-0000-0000-0000A1150000}"/>
    <cellStyle name="Normal 36 2 2 4 3" xfId="5492" xr:uid="{00000000-0005-0000-0000-0000A2150000}"/>
    <cellStyle name="Normal 36 2 2 4 4" xfId="5493" xr:uid="{00000000-0005-0000-0000-0000A3150000}"/>
    <cellStyle name="Normal 36 2 2 5" xfId="5494" xr:uid="{00000000-0005-0000-0000-0000A4150000}"/>
    <cellStyle name="Normal 36 2 2 5 2" xfId="5495" xr:uid="{00000000-0005-0000-0000-0000A5150000}"/>
    <cellStyle name="Normal 36 2 2 6" xfId="5496" xr:uid="{00000000-0005-0000-0000-0000A6150000}"/>
    <cellStyle name="Normal 36 2 2 7" xfId="5497" xr:uid="{00000000-0005-0000-0000-0000A7150000}"/>
    <cellStyle name="Normal 36 2 3" xfId="5498" xr:uid="{00000000-0005-0000-0000-0000A8150000}"/>
    <cellStyle name="Normal 36 2 3 2" xfId="5499" xr:uid="{00000000-0005-0000-0000-0000A9150000}"/>
    <cellStyle name="Normal 36 2 3 2 2" xfId="5500" xr:uid="{00000000-0005-0000-0000-0000AA150000}"/>
    <cellStyle name="Normal 36 2 3 3" xfId="5501" xr:uid="{00000000-0005-0000-0000-0000AB150000}"/>
    <cellStyle name="Normal 36 2 3 4" xfId="5502" xr:uid="{00000000-0005-0000-0000-0000AC150000}"/>
    <cellStyle name="Normal 36 2 4" xfId="5503" xr:uid="{00000000-0005-0000-0000-0000AD150000}"/>
    <cellStyle name="Normal 36 2 4 2" xfId="5504" xr:uid="{00000000-0005-0000-0000-0000AE150000}"/>
    <cellStyle name="Normal 36 2 4 3" xfId="5505" xr:uid="{00000000-0005-0000-0000-0000AF150000}"/>
    <cellStyle name="Normal 36 2 4 4" xfId="5506" xr:uid="{00000000-0005-0000-0000-0000B0150000}"/>
    <cellStyle name="Normal 36 2 5" xfId="5507" xr:uid="{00000000-0005-0000-0000-0000B1150000}"/>
    <cellStyle name="Normal 36 2 5 2" xfId="5508" xr:uid="{00000000-0005-0000-0000-0000B2150000}"/>
    <cellStyle name="Normal 36 2 5 3" xfId="5509" xr:uid="{00000000-0005-0000-0000-0000B3150000}"/>
    <cellStyle name="Normal 36 2 5 4" xfId="5510" xr:uid="{00000000-0005-0000-0000-0000B4150000}"/>
    <cellStyle name="Normal 36 2 6" xfId="5511" xr:uid="{00000000-0005-0000-0000-0000B5150000}"/>
    <cellStyle name="Normal 36 2 6 2" xfId="5512" xr:uid="{00000000-0005-0000-0000-0000B6150000}"/>
    <cellStyle name="Normal 36 2 6 3" xfId="5513" xr:uid="{00000000-0005-0000-0000-0000B7150000}"/>
    <cellStyle name="Normal 36 2 6 4" xfId="5514" xr:uid="{00000000-0005-0000-0000-0000B8150000}"/>
    <cellStyle name="Normal 36 2 7" xfId="5515" xr:uid="{00000000-0005-0000-0000-0000B9150000}"/>
    <cellStyle name="Normal 36 2 7 2" xfId="5516" xr:uid="{00000000-0005-0000-0000-0000BA150000}"/>
    <cellStyle name="Normal 36 2 8" xfId="5517" xr:uid="{00000000-0005-0000-0000-0000BB150000}"/>
    <cellStyle name="Normal 36 2 9" xfId="5518" xr:uid="{00000000-0005-0000-0000-0000BC150000}"/>
    <cellStyle name="Normal 36 3" xfId="5519" xr:uid="{00000000-0005-0000-0000-0000BD150000}"/>
    <cellStyle name="Normal 36 3 2" xfId="5520" xr:uid="{00000000-0005-0000-0000-0000BE150000}"/>
    <cellStyle name="Normal 36 3 2 2" xfId="5521" xr:uid="{00000000-0005-0000-0000-0000BF150000}"/>
    <cellStyle name="Normal 36 3 2 2 2" xfId="5522" xr:uid="{00000000-0005-0000-0000-0000C0150000}"/>
    <cellStyle name="Normal 36 3 2 2 3" xfId="5523" xr:uid="{00000000-0005-0000-0000-0000C1150000}"/>
    <cellStyle name="Normal 36 3 2 2 4" xfId="5524" xr:uid="{00000000-0005-0000-0000-0000C2150000}"/>
    <cellStyle name="Normal 36 3 2 3" xfId="5525" xr:uid="{00000000-0005-0000-0000-0000C3150000}"/>
    <cellStyle name="Normal 36 3 2 3 2" xfId="5526" xr:uid="{00000000-0005-0000-0000-0000C4150000}"/>
    <cellStyle name="Normal 36 3 2 3 3" xfId="5527" xr:uid="{00000000-0005-0000-0000-0000C5150000}"/>
    <cellStyle name="Normal 36 3 2 3 4" xfId="5528" xr:uid="{00000000-0005-0000-0000-0000C6150000}"/>
    <cellStyle name="Normal 36 3 2 4" xfId="5529" xr:uid="{00000000-0005-0000-0000-0000C7150000}"/>
    <cellStyle name="Normal 36 3 2 4 2" xfId="5530" xr:uid="{00000000-0005-0000-0000-0000C8150000}"/>
    <cellStyle name="Normal 36 3 2 4 3" xfId="5531" xr:uid="{00000000-0005-0000-0000-0000C9150000}"/>
    <cellStyle name="Normal 36 3 2 4 4" xfId="5532" xr:uid="{00000000-0005-0000-0000-0000CA150000}"/>
    <cellStyle name="Normal 36 3 2 5" xfId="5533" xr:uid="{00000000-0005-0000-0000-0000CB150000}"/>
    <cellStyle name="Normal 36 3 2 5 2" xfId="5534" xr:uid="{00000000-0005-0000-0000-0000CC150000}"/>
    <cellStyle name="Normal 36 3 2 6" xfId="5535" xr:uid="{00000000-0005-0000-0000-0000CD150000}"/>
    <cellStyle name="Normal 36 3 2 7" xfId="5536" xr:uid="{00000000-0005-0000-0000-0000CE150000}"/>
    <cellStyle name="Normal 36 3 3" xfId="5537" xr:uid="{00000000-0005-0000-0000-0000CF150000}"/>
    <cellStyle name="Normal 36 3 3 2" xfId="5538" xr:uid="{00000000-0005-0000-0000-0000D0150000}"/>
    <cellStyle name="Normal 36 3 3 3" xfId="5539" xr:uid="{00000000-0005-0000-0000-0000D1150000}"/>
    <cellStyle name="Normal 36 3 3 4" xfId="5540" xr:uid="{00000000-0005-0000-0000-0000D2150000}"/>
    <cellStyle name="Normal 36 3 4" xfId="5541" xr:uid="{00000000-0005-0000-0000-0000D3150000}"/>
    <cellStyle name="Normal 36 3 4 2" xfId="5542" xr:uid="{00000000-0005-0000-0000-0000D4150000}"/>
    <cellStyle name="Normal 36 3 4 3" xfId="5543" xr:uid="{00000000-0005-0000-0000-0000D5150000}"/>
    <cellStyle name="Normal 36 3 4 4" xfId="5544" xr:uid="{00000000-0005-0000-0000-0000D6150000}"/>
    <cellStyle name="Normal 36 3 5" xfId="5545" xr:uid="{00000000-0005-0000-0000-0000D7150000}"/>
    <cellStyle name="Normal 36 3 5 2" xfId="5546" xr:uid="{00000000-0005-0000-0000-0000D8150000}"/>
    <cellStyle name="Normal 36 3 5 3" xfId="5547" xr:uid="{00000000-0005-0000-0000-0000D9150000}"/>
    <cellStyle name="Normal 36 3 5 4" xfId="5548" xr:uid="{00000000-0005-0000-0000-0000DA150000}"/>
    <cellStyle name="Normal 36 3 6" xfId="5549" xr:uid="{00000000-0005-0000-0000-0000DB150000}"/>
    <cellStyle name="Normal 36 3 6 2" xfId="5550" xr:uid="{00000000-0005-0000-0000-0000DC150000}"/>
    <cellStyle name="Normal 36 3 7" xfId="5551" xr:uid="{00000000-0005-0000-0000-0000DD150000}"/>
    <cellStyle name="Normal 36 3 8" xfId="5552" xr:uid="{00000000-0005-0000-0000-0000DE150000}"/>
    <cellStyle name="Normal 36 4" xfId="5553" xr:uid="{00000000-0005-0000-0000-0000DF150000}"/>
    <cellStyle name="Normal 36 4 2" xfId="5554" xr:uid="{00000000-0005-0000-0000-0000E0150000}"/>
    <cellStyle name="Normal 36 4 2 2" xfId="5555" xr:uid="{00000000-0005-0000-0000-0000E1150000}"/>
    <cellStyle name="Normal 36 4 2 3" xfId="5556" xr:uid="{00000000-0005-0000-0000-0000E2150000}"/>
    <cellStyle name="Normal 36 4 2 4" xfId="5557" xr:uid="{00000000-0005-0000-0000-0000E3150000}"/>
    <cellStyle name="Normal 36 4 3" xfId="5558" xr:uid="{00000000-0005-0000-0000-0000E4150000}"/>
    <cellStyle name="Normal 36 4 3 2" xfId="5559" xr:uid="{00000000-0005-0000-0000-0000E5150000}"/>
    <cellStyle name="Normal 36 4 3 3" xfId="5560" xr:uid="{00000000-0005-0000-0000-0000E6150000}"/>
    <cellStyle name="Normal 36 4 3 4" xfId="5561" xr:uid="{00000000-0005-0000-0000-0000E7150000}"/>
    <cellStyle name="Normal 36 4 4" xfId="5562" xr:uid="{00000000-0005-0000-0000-0000E8150000}"/>
    <cellStyle name="Normal 36 4 4 2" xfId="5563" xr:uid="{00000000-0005-0000-0000-0000E9150000}"/>
    <cellStyle name="Normal 36 4 4 3" xfId="5564" xr:uid="{00000000-0005-0000-0000-0000EA150000}"/>
    <cellStyle name="Normal 36 4 4 4" xfId="5565" xr:uid="{00000000-0005-0000-0000-0000EB150000}"/>
    <cellStyle name="Normal 36 4 5" xfId="5566" xr:uid="{00000000-0005-0000-0000-0000EC150000}"/>
    <cellStyle name="Normal 36 4 5 2" xfId="5567" xr:uid="{00000000-0005-0000-0000-0000ED150000}"/>
    <cellStyle name="Normal 36 4 6" xfId="5568" xr:uid="{00000000-0005-0000-0000-0000EE150000}"/>
    <cellStyle name="Normal 36 4 7" xfId="5569" xr:uid="{00000000-0005-0000-0000-0000EF150000}"/>
    <cellStyle name="Normal 36 5" xfId="5570" xr:uid="{00000000-0005-0000-0000-0000F0150000}"/>
    <cellStyle name="Normal 36 5 2" xfId="5571" xr:uid="{00000000-0005-0000-0000-0000F1150000}"/>
    <cellStyle name="Normal 36 5 2 2" xfId="5572" xr:uid="{00000000-0005-0000-0000-0000F2150000}"/>
    <cellStyle name="Normal 36 5 2 3" xfId="5573" xr:uid="{00000000-0005-0000-0000-0000F3150000}"/>
    <cellStyle name="Normal 36 5 2 4" xfId="5574" xr:uid="{00000000-0005-0000-0000-0000F4150000}"/>
    <cellStyle name="Normal 36 5 3" xfId="5575" xr:uid="{00000000-0005-0000-0000-0000F5150000}"/>
    <cellStyle name="Normal 36 5 3 2" xfId="5576" xr:uid="{00000000-0005-0000-0000-0000F6150000}"/>
    <cellStyle name="Normal 36 5 3 3" xfId="5577" xr:uid="{00000000-0005-0000-0000-0000F7150000}"/>
    <cellStyle name="Normal 36 5 3 4" xfId="5578" xr:uid="{00000000-0005-0000-0000-0000F8150000}"/>
    <cellStyle name="Normal 36 5 4" xfId="5579" xr:uid="{00000000-0005-0000-0000-0000F9150000}"/>
    <cellStyle name="Normal 36 5 4 2" xfId="5580" xr:uid="{00000000-0005-0000-0000-0000FA150000}"/>
    <cellStyle name="Normal 36 5 4 3" xfId="5581" xr:uid="{00000000-0005-0000-0000-0000FB150000}"/>
    <cellStyle name="Normal 36 5 4 4" xfId="5582" xr:uid="{00000000-0005-0000-0000-0000FC150000}"/>
    <cellStyle name="Normal 36 5 5" xfId="5583" xr:uid="{00000000-0005-0000-0000-0000FD150000}"/>
    <cellStyle name="Normal 36 5 5 2" xfId="5584" xr:uid="{00000000-0005-0000-0000-0000FE150000}"/>
    <cellStyle name="Normal 36 5 6" xfId="5585" xr:uid="{00000000-0005-0000-0000-0000FF150000}"/>
    <cellStyle name="Normal 36 5 7" xfId="5586" xr:uid="{00000000-0005-0000-0000-000000160000}"/>
    <cellStyle name="Normal 36 6" xfId="5587" xr:uid="{00000000-0005-0000-0000-000001160000}"/>
    <cellStyle name="Normal 36 6 2" xfId="5588" xr:uid="{00000000-0005-0000-0000-000002160000}"/>
    <cellStyle name="Normal 36 6 3" xfId="5589" xr:uid="{00000000-0005-0000-0000-000003160000}"/>
    <cellStyle name="Normal 36 6 4" xfId="5590" xr:uid="{00000000-0005-0000-0000-000004160000}"/>
    <cellStyle name="Normal 36 7" xfId="5591" xr:uid="{00000000-0005-0000-0000-000005160000}"/>
    <cellStyle name="Normal 36 7 2" xfId="5592" xr:uid="{00000000-0005-0000-0000-000006160000}"/>
    <cellStyle name="Normal 36 7 3" xfId="5593" xr:uid="{00000000-0005-0000-0000-000007160000}"/>
    <cellStyle name="Normal 36 7 4" xfId="5594" xr:uid="{00000000-0005-0000-0000-000008160000}"/>
    <cellStyle name="Normal 36 8" xfId="5595" xr:uid="{00000000-0005-0000-0000-000009160000}"/>
    <cellStyle name="Normal 36 8 2" xfId="5596" xr:uid="{00000000-0005-0000-0000-00000A160000}"/>
    <cellStyle name="Normal 36 8 3" xfId="5597" xr:uid="{00000000-0005-0000-0000-00000B160000}"/>
    <cellStyle name="Normal 36 8 4" xfId="5598" xr:uid="{00000000-0005-0000-0000-00000C160000}"/>
    <cellStyle name="Normal 36 9" xfId="5599" xr:uid="{00000000-0005-0000-0000-00000D160000}"/>
    <cellStyle name="Normal 36 9 2" xfId="5600" xr:uid="{00000000-0005-0000-0000-00000E160000}"/>
    <cellStyle name="Normal 36 9 3" xfId="5601" xr:uid="{00000000-0005-0000-0000-00000F160000}"/>
    <cellStyle name="Normal 36 9 4" xfId="5602" xr:uid="{00000000-0005-0000-0000-000010160000}"/>
    <cellStyle name="Normal 37" xfId="5603" xr:uid="{00000000-0005-0000-0000-000011160000}"/>
    <cellStyle name="Normal 37 10" xfId="5604" xr:uid="{00000000-0005-0000-0000-000012160000}"/>
    <cellStyle name="Normal 37 10 2" xfId="5605" xr:uid="{00000000-0005-0000-0000-000013160000}"/>
    <cellStyle name="Normal 37 11" xfId="5606" xr:uid="{00000000-0005-0000-0000-000014160000}"/>
    <cellStyle name="Normal 37 12" xfId="5607" xr:uid="{00000000-0005-0000-0000-000015160000}"/>
    <cellStyle name="Normal 37 2" xfId="5608" xr:uid="{00000000-0005-0000-0000-000016160000}"/>
    <cellStyle name="Normal 37 2 2" xfId="5609" xr:uid="{00000000-0005-0000-0000-000017160000}"/>
    <cellStyle name="Normal 37 2 2 2" xfId="5610" xr:uid="{00000000-0005-0000-0000-000018160000}"/>
    <cellStyle name="Normal 37 2 2 2 2" xfId="5611" xr:uid="{00000000-0005-0000-0000-000019160000}"/>
    <cellStyle name="Normal 37 2 2 2 3" xfId="5612" xr:uid="{00000000-0005-0000-0000-00001A160000}"/>
    <cellStyle name="Normal 37 2 2 2 4" xfId="5613" xr:uid="{00000000-0005-0000-0000-00001B160000}"/>
    <cellStyle name="Normal 37 2 2 3" xfId="5614" xr:uid="{00000000-0005-0000-0000-00001C160000}"/>
    <cellStyle name="Normal 37 2 2 3 2" xfId="5615" xr:uid="{00000000-0005-0000-0000-00001D160000}"/>
    <cellStyle name="Normal 37 2 2 3 3" xfId="5616" xr:uid="{00000000-0005-0000-0000-00001E160000}"/>
    <cellStyle name="Normal 37 2 2 3 4" xfId="5617" xr:uid="{00000000-0005-0000-0000-00001F160000}"/>
    <cellStyle name="Normal 37 2 2 4" xfId="5618" xr:uid="{00000000-0005-0000-0000-000020160000}"/>
    <cellStyle name="Normal 37 2 2 4 2" xfId="5619" xr:uid="{00000000-0005-0000-0000-000021160000}"/>
    <cellStyle name="Normal 37 2 2 4 3" xfId="5620" xr:uid="{00000000-0005-0000-0000-000022160000}"/>
    <cellStyle name="Normal 37 2 2 4 4" xfId="5621" xr:uid="{00000000-0005-0000-0000-000023160000}"/>
    <cellStyle name="Normal 37 2 2 5" xfId="5622" xr:uid="{00000000-0005-0000-0000-000024160000}"/>
    <cellStyle name="Normal 37 2 2 5 2" xfId="5623" xr:uid="{00000000-0005-0000-0000-000025160000}"/>
    <cellStyle name="Normal 37 2 2 6" xfId="5624" xr:uid="{00000000-0005-0000-0000-000026160000}"/>
    <cellStyle name="Normal 37 2 2 7" xfId="5625" xr:uid="{00000000-0005-0000-0000-000027160000}"/>
    <cellStyle name="Normal 37 2 3" xfId="5626" xr:uid="{00000000-0005-0000-0000-000028160000}"/>
    <cellStyle name="Normal 37 2 3 2" xfId="5627" xr:uid="{00000000-0005-0000-0000-000029160000}"/>
    <cellStyle name="Normal 37 2 3 2 2" xfId="5628" xr:uid="{00000000-0005-0000-0000-00002A160000}"/>
    <cellStyle name="Normal 37 2 3 3" xfId="5629" xr:uid="{00000000-0005-0000-0000-00002B160000}"/>
    <cellStyle name="Normal 37 2 3 4" xfId="5630" xr:uid="{00000000-0005-0000-0000-00002C160000}"/>
    <cellStyle name="Normal 37 2 4" xfId="5631" xr:uid="{00000000-0005-0000-0000-00002D160000}"/>
    <cellStyle name="Normal 37 2 4 2" xfId="5632" xr:uid="{00000000-0005-0000-0000-00002E160000}"/>
    <cellStyle name="Normal 37 2 4 3" xfId="5633" xr:uid="{00000000-0005-0000-0000-00002F160000}"/>
    <cellStyle name="Normal 37 2 4 4" xfId="5634" xr:uid="{00000000-0005-0000-0000-000030160000}"/>
    <cellStyle name="Normal 37 2 5" xfId="5635" xr:uid="{00000000-0005-0000-0000-000031160000}"/>
    <cellStyle name="Normal 37 2 5 2" xfId="5636" xr:uid="{00000000-0005-0000-0000-000032160000}"/>
    <cellStyle name="Normal 37 2 5 3" xfId="5637" xr:uid="{00000000-0005-0000-0000-000033160000}"/>
    <cellStyle name="Normal 37 2 5 4" xfId="5638" xr:uid="{00000000-0005-0000-0000-000034160000}"/>
    <cellStyle name="Normal 37 2 6" xfId="5639" xr:uid="{00000000-0005-0000-0000-000035160000}"/>
    <cellStyle name="Normal 37 2 6 2" xfId="5640" xr:uid="{00000000-0005-0000-0000-000036160000}"/>
    <cellStyle name="Normal 37 2 6 3" xfId="5641" xr:uid="{00000000-0005-0000-0000-000037160000}"/>
    <cellStyle name="Normal 37 2 6 4" xfId="5642" xr:uid="{00000000-0005-0000-0000-000038160000}"/>
    <cellStyle name="Normal 37 2 7" xfId="5643" xr:uid="{00000000-0005-0000-0000-000039160000}"/>
    <cellStyle name="Normal 37 2 7 2" xfId="5644" xr:uid="{00000000-0005-0000-0000-00003A160000}"/>
    <cellStyle name="Normal 37 2 8" xfId="5645" xr:uid="{00000000-0005-0000-0000-00003B160000}"/>
    <cellStyle name="Normal 37 2 9" xfId="5646" xr:uid="{00000000-0005-0000-0000-00003C160000}"/>
    <cellStyle name="Normal 37 3" xfId="5647" xr:uid="{00000000-0005-0000-0000-00003D160000}"/>
    <cellStyle name="Normal 37 3 2" xfId="5648" xr:uid="{00000000-0005-0000-0000-00003E160000}"/>
    <cellStyle name="Normal 37 3 2 2" xfId="5649" xr:uid="{00000000-0005-0000-0000-00003F160000}"/>
    <cellStyle name="Normal 37 3 2 2 2" xfId="5650" xr:uid="{00000000-0005-0000-0000-000040160000}"/>
    <cellStyle name="Normal 37 3 2 2 3" xfId="5651" xr:uid="{00000000-0005-0000-0000-000041160000}"/>
    <cellStyle name="Normal 37 3 2 2 4" xfId="5652" xr:uid="{00000000-0005-0000-0000-000042160000}"/>
    <cellStyle name="Normal 37 3 2 3" xfId="5653" xr:uid="{00000000-0005-0000-0000-000043160000}"/>
    <cellStyle name="Normal 37 3 2 3 2" xfId="5654" xr:uid="{00000000-0005-0000-0000-000044160000}"/>
    <cellStyle name="Normal 37 3 2 3 3" xfId="5655" xr:uid="{00000000-0005-0000-0000-000045160000}"/>
    <cellStyle name="Normal 37 3 2 3 4" xfId="5656" xr:uid="{00000000-0005-0000-0000-000046160000}"/>
    <cellStyle name="Normal 37 3 2 4" xfId="5657" xr:uid="{00000000-0005-0000-0000-000047160000}"/>
    <cellStyle name="Normal 37 3 2 4 2" xfId="5658" xr:uid="{00000000-0005-0000-0000-000048160000}"/>
    <cellStyle name="Normal 37 3 2 4 3" xfId="5659" xr:uid="{00000000-0005-0000-0000-000049160000}"/>
    <cellStyle name="Normal 37 3 2 4 4" xfId="5660" xr:uid="{00000000-0005-0000-0000-00004A160000}"/>
    <cellStyle name="Normal 37 3 2 5" xfId="5661" xr:uid="{00000000-0005-0000-0000-00004B160000}"/>
    <cellStyle name="Normal 37 3 2 5 2" xfId="5662" xr:uid="{00000000-0005-0000-0000-00004C160000}"/>
    <cellStyle name="Normal 37 3 2 6" xfId="5663" xr:uid="{00000000-0005-0000-0000-00004D160000}"/>
    <cellStyle name="Normal 37 3 2 7" xfId="5664" xr:uid="{00000000-0005-0000-0000-00004E160000}"/>
    <cellStyle name="Normal 37 3 3" xfId="5665" xr:uid="{00000000-0005-0000-0000-00004F160000}"/>
    <cellStyle name="Normal 37 3 3 2" xfId="5666" xr:uid="{00000000-0005-0000-0000-000050160000}"/>
    <cellStyle name="Normal 37 3 3 3" xfId="5667" xr:uid="{00000000-0005-0000-0000-000051160000}"/>
    <cellStyle name="Normal 37 3 3 4" xfId="5668" xr:uid="{00000000-0005-0000-0000-000052160000}"/>
    <cellStyle name="Normal 37 3 4" xfId="5669" xr:uid="{00000000-0005-0000-0000-000053160000}"/>
    <cellStyle name="Normal 37 3 4 2" xfId="5670" xr:uid="{00000000-0005-0000-0000-000054160000}"/>
    <cellStyle name="Normal 37 3 4 3" xfId="5671" xr:uid="{00000000-0005-0000-0000-000055160000}"/>
    <cellStyle name="Normal 37 3 4 4" xfId="5672" xr:uid="{00000000-0005-0000-0000-000056160000}"/>
    <cellStyle name="Normal 37 3 5" xfId="5673" xr:uid="{00000000-0005-0000-0000-000057160000}"/>
    <cellStyle name="Normal 37 3 5 2" xfId="5674" xr:uid="{00000000-0005-0000-0000-000058160000}"/>
    <cellStyle name="Normal 37 3 5 3" xfId="5675" xr:uid="{00000000-0005-0000-0000-000059160000}"/>
    <cellStyle name="Normal 37 3 5 4" xfId="5676" xr:uid="{00000000-0005-0000-0000-00005A160000}"/>
    <cellStyle name="Normal 37 3 6" xfId="5677" xr:uid="{00000000-0005-0000-0000-00005B160000}"/>
    <cellStyle name="Normal 37 3 6 2" xfId="5678" xr:uid="{00000000-0005-0000-0000-00005C160000}"/>
    <cellStyle name="Normal 37 3 7" xfId="5679" xr:uid="{00000000-0005-0000-0000-00005D160000}"/>
    <cellStyle name="Normal 37 3 8" xfId="5680" xr:uid="{00000000-0005-0000-0000-00005E160000}"/>
    <cellStyle name="Normal 37 4" xfId="5681" xr:uid="{00000000-0005-0000-0000-00005F160000}"/>
    <cellStyle name="Normal 37 4 2" xfId="5682" xr:uid="{00000000-0005-0000-0000-000060160000}"/>
    <cellStyle name="Normal 37 4 2 2" xfId="5683" xr:uid="{00000000-0005-0000-0000-000061160000}"/>
    <cellStyle name="Normal 37 4 2 3" xfId="5684" xr:uid="{00000000-0005-0000-0000-000062160000}"/>
    <cellStyle name="Normal 37 4 2 4" xfId="5685" xr:uid="{00000000-0005-0000-0000-000063160000}"/>
    <cellStyle name="Normal 37 4 3" xfId="5686" xr:uid="{00000000-0005-0000-0000-000064160000}"/>
    <cellStyle name="Normal 37 4 3 2" xfId="5687" xr:uid="{00000000-0005-0000-0000-000065160000}"/>
    <cellStyle name="Normal 37 4 3 3" xfId="5688" xr:uid="{00000000-0005-0000-0000-000066160000}"/>
    <cellStyle name="Normal 37 4 3 4" xfId="5689" xr:uid="{00000000-0005-0000-0000-000067160000}"/>
    <cellStyle name="Normal 37 4 4" xfId="5690" xr:uid="{00000000-0005-0000-0000-000068160000}"/>
    <cellStyle name="Normal 37 4 4 2" xfId="5691" xr:uid="{00000000-0005-0000-0000-000069160000}"/>
    <cellStyle name="Normal 37 4 4 3" xfId="5692" xr:uid="{00000000-0005-0000-0000-00006A160000}"/>
    <cellStyle name="Normal 37 4 4 4" xfId="5693" xr:uid="{00000000-0005-0000-0000-00006B160000}"/>
    <cellStyle name="Normal 37 4 5" xfId="5694" xr:uid="{00000000-0005-0000-0000-00006C160000}"/>
    <cellStyle name="Normal 37 4 5 2" xfId="5695" xr:uid="{00000000-0005-0000-0000-00006D160000}"/>
    <cellStyle name="Normal 37 4 6" xfId="5696" xr:uid="{00000000-0005-0000-0000-00006E160000}"/>
    <cellStyle name="Normal 37 4 7" xfId="5697" xr:uid="{00000000-0005-0000-0000-00006F160000}"/>
    <cellStyle name="Normal 37 5" xfId="5698" xr:uid="{00000000-0005-0000-0000-000070160000}"/>
    <cellStyle name="Normal 37 5 2" xfId="5699" xr:uid="{00000000-0005-0000-0000-000071160000}"/>
    <cellStyle name="Normal 37 5 2 2" xfId="5700" xr:uid="{00000000-0005-0000-0000-000072160000}"/>
    <cellStyle name="Normal 37 5 2 3" xfId="5701" xr:uid="{00000000-0005-0000-0000-000073160000}"/>
    <cellStyle name="Normal 37 5 2 4" xfId="5702" xr:uid="{00000000-0005-0000-0000-000074160000}"/>
    <cellStyle name="Normal 37 5 3" xfId="5703" xr:uid="{00000000-0005-0000-0000-000075160000}"/>
    <cellStyle name="Normal 37 5 3 2" xfId="5704" xr:uid="{00000000-0005-0000-0000-000076160000}"/>
    <cellStyle name="Normal 37 5 3 3" xfId="5705" xr:uid="{00000000-0005-0000-0000-000077160000}"/>
    <cellStyle name="Normal 37 5 3 4" xfId="5706" xr:uid="{00000000-0005-0000-0000-000078160000}"/>
    <cellStyle name="Normal 37 5 4" xfId="5707" xr:uid="{00000000-0005-0000-0000-000079160000}"/>
    <cellStyle name="Normal 37 5 4 2" xfId="5708" xr:uid="{00000000-0005-0000-0000-00007A160000}"/>
    <cellStyle name="Normal 37 5 4 3" xfId="5709" xr:uid="{00000000-0005-0000-0000-00007B160000}"/>
    <cellStyle name="Normal 37 5 4 4" xfId="5710" xr:uid="{00000000-0005-0000-0000-00007C160000}"/>
    <cellStyle name="Normal 37 5 5" xfId="5711" xr:uid="{00000000-0005-0000-0000-00007D160000}"/>
    <cellStyle name="Normal 37 5 5 2" xfId="5712" xr:uid="{00000000-0005-0000-0000-00007E160000}"/>
    <cellStyle name="Normal 37 5 6" xfId="5713" xr:uid="{00000000-0005-0000-0000-00007F160000}"/>
    <cellStyle name="Normal 37 5 7" xfId="5714" xr:uid="{00000000-0005-0000-0000-000080160000}"/>
    <cellStyle name="Normal 37 6" xfId="5715" xr:uid="{00000000-0005-0000-0000-000081160000}"/>
    <cellStyle name="Normal 37 6 2" xfId="5716" xr:uid="{00000000-0005-0000-0000-000082160000}"/>
    <cellStyle name="Normal 37 6 3" xfId="5717" xr:uid="{00000000-0005-0000-0000-000083160000}"/>
    <cellStyle name="Normal 37 6 4" xfId="5718" xr:uid="{00000000-0005-0000-0000-000084160000}"/>
    <cellStyle name="Normal 37 7" xfId="5719" xr:uid="{00000000-0005-0000-0000-000085160000}"/>
    <cellStyle name="Normal 37 7 2" xfId="5720" xr:uid="{00000000-0005-0000-0000-000086160000}"/>
    <cellStyle name="Normal 37 7 3" xfId="5721" xr:uid="{00000000-0005-0000-0000-000087160000}"/>
    <cellStyle name="Normal 37 7 4" xfId="5722" xr:uid="{00000000-0005-0000-0000-000088160000}"/>
    <cellStyle name="Normal 37 8" xfId="5723" xr:uid="{00000000-0005-0000-0000-000089160000}"/>
    <cellStyle name="Normal 37 8 2" xfId="5724" xr:uid="{00000000-0005-0000-0000-00008A160000}"/>
    <cellStyle name="Normal 37 8 3" xfId="5725" xr:uid="{00000000-0005-0000-0000-00008B160000}"/>
    <cellStyle name="Normal 37 8 4" xfId="5726" xr:uid="{00000000-0005-0000-0000-00008C160000}"/>
    <cellStyle name="Normal 37 9" xfId="5727" xr:uid="{00000000-0005-0000-0000-00008D160000}"/>
    <cellStyle name="Normal 37 9 2" xfId="5728" xr:uid="{00000000-0005-0000-0000-00008E160000}"/>
    <cellStyle name="Normal 37 9 3" xfId="5729" xr:uid="{00000000-0005-0000-0000-00008F160000}"/>
    <cellStyle name="Normal 37 9 4" xfId="5730" xr:uid="{00000000-0005-0000-0000-000090160000}"/>
    <cellStyle name="Normal 38" xfId="5731" xr:uid="{00000000-0005-0000-0000-000091160000}"/>
    <cellStyle name="Normal 38 10" xfId="5732" xr:uid="{00000000-0005-0000-0000-000092160000}"/>
    <cellStyle name="Normal 38 10 2" xfId="5733" xr:uid="{00000000-0005-0000-0000-000093160000}"/>
    <cellStyle name="Normal 38 11" xfId="5734" xr:uid="{00000000-0005-0000-0000-000094160000}"/>
    <cellStyle name="Normal 38 12" xfId="5735" xr:uid="{00000000-0005-0000-0000-000095160000}"/>
    <cellStyle name="Normal 38 2" xfId="5736" xr:uid="{00000000-0005-0000-0000-000096160000}"/>
    <cellStyle name="Normal 38 2 2" xfId="5737" xr:uid="{00000000-0005-0000-0000-000097160000}"/>
    <cellStyle name="Normal 38 2 2 2" xfId="5738" xr:uid="{00000000-0005-0000-0000-000098160000}"/>
    <cellStyle name="Normal 38 2 2 2 2" xfId="5739" xr:uid="{00000000-0005-0000-0000-000099160000}"/>
    <cellStyle name="Normal 38 2 2 2 3" xfId="5740" xr:uid="{00000000-0005-0000-0000-00009A160000}"/>
    <cellStyle name="Normal 38 2 2 2 4" xfId="5741" xr:uid="{00000000-0005-0000-0000-00009B160000}"/>
    <cellStyle name="Normal 38 2 2 3" xfId="5742" xr:uid="{00000000-0005-0000-0000-00009C160000}"/>
    <cellStyle name="Normal 38 2 2 3 2" xfId="5743" xr:uid="{00000000-0005-0000-0000-00009D160000}"/>
    <cellStyle name="Normal 38 2 2 3 3" xfId="5744" xr:uid="{00000000-0005-0000-0000-00009E160000}"/>
    <cellStyle name="Normal 38 2 2 3 4" xfId="5745" xr:uid="{00000000-0005-0000-0000-00009F160000}"/>
    <cellStyle name="Normal 38 2 2 4" xfId="5746" xr:uid="{00000000-0005-0000-0000-0000A0160000}"/>
    <cellStyle name="Normal 38 2 2 4 2" xfId="5747" xr:uid="{00000000-0005-0000-0000-0000A1160000}"/>
    <cellStyle name="Normal 38 2 2 4 3" xfId="5748" xr:uid="{00000000-0005-0000-0000-0000A2160000}"/>
    <cellStyle name="Normal 38 2 2 4 4" xfId="5749" xr:uid="{00000000-0005-0000-0000-0000A3160000}"/>
    <cellStyle name="Normal 38 2 2 5" xfId="5750" xr:uid="{00000000-0005-0000-0000-0000A4160000}"/>
    <cellStyle name="Normal 38 2 2 5 2" xfId="5751" xr:uid="{00000000-0005-0000-0000-0000A5160000}"/>
    <cellStyle name="Normal 38 2 2 6" xfId="5752" xr:uid="{00000000-0005-0000-0000-0000A6160000}"/>
    <cellStyle name="Normal 38 2 2 7" xfId="5753" xr:uid="{00000000-0005-0000-0000-0000A7160000}"/>
    <cellStyle name="Normal 38 2 3" xfId="5754" xr:uid="{00000000-0005-0000-0000-0000A8160000}"/>
    <cellStyle name="Normal 38 2 3 2" xfId="5755" xr:uid="{00000000-0005-0000-0000-0000A9160000}"/>
    <cellStyle name="Normal 38 2 3 2 2" xfId="5756" xr:uid="{00000000-0005-0000-0000-0000AA160000}"/>
    <cellStyle name="Normal 38 2 3 3" xfId="5757" xr:uid="{00000000-0005-0000-0000-0000AB160000}"/>
    <cellStyle name="Normal 38 2 3 4" xfId="5758" xr:uid="{00000000-0005-0000-0000-0000AC160000}"/>
    <cellStyle name="Normal 38 2 4" xfId="5759" xr:uid="{00000000-0005-0000-0000-0000AD160000}"/>
    <cellStyle name="Normal 38 2 4 2" xfId="5760" xr:uid="{00000000-0005-0000-0000-0000AE160000}"/>
    <cellStyle name="Normal 38 2 4 3" xfId="5761" xr:uid="{00000000-0005-0000-0000-0000AF160000}"/>
    <cellStyle name="Normal 38 2 4 4" xfId="5762" xr:uid="{00000000-0005-0000-0000-0000B0160000}"/>
    <cellStyle name="Normal 38 2 5" xfId="5763" xr:uid="{00000000-0005-0000-0000-0000B1160000}"/>
    <cellStyle name="Normal 38 2 5 2" xfId="5764" xr:uid="{00000000-0005-0000-0000-0000B2160000}"/>
    <cellStyle name="Normal 38 2 5 3" xfId="5765" xr:uid="{00000000-0005-0000-0000-0000B3160000}"/>
    <cellStyle name="Normal 38 2 5 4" xfId="5766" xr:uid="{00000000-0005-0000-0000-0000B4160000}"/>
    <cellStyle name="Normal 38 2 6" xfId="5767" xr:uid="{00000000-0005-0000-0000-0000B5160000}"/>
    <cellStyle name="Normal 38 2 6 2" xfId="5768" xr:uid="{00000000-0005-0000-0000-0000B6160000}"/>
    <cellStyle name="Normal 38 2 6 3" xfId="5769" xr:uid="{00000000-0005-0000-0000-0000B7160000}"/>
    <cellStyle name="Normal 38 2 6 4" xfId="5770" xr:uid="{00000000-0005-0000-0000-0000B8160000}"/>
    <cellStyle name="Normal 38 2 7" xfId="5771" xr:uid="{00000000-0005-0000-0000-0000B9160000}"/>
    <cellStyle name="Normal 38 2 7 2" xfId="5772" xr:uid="{00000000-0005-0000-0000-0000BA160000}"/>
    <cellStyle name="Normal 38 2 8" xfId="5773" xr:uid="{00000000-0005-0000-0000-0000BB160000}"/>
    <cellStyle name="Normal 38 2 9" xfId="5774" xr:uid="{00000000-0005-0000-0000-0000BC160000}"/>
    <cellStyle name="Normal 38 3" xfId="5775" xr:uid="{00000000-0005-0000-0000-0000BD160000}"/>
    <cellStyle name="Normal 38 3 2" xfId="5776" xr:uid="{00000000-0005-0000-0000-0000BE160000}"/>
    <cellStyle name="Normal 38 3 2 2" xfId="5777" xr:uid="{00000000-0005-0000-0000-0000BF160000}"/>
    <cellStyle name="Normal 38 3 2 2 2" xfId="5778" xr:uid="{00000000-0005-0000-0000-0000C0160000}"/>
    <cellStyle name="Normal 38 3 2 2 3" xfId="5779" xr:uid="{00000000-0005-0000-0000-0000C1160000}"/>
    <cellStyle name="Normal 38 3 2 2 4" xfId="5780" xr:uid="{00000000-0005-0000-0000-0000C2160000}"/>
    <cellStyle name="Normal 38 3 2 3" xfId="5781" xr:uid="{00000000-0005-0000-0000-0000C3160000}"/>
    <cellStyle name="Normal 38 3 2 3 2" xfId="5782" xr:uid="{00000000-0005-0000-0000-0000C4160000}"/>
    <cellStyle name="Normal 38 3 2 3 3" xfId="5783" xr:uid="{00000000-0005-0000-0000-0000C5160000}"/>
    <cellStyle name="Normal 38 3 2 3 4" xfId="5784" xr:uid="{00000000-0005-0000-0000-0000C6160000}"/>
    <cellStyle name="Normal 38 3 2 4" xfId="5785" xr:uid="{00000000-0005-0000-0000-0000C7160000}"/>
    <cellStyle name="Normal 38 3 2 4 2" xfId="5786" xr:uid="{00000000-0005-0000-0000-0000C8160000}"/>
    <cellStyle name="Normal 38 3 2 4 3" xfId="5787" xr:uid="{00000000-0005-0000-0000-0000C9160000}"/>
    <cellStyle name="Normal 38 3 2 4 4" xfId="5788" xr:uid="{00000000-0005-0000-0000-0000CA160000}"/>
    <cellStyle name="Normal 38 3 2 5" xfId="5789" xr:uid="{00000000-0005-0000-0000-0000CB160000}"/>
    <cellStyle name="Normal 38 3 2 5 2" xfId="5790" xr:uid="{00000000-0005-0000-0000-0000CC160000}"/>
    <cellStyle name="Normal 38 3 2 6" xfId="5791" xr:uid="{00000000-0005-0000-0000-0000CD160000}"/>
    <cellStyle name="Normal 38 3 2 7" xfId="5792" xr:uid="{00000000-0005-0000-0000-0000CE160000}"/>
    <cellStyle name="Normal 38 3 3" xfId="5793" xr:uid="{00000000-0005-0000-0000-0000CF160000}"/>
    <cellStyle name="Normal 38 3 3 2" xfId="5794" xr:uid="{00000000-0005-0000-0000-0000D0160000}"/>
    <cellStyle name="Normal 38 3 3 3" xfId="5795" xr:uid="{00000000-0005-0000-0000-0000D1160000}"/>
    <cellStyle name="Normal 38 3 3 4" xfId="5796" xr:uid="{00000000-0005-0000-0000-0000D2160000}"/>
    <cellStyle name="Normal 38 3 4" xfId="5797" xr:uid="{00000000-0005-0000-0000-0000D3160000}"/>
    <cellStyle name="Normal 38 3 4 2" xfId="5798" xr:uid="{00000000-0005-0000-0000-0000D4160000}"/>
    <cellStyle name="Normal 38 3 4 3" xfId="5799" xr:uid="{00000000-0005-0000-0000-0000D5160000}"/>
    <cellStyle name="Normal 38 3 4 4" xfId="5800" xr:uid="{00000000-0005-0000-0000-0000D6160000}"/>
    <cellStyle name="Normal 38 3 5" xfId="5801" xr:uid="{00000000-0005-0000-0000-0000D7160000}"/>
    <cellStyle name="Normal 38 3 5 2" xfId="5802" xr:uid="{00000000-0005-0000-0000-0000D8160000}"/>
    <cellStyle name="Normal 38 3 5 3" xfId="5803" xr:uid="{00000000-0005-0000-0000-0000D9160000}"/>
    <cellStyle name="Normal 38 3 5 4" xfId="5804" xr:uid="{00000000-0005-0000-0000-0000DA160000}"/>
    <cellStyle name="Normal 38 3 6" xfId="5805" xr:uid="{00000000-0005-0000-0000-0000DB160000}"/>
    <cellStyle name="Normal 38 3 6 2" xfId="5806" xr:uid="{00000000-0005-0000-0000-0000DC160000}"/>
    <cellStyle name="Normal 38 3 7" xfId="5807" xr:uid="{00000000-0005-0000-0000-0000DD160000}"/>
    <cellStyle name="Normal 38 3 8" xfId="5808" xr:uid="{00000000-0005-0000-0000-0000DE160000}"/>
    <cellStyle name="Normal 38 4" xfId="5809" xr:uid="{00000000-0005-0000-0000-0000DF160000}"/>
    <cellStyle name="Normal 38 4 2" xfId="5810" xr:uid="{00000000-0005-0000-0000-0000E0160000}"/>
    <cellStyle name="Normal 38 4 2 2" xfId="5811" xr:uid="{00000000-0005-0000-0000-0000E1160000}"/>
    <cellStyle name="Normal 38 4 2 3" xfId="5812" xr:uid="{00000000-0005-0000-0000-0000E2160000}"/>
    <cellStyle name="Normal 38 4 2 4" xfId="5813" xr:uid="{00000000-0005-0000-0000-0000E3160000}"/>
    <cellStyle name="Normal 38 4 3" xfId="5814" xr:uid="{00000000-0005-0000-0000-0000E4160000}"/>
    <cellStyle name="Normal 38 4 3 2" xfId="5815" xr:uid="{00000000-0005-0000-0000-0000E5160000}"/>
    <cellStyle name="Normal 38 4 3 3" xfId="5816" xr:uid="{00000000-0005-0000-0000-0000E6160000}"/>
    <cellStyle name="Normal 38 4 3 4" xfId="5817" xr:uid="{00000000-0005-0000-0000-0000E7160000}"/>
    <cellStyle name="Normal 38 4 4" xfId="5818" xr:uid="{00000000-0005-0000-0000-0000E8160000}"/>
    <cellStyle name="Normal 38 4 4 2" xfId="5819" xr:uid="{00000000-0005-0000-0000-0000E9160000}"/>
    <cellStyle name="Normal 38 4 4 3" xfId="5820" xr:uid="{00000000-0005-0000-0000-0000EA160000}"/>
    <cellStyle name="Normal 38 4 4 4" xfId="5821" xr:uid="{00000000-0005-0000-0000-0000EB160000}"/>
    <cellStyle name="Normal 38 4 5" xfId="5822" xr:uid="{00000000-0005-0000-0000-0000EC160000}"/>
    <cellStyle name="Normal 38 4 5 2" xfId="5823" xr:uid="{00000000-0005-0000-0000-0000ED160000}"/>
    <cellStyle name="Normal 38 4 6" xfId="5824" xr:uid="{00000000-0005-0000-0000-0000EE160000}"/>
    <cellStyle name="Normal 38 4 7" xfId="5825" xr:uid="{00000000-0005-0000-0000-0000EF160000}"/>
    <cellStyle name="Normal 38 5" xfId="5826" xr:uid="{00000000-0005-0000-0000-0000F0160000}"/>
    <cellStyle name="Normal 38 5 2" xfId="5827" xr:uid="{00000000-0005-0000-0000-0000F1160000}"/>
    <cellStyle name="Normal 38 5 2 2" xfId="5828" xr:uid="{00000000-0005-0000-0000-0000F2160000}"/>
    <cellStyle name="Normal 38 5 2 3" xfId="5829" xr:uid="{00000000-0005-0000-0000-0000F3160000}"/>
    <cellStyle name="Normal 38 5 2 4" xfId="5830" xr:uid="{00000000-0005-0000-0000-0000F4160000}"/>
    <cellStyle name="Normal 38 5 3" xfId="5831" xr:uid="{00000000-0005-0000-0000-0000F5160000}"/>
    <cellStyle name="Normal 38 5 3 2" xfId="5832" xr:uid="{00000000-0005-0000-0000-0000F6160000}"/>
    <cellStyle name="Normal 38 5 3 3" xfId="5833" xr:uid="{00000000-0005-0000-0000-0000F7160000}"/>
    <cellStyle name="Normal 38 5 3 4" xfId="5834" xr:uid="{00000000-0005-0000-0000-0000F8160000}"/>
    <cellStyle name="Normal 38 5 4" xfId="5835" xr:uid="{00000000-0005-0000-0000-0000F9160000}"/>
    <cellStyle name="Normal 38 5 4 2" xfId="5836" xr:uid="{00000000-0005-0000-0000-0000FA160000}"/>
    <cellStyle name="Normal 38 5 4 3" xfId="5837" xr:uid="{00000000-0005-0000-0000-0000FB160000}"/>
    <cellStyle name="Normal 38 5 4 4" xfId="5838" xr:uid="{00000000-0005-0000-0000-0000FC160000}"/>
    <cellStyle name="Normal 38 5 5" xfId="5839" xr:uid="{00000000-0005-0000-0000-0000FD160000}"/>
    <cellStyle name="Normal 38 5 5 2" xfId="5840" xr:uid="{00000000-0005-0000-0000-0000FE160000}"/>
    <cellStyle name="Normal 38 5 6" xfId="5841" xr:uid="{00000000-0005-0000-0000-0000FF160000}"/>
    <cellStyle name="Normal 38 5 7" xfId="5842" xr:uid="{00000000-0005-0000-0000-000000170000}"/>
    <cellStyle name="Normal 38 6" xfId="5843" xr:uid="{00000000-0005-0000-0000-000001170000}"/>
    <cellStyle name="Normal 38 6 2" xfId="5844" xr:uid="{00000000-0005-0000-0000-000002170000}"/>
    <cellStyle name="Normal 38 6 3" xfId="5845" xr:uid="{00000000-0005-0000-0000-000003170000}"/>
    <cellStyle name="Normal 38 6 4" xfId="5846" xr:uid="{00000000-0005-0000-0000-000004170000}"/>
    <cellStyle name="Normal 38 7" xfId="5847" xr:uid="{00000000-0005-0000-0000-000005170000}"/>
    <cellStyle name="Normal 38 7 2" xfId="5848" xr:uid="{00000000-0005-0000-0000-000006170000}"/>
    <cellStyle name="Normal 38 7 3" xfId="5849" xr:uid="{00000000-0005-0000-0000-000007170000}"/>
    <cellStyle name="Normal 38 7 4" xfId="5850" xr:uid="{00000000-0005-0000-0000-000008170000}"/>
    <cellStyle name="Normal 38 8" xfId="5851" xr:uid="{00000000-0005-0000-0000-000009170000}"/>
    <cellStyle name="Normal 38 8 2" xfId="5852" xr:uid="{00000000-0005-0000-0000-00000A170000}"/>
    <cellStyle name="Normal 38 8 3" xfId="5853" xr:uid="{00000000-0005-0000-0000-00000B170000}"/>
    <cellStyle name="Normal 38 8 4" xfId="5854" xr:uid="{00000000-0005-0000-0000-00000C170000}"/>
    <cellStyle name="Normal 38 9" xfId="5855" xr:uid="{00000000-0005-0000-0000-00000D170000}"/>
    <cellStyle name="Normal 38 9 2" xfId="5856" xr:uid="{00000000-0005-0000-0000-00000E170000}"/>
    <cellStyle name="Normal 38 9 3" xfId="5857" xr:uid="{00000000-0005-0000-0000-00000F170000}"/>
    <cellStyle name="Normal 38 9 4" xfId="5858" xr:uid="{00000000-0005-0000-0000-000010170000}"/>
    <cellStyle name="Normal 39" xfId="5859" xr:uid="{00000000-0005-0000-0000-000011170000}"/>
    <cellStyle name="Normal 39 2" xfId="5860" xr:uid="{00000000-0005-0000-0000-000012170000}"/>
    <cellStyle name="Normal 4" xfId="5861" xr:uid="{00000000-0005-0000-0000-000013170000}"/>
    <cellStyle name="Normal 4 10" xfId="5862" xr:uid="{00000000-0005-0000-0000-000014170000}"/>
    <cellStyle name="Normal 4 10 2" xfId="5863" xr:uid="{00000000-0005-0000-0000-000015170000}"/>
    <cellStyle name="Normal 4 10 3" xfId="5864" xr:uid="{00000000-0005-0000-0000-000016170000}"/>
    <cellStyle name="Normal 4 10 4" xfId="5865" xr:uid="{00000000-0005-0000-0000-000017170000}"/>
    <cellStyle name="Normal 4 11" xfId="5866" xr:uid="{00000000-0005-0000-0000-000018170000}"/>
    <cellStyle name="Normal 4 11 2" xfId="5867" xr:uid="{00000000-0005-0000-0000-000019170000}"/>
    <cellStyle name="Normal 4 11 3" xfId="5868" xr:uid="{00000000-0005-0000-0000-00001A170000}"/>
    <cellStyle name="Normal 4 11 4" xfId="5869" xr:uid="{00000000-0005-0000-0000-00001B170000}"/>
    <cellStyle name="Normal 4 12" xfId="5870" xr:uid="{00000000-0005-0000-0000-00001C170000}"/>
    <cellStyle name="Normal 4 2" xfId="5871" xr:uid="{00000000-0005-0000-0000-00001D170000}"/>
    <cellStyle name="Normal 4 2 10" xfId="5872" xr:uid="{00000000-0005-0000-0000-00001E170000}"/>
    <cellStyle name="Normal 4 2 11" xfId="5873" xr:uid="{00000000-0005-0000-0000-00001F170000}"/>
    <cellStyle name="Normal 4 2 2" xfId="5874" xr:uid="{00000000-0005-0000-0000-000020170000}"/>
    <cellStyle name="Normal 4 2 2 2" xfId="5875" xr:uid="{00000000-0005-0000-0000-000021170000}"/>
    <cellStyle name="Normal 4 2 2 2 2" xfId="5876" xr:uid="{00000000-0005-0000-0000-000022170000}"/>
    <cellStyle name="Normal 4 2 2 2 2 2" xfId="5877" xr:uid="{00000000-0005-0000-0000-000023170000}"/>
    <cellStyle name="Normal 4 2 2 2 2 2 2" xfId="5878" xr:uid="{00000000-0005-0000-0000-000024170000}"/>
    <cellStyle name="Normal 4 2 2 2 2 2 3" xfId="5879" xr:uid="{00000000-0005-0000-0000-000025170000}"/>
    <cellStyle name="Normal 4 2 2 2 2 2 4" xfId="5880" xr:uid="{00000000-0005-0000-0000-000026170000}"/>
    <cellStyle name="Normal 4 2 2 2 2 3" xfId="5881" xr:uid="{00000000-0005-0000-0000-000027170000}"/>
    <cellStyle name="Normal 4 2 2 2 2 3 2" xfId="5882" xr:uid="{00000000-0005-0000-0000-000028170000}"/>
    <cellStyle name="Normal 4 2 2 2 2 3 3" xfId="5883" xr:uid="{00000000-0005-0000-0000-000029170000}"/>
    <cellStyle name="Normal 4 2 2 2 2 3 4" xfId="5884" xr:uid="{00000000-0005-0000-0000-00002A170000}"/>
    <cellStyle name="Normal 4 2 2 2 2 4" xfId="5885" xr:uid="{00000000-0005-0000-0000-00002B170000}"/>
    <cellStyle name="Normal 4 2 2 2 2 4 2" xfId="5886" xr:uid="{00000000-0005-0000-0000-00002C170000}"/>
    <cellStyle name="Normal 4 2 2 2 2 4 3" xfId="5887" xr:uid="{00000000-0005-0000-0000-00002D170000}"/>
    <cellStyle name="Normal 4 2 2 2 2 4 4" xfId="5888" xr:uid="{00000000-0005-0000-0000-00002E170000}"/>
    <cellStyle name="Normal 4 2 2 2 2 5" xfId="5889" xr:uid="{00000000-0005-0000-0000-00002F170000}"/>
    <cellStyle name="Normal 4 2 2 2 2 5 2" xfId="5890" xr:uid="{00000000-0005-0000-0000-000030170000}"/>
    <cellStyle name="Normal 4 2 2 2 2 6" xfId="5891" xr:uid="{00000000-0005-0000-0000-000031170000}"/>
    <cellStyle name="Normal 4 2 2 2 2 7" xfId="5892" xr:uid="{00000000-0005-0000-0000-000032170000}"/>
    <cellStyle name="Normal 4 2 2 2 3" xfId="5893" xr:uid="{00000000-0005-0000-0000-000033170000}"/>
    <cellStyle name="Normal 4 2 2 2 3 2" xfId="5894" xr:uid="{00000000-0005-0000-0000-000034170000}"/>
    <cellStyle name="Normal 4 2 2 2 3 3" xfId="5895" xr:uid="{00000000-0005-0000-0000-000035170000}"/>
    <cellStyle name="Normal 4 2 2 2 3 4" xfId="5896" xr:uid="{00000000-0005-0000-0000-000036170000}"/>
    <cellStyle name="Normal 4 2 2 2 4" xfId="5897" xr:uid="{00000000-0005-0000-0000-000037170000}"/>
    <cellStyle name="Normal 4 2 2 2 4 2" xfId="5898" xr:uid="{00000000-0005-0000-0000-000038170000}"/>
    <cellStyle name="Normal 4 2 2 2 4 3" xfId="5899" xr:uid="{00000000-0005-0000-0000-000039170000}"/>
    <cellStyle name="Normal 4 2 2 2 4 4" xfId="5900" xr:uid="{00000000-0005-0000-0000-00003A170000}"/>
    <cellStyle name="Normal 4 2 2 2 5" xfId="5901" xr:uid="{00000000-0005-0000-0000-00003B170000}"/>
    <cellStyle name="Normal 4 2 2 2 5 2" xfId="5902" xr:uid="{00000000-0005-0000-0000-00003C170000}"/>
    <cellStyle name="Normal 4 2 2 2 5 3" xfId="5903" xr:uid="{00000000-0005-0000-0000-00003D170000}"/>
    <cellStyle name="Normal 4 2 2 2 5 4" xfId="5904" xr:uid="{00000000-0005-0000-0000-00003E170000}"/>
    <cellStyle name="Normal 4 2 2 2 6" xfId="5905" xr:uid="{00000000-0005-0000-0000-00003F170000}"/>
    <cellStyle name="Normal 4 2 2 2 6 2" xfId="5906" xr:uid="{00000000-0005-0000-0000-000040170000}"/>
    <cellStyle name="Normal 4 2 2 2 7" xfId="5907" xr:uid="{00000000-0005-0000-0000-000041170000}"/>
    <cellStyle name="Normal 4 2 2 2 8" xfId="5908" xr:uid="{00000000-0005-0000-0000-000042170000}"/>
    <cellStyle name="Normal 4 2 2 3" xfId="5909" xr:uid="{00000000-0005-0000-0000-000043170000}"/>
    <cellStyle name="Normal 4 2 2 3 2" xfId="5910" xr:uid="{00000000-0005-0000-0000-000044170000}"/>
    <cellStyle name="Normal 4 2 2 3 2 2" xfId="5911" xr:uid="{00000000-0005-0000-0000-000045170000}"/>
    <cellStyle name="Normal 4 2 2 3 2 3" xfId="5912" xr:uid="{00000000-0005-0000-0000-000046170000}"/>
    <cellStyle name="Normal 4 2 2 3 2 4" xfId="5913" xr:uid="{00000000-0005-0000-0000-000047170000}"/>
    <cellStyle name="Normal 4 2 2 3 3" xfId="5914" xr:uid="{00000000-0005-0000-0000-000048170000}"/>
    <cellStyle name="Normal 4 2 2 3 3 2" xfId="5915" xr:uid="{00000000-0005-0000-0000-000049170000}"/>
    <cellStyle name="Normal 4 2 2 3 3 3" xfId="5916" xr:uid="{00000000-0005-0000-0000-00004A170000}"/>
    <cellStyle name="Normal 4 2 2 3 3 4" xfId="5917" xr:uid="{00000000-0005-0000-0000-00004B170000}"/>
    <cellStyle name="Normal 4 2 2 3 4" xfId="5918" xr:uid="{00000000-0005-0000-0000-00004C170000}"/>
    <cellStyle name="Normal 4 2 2 3 4 2" xfId="5919" xr:uid="{00000000-0005-0000-0000-00004D170000}"/>
    <cellStyle name="Normal 4 2 2 3 4 3" xfId="5920" xr:uid="{00000000-0005-0000-0000-00004E170000}"/>
    <cellStyle name="Normal 4 2 2 3 4 4" xfId="5921" xr:uid="{00000000-0005-0000-0000-00004F170000}"/>
    <cellStyle name="Normal 4 2 2 3 5" xfId="5922" xr:uid="{00000000-0005-0000-0000-000050170000}"/>
    <cellStyle name="Normal 4 2 2 3 5 2" xfId="5923" xr:uid="{00000000-0005-0000-0000-000051170000}"/>
    <cellStyle name="Normal 4 2 2 3 6" xfId="5924" xr:uid="{00000000-0005-0000-0000-000052170000}"/>
    <cellStyle name="Normal 4 2 2 3 7" xfId="5925" xr:uid="{00000000-0005-0000-0000-000053170000}"/>
    <cellStyle name="Normal 4 2 2 4" xfId="5926" xr:uid="{00000000-0005-0000-0000-000054170000}"/>
    <cellStyle name="Normal 4 2 2 4 2" xfId="5927" xr:uid="{00000000-0005-0000-0000-000055170000}"/>
    <cellStyle name="Normal 4 2 2 4 3" xfId="5928" xr:uid="{00000000-0005-0000-0000-000056170000}"/>
    <cellStyle name="Normal 4 2 2 4 4" xfId="5929" xr:uid="{00000000-0005-0000-0000-000057170000}"/>
    <cellStyle name="Normal 4 2 2 5" xfId="5930" xr:uid="{00000000-0005-0000-0000-000058170000}"/>
    <cellStyle name="Normal 4 2 2 5 2" xfId="5931" xr:uid="{00000000-0005-0000-0000-000059170000}"/>
    <cellStyle name="Normal 4 2 2 5 3" xfId="5932" xr:uid="{00000000-0005-0000-0000-00005A170000}"/>
    <cellStyle name="Normal 4 2 2 5 4" xfId="5933" xr:uid="{00000000-0005-0000-0000-00005B170000}"/>
    <cellStyle name="Normal 4 2 2 6" xfId="5934" xr:uid="{00000000-0005-0000-0000-00005C170000}"/>
    <cellStyle name="Normal 4 2 2 6 2" xfId="5935" xr:uid="{00000000-0005-0000-0000-00005D170000}"/>
    <cellStyle name="Normal 4 2 2 6 3" xfId="5936" xr:uid="{00000000-0005-0000-0000-00005E170000}"/>
    <cellStyle name="Normal 4 2 2 6 4" xfId="5937" xr:uid="{00000000-0005-0000-0000-00005F170000}"/>
    <cellStyle name="Normal 4 2 2 7" xfId="5938" xr:uid="{00000000-0005-0000-0000-000060170000}"/>
    <cellStyle name="Normal 4 2 2 7 2" xfId="5939" xr:uid="{00000000-0005-0000-0000-000061170000}"/>
    <cellStyle name="Normal 4 2 2 8" xfId="5940" xr:uid="{00000000-0005-0000-0000-000062170000}"/>
    <cellStyle name="Normal 4 2 2 9" xfId="5941" xr:uid="{00000000-0005-0000-0000-000063170000}"/>
    <cellStyle name="Normal 4 2 3" xfId="5942" xr:uid="{00000000-0005-0000-0000-000064170000}"/>
    <cellStyle name="Normal 4 2 3 2" xfId="5943" xr:uid="{00000000-0005-0000-0000-000065170000}"/>
    <cellStyle name="Normal 4 2 3 2 2" xfId="5944" xr:uid="{00000000-0005-0000-0000-000066170000}"/>
    <cellStyle name="Normal 4 2 3 2 2 2" xfId="5945" xr:uid="{00000000-0005-0000-0000-000067170000}"/>
    <cellStyle name="Normal 4 2 3 2 2 3" xfId="5946" xr:uid="{00000000-0005-0000-0000-000068170000}"/>
    <cellStyle name="Normal 4 2 3 2 2 4" xfId="5947" xr:uid="{00000000-0005-0000-0000-000069170000}"/>
    <cellStyle name="Normal 4 2 3 2 3" xfId="5948" xr:uid="{00000000-0005-0000-0000-00006A170000}"/>
    <cellStyle name="Normal 4 2 3 2 3 2" xfId="5949" xr:uid="{00000000-0005-0000-0000-00006B170000}"/>
    <cellStyle name="Normal 4 2 3 2 3 3" xfId="5950" xr:uid="{00000000-0005-0000-0000-00006C170000}"/>
    <cellStyle name="Normal 4 2 3 2 3 4" xfId="5951" xr:uid="{00000000-0005-0000-0000-00006D170000}"/>
    <cellStyle name="Normal 4 2 3 2 4" xfId="5952" xr:uid="{00000000-0005-0000-0000-00006E170000}"/>
    <cellStyle name="Normal 4 2 3 2 4 2" xfId="5953" xr:uid="{00000000-0005-0000-0000-00006F170000}"/>
    <cellStyle name="Normal 4 2 3 2 4 3" xfId="5954" xr:uid="{00000000-0005-0000-0000-000070170000}"/>
    <cellStyle name="Normal 4 2 3 2 4 4" xfId="5955" xr:uid="{00000000-0005-0000-0000-000071170000}"/>
    <cellStyle name="Normal 4 2 3 2 5" xfId="5956" xr:uid="{00000000-0005-0000-0000-000072170000}"/>
    <cellStyle name="Normal 4 2 3 2 5 2" xfId="5957" xr:uid="{00000000-0005-0000-0000-000073170000}"/>
    <cellStyle name="Normal 4 2 3 2 6" xfId="5958" xr:uid="{00000000-0005-0000-0000-000074170000}"/>
    <cellStyle name="Normal 4 2 3 2 7" xfId="5959" xr:uid="{00000000-0005-0000-0000-000075170000}"/>
    <cellStyle name="Normal 4 2 3 3" xfId="5960" xr:uid="{00000000-0005-0000-0000-000076170000}"/>
    <cellStyle name="Normal 4 2 3 3 2" xfId="5961" xr:uid="{00000000-0005-0000-0000-000077170000}"/>
    <cellStyle name="Normal 4 2 3 3 3" xfId="5962" xr:uid="{00000000-0005-0000-0000-000078170000}"/>
    <cellStyle name="Normal 4 2 3 3 4" xfId="5963" xr:uid="{00000000-0005-0000-0000-000079170000}"/>
    <cellStyle name="Normal 4 2 3 4" xfId="5964" xr:uid="{00000000-0005-0000-0000-00007A170000}"/>
    <cellStyle name="Normal 4 2 3 4 2" xfId="5965" xr:uid="{00000000-0005-0000-0000-00007B170000}"/>
    <cellStyle name="Normal 4 2 3 4 3" xfId="5966" xr:uid="{00000000-0005-0000-0000-00007C170000}"/>
    <cellStyle name="Normal 4 2 3 4 4" xfId="5967" xr:uid="{00000000-0005-0000-0000-00007D170000}"/>
    <cellStyle name="Normal 4 2 3 5" xfId="5968" xr:uid="{00000000-0005-0000-0000-00007E170000}"/>
    <cellStyle name="Normal 4 2 3 5 2" xfId="5969" xr:uid="{00000000-0005-0000-0000-00007F170000}"/>
    <cellStyle name="Normal 4 2 3 5 3" xfId="5970" xr:uid="{00000000-0005-0000-0000-000080170000}"/>
    <cellStyle name="Normal 4 2 3 5 4" xfId="5971" xr:uid="{00000000-0005-0000-0000-000081170000}"/>
    <cellStyle name="Normal 4 2 3 6" xfId="5972" xr:uid="{00000000-0005-0000-0000-000082170000}"/>
    <cellStyle name="Normal 4 2 3 6 2" xfId="5973" xr:uid="{00000000-0005-0000-0000-000083170000}"/>
    <cellStyle name="Normal 4 2 3 7" xfId="5974" xr:uid="{00000000-0005-0000-0000-000084170000}"/>
    <cellStyle name="Normal 4 2 3 8" xfId="5975" xr:uid="{00000000-0005-0000-0000-000085170000}"/>
    <cellStyle name="Normal 4 2 4" xfId="5976" xr:uid="{00000000-0005-0000-0000-000086170000}"/>
    <cellStyle name="Normal 4 2 4 2" xfId="5977" xr:uid="{00000000-0005-0000-0000-000087170000}"/>
    <cellStyle name="Normal 4 2 4 2 2" xfId="5978" xr:uid="{00000000-0005-0000-0000-000088170000}"/>
    <cellStyle name="Normal 4 2 4 2 2 2" xfId="5979" xr:uid="{00000000-0005-0000-0000-000089170000}"/>
    <cellStyle name="Normal 4 2 4 2 2 3" xfId="5980" xr:uid="{00000000-0005-0000-0000-00008A170000}"/>
    <cellStyle name="Normal 4 2 4 2 2 4" xfId="5981" xr:uid="{00000000-0005-0000-0000-00008B170000}"/>
    <cellStyle name="Normal 4 2 4 2 3" xfId="5982" xr:uid="{00000000-0005-0000-0000-00008C170000}"/>
    <cellStyle name="Normal 4 2 4 2 3 2" xfId="5983" xr:uid="{00000000-0005-0000-0000-00008D170000}"/>
    <cellStyle name="Normal 4 2 4 2 3 3" xfId="5984" xr:uid="{00000000-0005-0000-0000-00008E170000}"/>
    <cellStyle name="Normal 4 2 4 2 3 4" xfId="5985" xr:uid="{00000000-0005-0000-0000-00008F170000}"/>
    <cellStyle name="Normal 4 2 4 2 4" xfId="5986" xr:uid="{00000000-0005-0000-0000-000090170000}"/>
    <cellStyle name="Normal 4 2 4 2 4 2" xfId="5987" xr:uid="{00000000-0005-0000-0000-000091170000}"/>
    <cellStyle name="Normal 4 2 4 2 4 3" xfId="5988" xr:uid="{00000000-0005-0000-0000-000092170000}"/>
    <cellStyle name="Normal 4 2 4 2 4 4" xfId="5989" xr:uid="{00000000-0005-0000-0000-000093170000}"/>
    <cellStyle name="Normal 4 2 4 2 5" xfId="5990" xr:uid="{00000000-0005-0000-0000-000094170000}"/>
    <cellStyle name="Normal 4 2 4 2 5 2" xfId="5991" xr:uid="{00000000-0005-0000-0000-000095170000}"/>
    <cellStyle name="Normal 4 2 4 2 6" xfId="5992" xr:uid="{00000000-0005-0000-0000-000096170000}"/>
    <cellStyle name="Normal 4 2 4 2 7" xfId="5993" xr:uid="{00000000-0005-0000-0000-000097170000}"/>
    <cellStyle name="Normal 4 2 4 3" xfId="5994" xr:uid="{00000000-0005-0000-0000-000098170000}"/>
    <cellStyle name="Normal 4 2 4 3 2" xfId="5995" xr:uid="{00000000-0005-0000-0000-000099170000}"/>
    <cellStyle name="Normal 4 2 4 3 3" xfId="5996" xr:uid="{00000000-0005-0000-0000-00009A170000}"/>
    <cellStyle name="Normal 4 2 4 3 4" xfId="5997" xr:uid="{00000000-0005-0000-0000-00009B170000}"/>
    <cellStyle name="Normal 4 2 4 4" xfId="5998" xr:uid="{00000000-0005-0000-0000-00009C170000}"/>
    <cellStyle name="Normal 4 2 4 4 2" xfId="5999" xr:uid="{00000000-0005-0000-0000-00009D170000}"/>
    <cellStyle name="Normal 4 2 4 4 3" xfId="6000" xr:uid="{00000000-0005-0000-0000-00009E170000}"/>
    <cellStyle name="Normal 4 2 4 4 4" xfId="6001" xr:uid="{00000000-0005-0000-0000-00009F170000}"/>
    <cellStyle name="Normal 4 2 4 5" xfId="6002" xr:uid="{00000000-0005-0000-0000-0000A0170000}"/>
    <cellStyle name="Normal 4 2 4 5 2" xfId="6003" xr:uid="{00000000-0005-0000-0000-0000A1170000}"/>
    <cellStyle name="Normal 4 2 4 5 3" xfId="6004" xr:uid="{00000000-0005-0000-0000-0000A2170000}"/>
    <cellStyle name="Normal 4 2 4 5 4" xfId="6005" xr:uid="{00000000-0005-0000-0000-0000A3170000}"/>
    <cellStyle name="Normal 4 2 4 6" xfId="6006" xr:uid="{00000000-0005-0000-0000-0000A4170000}"/>
    <cellStyle name="Normal 4 2 4 6 2" xfId="6007" xr:uid="{00000000-0005-0000-0000-0000A5170000}"/>
    <cellStyle name="Normal 4 2 4 7" xfId="6008" xr:uid="{00000000-0005-0000-0000-0000A6170000}"/>
    <cellStyle name="Normal 4 2 4 8" xfId="6009" xr:uid="{00000000-0005-0000-0000-0000A7170000}"/>
    <cellStyle name="Normal 4 2 5" xfId="6010" xr:uid="{00000000-0005-0000-0000-0000A8170000}"/>
    <cellStyle name="Normal 4 2 5 2" xfId="6011" xr:uid="{00000000-0005-0000-0000-0000A9170000}"/>
    <cellStyle name="Normal 4 2 5 2 2" xfId="6012" xr:uid="{00000000-0005-0000-0000-0000AA170000}"/>
    <cellStyle name="Normal 4 2 5 2 3" xfId="6013" xr:uid="{00000000-0005-0000-0000-0000AB170000}"/>
    <cellStyle name="Normal 4 2 5 2 4" xfId="6014" xr:uid="{00000000-0005-0000-0000-0000AC170000}"/>
    <cellStyle name="Normal 4 2 5 3" xfId="6015" xr:uid="{00000000-0005-0000-0000-0000AD170000}"/>
    <cellStyle name="Normal 4 2 5 3 2" xfId="6016" xr:uid="{00000000-0005-0000-0000-0000AE170000}"/>
    <cellStyle name="Normal 4 2 5 3 3" xfId="6017" xr:uid="{00000000-0005-0000-0000-0000AF170000}"/>
    <cellStyle name="Normal 4 2 5 3 4" xfId="6018" xr:uid="{00000000-0005-0000-0000-0000B0170000}"/>
    <cellStyle name="Normal 4 2 5 4" xfId="6019" xr:uid="{00000000-0005-0000-0000-0000B1170000}"/>
    <cellStyle name="Normal 4 2 5 4 2" xfId="6020" xr:uid="{00000000-0005-0000-0000-0000B2170000}"/>
    <cellStyle name="Normal 4 2 5 4 3" xfId="6021" xr:uid="{00000000-0005-0000-0000-0000B3170000}"/>
    <cellStyle name="Normal 4 2 5 4 4" xfId="6022" xr:uid="{00000000-0005-0000-0000-0000B4170000}"/>
    <cellStyle name="Normal 4 2 5 5" xfId="6023" xr:uid="{00000000-0005-0000-0000-0000B5170000}"/>
    <cellStyle name="Normal 4 2 5 5 2" xfId="6024" xr:uid="{00000000-0005-0000-0000-0000B6170000}"/>
    <cellStyle name="Normal 4 2 5 6" xfId="6025" xr:uid="{00000000-0005-0000-0000-0000B7170000}"/>
    <cellStyle name="Normal 4 2 5 7" xfId="6026" xr:uid="{00000000-0005-0000-0000-0000B8170000}"/>
    <cellStyle name="Normal 4 2 6" xfId="6027" xr:uid="{00000000-0005-0000-0000-0000B9170000}"/>
    <cellStyle name="Normal 4 2 6 2" xfId="6028" xr:uid="{00000000-0005-0000-0000-0000BA170000}"/>
    <cellStyle name="Normal 4 2 6 3" xfId="6029" xr:uid="{00000000-0005-0000-0000-0000BB170000}"/>
    <cellStyle name="Normal 4 2 6 4" xfId="6030" xr:uid="{00000000-0005-0000-0000-0000BC170000}"/>
    <cellStyle name="Normal 4 2 7" xfId="6031" xr:uid="{00000000-0005-0000-0000-0000BD170000}"/>
    <cellStyle name="Normal 4 2 7 2" xfId="6032" xr:uid="{00000000-0005-0000-0000-0000BE170000}"/>
    <cellStyle name="Normal 4 2 7 3" xfId="6033" xr:uid="{00000000-0005-0000-0000-0000BF170000}"/>
    <cellStyle name="Normal 4 2 7 4" xfId="6034" xr:uid="{00000000-0005-0000-0000-0000C0170000}"/>
    <cellStyle name="Normal 4 2 8" xfId="6035" xr:uid="{00000000-0005-0000-0000-0000C1170000}"/>
    <cellStyle name="Normal 4 2 8 2" xfId="6036" xr:uid="{00000000-0005-0000-0000-0000C2170000}"/>
    <cellStyle name="Normal 4 2 8 3" xfId="6037" xr:uid="{00000000-0005-0000-0000-0000C3170000}"/>
    <cellStyle name="Normal 4 2 8 4" xfId="6038" xr:uid="{00000000-0005-0000-0000-0000C4170000}"/>
    <cellStyle name="Normal 4 2 9" xfId="6039" xr:uid="{00000000-0005-0000-0000-0000C5170000}"/>
    <cellStyle name="Normal 4 2 9 2" xfId="6040" xr:uid="{00000000-0005-0000-0000-0000C6170000}"/>
    <cellStyle name="Normal 4 3" xfId="6041" xr:uid="{00000000-0005-0000-0000-0000C7170000}"/>
    <cellStyle name="Normal 4 3 10" xfId="6042" xr:uid="{00000000-0005-0000-0000-0000C8170000}"/>
    <cellStyle name="Normal 4 3 11" xfId="6043" xr:uid="{00000000-0005-0000-0000-0000C9170000}"/>
    <cellStyle name="Normal 4 3 2" xfId="6044" xr:uid="{00000000-0005-0000-0000-0000CA170000}"/>
    <cellStyle name="Normal 4 3 2 2" xfId="6045" xr:uid="{00000000-0005-0000-0000-0000CB170000}"/>
    <cellStyle name="Normal 4 3 2 2 2" xfId="6046" xr:uid="{00000000-0005-0000-0000-0000CC170000}"/>
    <cellStyle name="Normal 4 3 2 2 2 2" xfId="6047" xr:uid="{00000000-0005-0000-0000-0000CD170000}"/>
    <cellStyle name="Normal 4 3 2 2 2 2 2" xfId="6048" xr:uid="{00000000-0005-0000-0000-0000CE170000}"/>
    <cellStyle name="Normal 4 3 2 2 2 2 3" xfId="6049" xr:uid="{00000000-0005-0000-0000-0000CF170000}"/>
    <cellStyle name="Normal 4 3 2 2 2 2 4" xfId="6050" xr:uid="{00000000-0005-0000-0000-0000D0170000}"/>
    <cellStyle name="Normal 4 3 2 2 2 3" xfId="6051" xr:uid="{00000000-0005-0000-0000-0000D1170000}"/>
    <cellStyle name="Normal 4 3 2 2 2 3 2" xfId="6052" xr:uid="{00000000-0005-0000-0000-0000D2170000}"/>
    <cellStyle name="Normal 4 3 2 2 2 3 3" xfId="6053" xr:uid="{00000000-0005-0000-0000-0000D3170000}"/>
    <cellStyle name="Normal 4 3 2 2 2 3 4" xfId="6054" xr:uid="{00000000-0005-0000-0000-0000D4170000}"/>
    <cellStyle name="Normal 4 3 2 2 2 4" xfId="6055" xr:uid="{00000000-0005-0000-0000-0000D5170000}"/>
    <cellStyle name="Normal 4 3 2 2 2 4 2" xfId="6056" xr:uid="{00000000-0005-0000-0000-0000D6170000}"/>
    <cellStyle name="Normal 4 3 2 2 2 4 3" xfId="6057" xr:uid="{00000000-0005-0000-0000-0000D7170000}"/>
    <cellStyle name="Normal 4 3 2 2 2 4 4" xfId="6058" xr:uid="{00000000-0005-0000-0000-0000D8170000}"/>
    <cellStyle name="Normal 4 3 2 2 2 5" xfId="6059" xr:uid="{00000000-0005-0000-0000-0000D9170000}"/>
    <cellStyle name="Normal 4 3 2 2 2 5 2" xfId="6060" xr:uid="{00000000-0005-0000-0000-0000DA170000}"/>
    <cellStyle name="Normal 4 3 2 2 2 6" xfId="6061" xr:uid="{00000000-0005-0000-0000-0000DB170000}"/>
    <cellStyle name="Normal 4 3 2 2 2 7" xfId="6062" xr:uid="{00000000-0005-0000-0000-0000DC170000}"/>
    <cellStyle name="Normal 4 3 2 2 3" xfId="6063" xr:uid="{00000000-0005-0000-0000-0000DD170000}"/>
    <cellStyle name="Normal 4 3 2 2 3 2" xfId="6064" xr:uid="{00000000-0005-0000-0000-0000DE170000}"/>
    <cellStyle name="Normal 4 3 2 2 3 3" xfId="6065" xr:uid="{00000000-0005-0000-0000-0000DF170000}"/>
    <cellStyle name="Normal 4 3 2 2 3 4" xfId="6066" xr:uid="{00000000-0005-0000-0000-0000E0170000}"/>
    <cellStyle name="Normal 4 3 2 2 4" xfId="6067" xr:uid="{00000000-0005-0000-0000-0000E1170000}"/>
    <cellStyle name="Normal 4 3 2 2 4 2" xfId="6068" xr:uid="{00000000-0005-0000-0000-0000E2170000}"/>
    <cellStyle name="Normal 4 3 2 2 4 3" xfId="6069" xr:uid="{00000000-0005-0000-0000-0000E3170000}"/>
    <cellStyle name="Normal 4 3 2 2 4 4" xfId="6070" xr:uid="{00000000-0005-0000-0000-0000E4170000}"/>
    <cellStyle name="Normal 4 3 2 2 5" xfId="6071" xr:uid="{00000000-0005-0000-0000-0000E5170000}"/>
    <cellStyle name="Normal 4 3 2 2 5 2" xfId="6072" xr:uid="{00000000-0005-0000-0000-0000E6170000}"/>
    <cellStyle name="Normal 4 3 2 2 5 3" xfId="6073" xr:uid="{00000000-0005-0000-0000-0000E7170000}"/>
    <cellStyle name="Normal 4 3 2 2 5 4" xfId="6074" xr:uid="{00000000-0005-0000-0000-0000E8170000}"/>
    <cellStyle name="Normal 4 3 2 2 6" xfId="6075" xr:uid="{00000000-0005-0000-0000-0000E9170000}"/>
    <cellStyle name="Normal 4 3 2 2 6 2" xfId="6076" xr:uid="{00000000-0005-0000-0000-0000EA170000}"/>
    <cellStyle name="Normal 4 3 2 2 7" xfId="6077" xr:uid="{00000000-0005-0000-0000-0000EB170000}"/>
    <cellStyle name="Normal 4 3 2 2 8" xfId="6078" xr:uid="{00000000-0005-0000-0000-0000EC170000}"/>
    <cellStyle name="Normal 4 3 2 3" xfId="6079" xr:uid="{00000000-0005-0000-0000-0000ED170000}"/>
    <cellStyle name="Normal 4 3 2 3 2" xfId="6080" xr:uid="{00000000-0005-0000-0000-0000EE170000}"/>
    <cellStyle name="Normal 4 3 2 3 2 2" xfId="6081" xr:uid="{00000000-0005-0000-0000-0000EF170000}"/>
    <cellStyle name="Normal 4 3 2 3 2 3" xfId="6082" xr:uid="{00000000-0005-0000-0000-0000F0170000}"/>
    <cellStyle name="Normal 4 3 2 3 2 4" xfId="6083" xr:uid="{00000000-0005-0000-0000-0000F1170000}"/>
    <cellStyle name="Normal 4 3 2 3 3" xfId="6084" xr:uid="{00000000-0005-0000-0000-0000F2170000}"/>
    <cellStyle name="Normal 4 3 2 3 3 2" xfId="6085" xr:uid="{00000000-0005-0000-0000-0000F3170000}"/>
    <cellStyle name="Normal 4 3 2 3 3 3" xfId="6086" xr:uid="{00000000-0005-0000-0000-0000F4170000}"/>
    <cellStyle name="Normal 4 3 2 3 3 4" xfId="6087" xr:uid="{00000000-0005-0000-0000-0000F5170000}"/>
    <cellStyle name="Normal 4 3 2 3 4" xfId="6088" xr:uid="{00000000-0005-0000-0000-0000F6170000}"/>
    <cellStyle name="Normal 4 3 2 3 4 2" xfId="6089" xr:uid="{00000000-0005-0000-0000-0000F7170000}"/>
    <cellStyle name="Normal 4 3 2 3 4 3" xfId="6090" xr:uid="{00000000-0005-0000-0000-0000F8170000}"/>
    <cellStyle name="Normal 4 3 2 3 4 4" xfId="6091" xr:uid="{00000000-0005-0000-0000-0000F9170000}"/>
    <cellStyle name="Normal 4 3 2 3 5" xfId="6092" xr:uid="{00000000-0005-0000-0000-0000FA170000}"/>
    <cellStyle name="Normal 4 3 2 3 5 2" xfId="6093" xr:uid="{00000000-0005-0000-0000-0000FB170000}"/>
    <cellStyle name="Normal 4 3 2 3 6" xfId="6094" xr:uid="{00000000-0005-0000-0000-0000FC170000}"/>
    <cellStyle name="Normal 4 3 2 3 7" xfId="6095" xr:uid="{00000000-0005-0000-0000-0000FD170000}"/>
    <cellStyle name="Normal 4 3 2 4" xfId="6096" xr:uid="{00000000-0005-0000-0000-0000FE170000}"/>
    <cellStyle name="Normal 4 3 2 4 2" xfId="6097" xr:uid="{00000000-0005-0000-0000-0000FF170000}"/>
    <cellStyle name="Normal 4 3 2 4 3" xfId="6098" xr:uid="{00000000-0005-0000-0000-000000180000}"/>
    <cellStyle name="Normal 4 3 2 4 4" xfId="6099" xr:uid="{00000000-0005-0000-0000-000001180000}"/>
    <cellStyle name="Normal 4 3 2 5" xfId="6100" xr:uid="{00000000-0005-0000-0000-000002180000}"/>
    <cellStyle name="Normal 4 3 2 5 2" xfId="6101" xr:uid="{00000000-0005-0000-0000-000003180000}"/>
    <cellStyle name="Normal 4 3 2 5 3" xfId="6102" xr:uid="{00000000-0005-0000-0000-000004180000}"/>
    <cellStyle name="Normal 4 3 2 5 4" xfId="6103" xr:uid="{00000000-0005-0000-0000-000005180000}"/>
    <cellStyle name="Normal 4 3 2 6" xfId="6104" xr:uid="{00000000-0005-0000-0000-000006180000}"/>
    <cellStyle name="Normal 4 3 2 6 2" xfId="6105" xr:uid="{00000000-0005-0000-0000-000007180000}"/>
    <cellStyle name="Normal 4 3 2 6 3" xfId="6106" xr:uid="{00000000-0005-0000-0000-000008180000}"/>
    <cellStyle name="Normal 4 3 2 6 4" xfId="6107" xr:uid="{00000000-0005-0000-0000-000009180000}"/>
    <cellStyle name="Normal 4 3 2 7" xfId="6108" xr:uid="{00000000-0005-0000-0000-00000A180000}"/>
    <cellStyle name="Normal 4 3 2 7 2" xfId="6109" xr:uid="{00000000-0005-0000-0000-00000B180000}"/>
    <cellStyle name="Normal 4 3 2 8" xfId="6110" xr:uid="{00000000-0005-0000-0000-00000C180000}"/>
    <cellStyle name="Normal 4 3 2 9" xfId="6111" xr:uid="{00000000-0005-0000-0000-00000D180000}"/>
    <cellStyle name="Normal 4 3 3" xfId="6112" xr:uid="{00000000-0005-0000-0000-00000E180000}"/>
    <cellStyle name="Normal 4 3 3 2" xfId="6113" xr:uid="{00000000-0005-0000-0000-00000F180000}"/>
    <cellStyle name="Normal 4 3 3 2 2" xfId="6114" xr:uid="{00000000-0005-0000-0000-000010180000}"/>
    <cellStyle name="Normal 4 3 3 2 2 2" xfId="6115" xr:uid="{00000000-0005-0000-0000-000011180000}"/>
    <cellStyle name="Normal 4 3 3 2 2 3" xfId="6116" xr:uid="{00000000-0005-0000-0000-000012180000}"/>
    <cellStyle name="Normal 4 3 3 2 2 4" xfId="6117" xr:uid="{00000000-0005-0000-0000-000013180000}"/>
    <cellStyle name="Normal 4 3 3 2 3" xfId="6118" xr:uid="{00000000-0005-0000-0000-000014180000}"/>
    <cellStyle name="Normal 4 3 3 2 3 2" xfId="6119" xr:uid="{00000000-0005-0000-0000-000015180000}"/>
    <cellStyle name="Normal 4 3 3 2 3 3" xfId="6120" xr:uid="{00000000-0005-0000-0000-000016180000}"/>
    <cellStyle name="Normal 4 3 3 2 3 4" xfId="6121" xr:uid="{00000000-0005-0000-0000-000017180000}"/>
    <cellStyle name="Normal 4 3 3 2 4" xfId="6122" xr:uid="{00000000-0005-0000-0000-000018180000}"/>
    <cellStyle name="Normal 4 3 3 2 4 2" xfId="6123" xr:uid="{00000000-0005-0000-0000-000019180000}"/>
    <cellStyle name="Normal 4 3 3 2 4 3" xfId="6124" xr:uid="{00000000-0005-0000-0000-00001A180000}"/>
    <cellStyle name="Normal 4 3 3 2 4 4" xfId="6125" xr:uid="{00000000-0005-0000-0000-00001B180000}"/>
    <cellStyle name="Normal 4 3 3 2 5" xfId="6126" xr:uid="{00000000-0005-0000-0000-00001C180000}"/>
    <cellStyle name="Normal 4 3 3 2 5 2" xfId="6127" xr:uid="{00000000-0005-0000-0000-00001D180000}"/>
    <cellStyle name="Normal 4 3 3 2 6" xfId="6128" xr:uid="{00000000-0005-0000-0000-00001E180000}"/>
    <cellStyle name="Normal 4 3 3 2 7" xfId="6129" xr:uid="{00000000-0005-0000-0000-00001F180000}"/>
    <cellStyle name="Normal 4 3 3 3" xfId="6130" xr:uid="{00000000-0005-0000-0000-000020180000}"/>
    <cellStyle name="Normal 4 3 3 3 2" xfId="6131" xr:uid="{00000000-0005-0000-0000-000021180000}"/>
    <cellStyle name="Normal 4 3 3 3 3" xfId="6132" xr:uid="{00000000-0005-0000-0000-000022180000}"/>
    <cellStyle name="Normal 4 3 3 3 4" xfId="6133" xr:uid="{00000000-0005-0000-0000-000023180000}"/>
    <cellStyle name="Normal 4 3 3 4" xfId="6134" xr:uid="{00000000-0005-0000-0000-000024180000}"/>
    <cellStyle name="Normal 4 3 3 4 2" xfId="6135" xr:uid="{00000000-0005-0000-0000-000025180000}"/>
    <cellStyle name="Normal 4 3 3 4 3" xfId="6136" xr:uid="{00000000-0005-0000-0000-000026180000}"/>
    <cellStyle name="Normal 4 3 3 4 4" xfId="6137" xr:uid="{00000000-0005-0000-0000-000027180000}"/>
    <cellStyle name="Normal 4 3 3 5" xfId="6138" xr:uid="{00000000-0005-0000-0000-000028180000}"/>
    <cellStyle name="Normal 4 3 3 5 2" xfId="6139" xr:uid="{00000000-0005-0000-0000-000029180000}"/>
    <cellStyle name="Normal 4 3 3 5 3" xfId="6140" xr:uid="{00000000-0005-0000-0000-00002A180000}"/>
    <cellStyle name="Normal 4 3 3 5 4" xfId="6141" xr:uid="{00000000-0005-0000-0000-00002B180000}"/>
    <cellStyle name="Normal 4 3 3 6" xfId="6142" xr:uid="{00000000-0005-0000-0000-00002C180000}"/>
    <cellStyle name="Normal 4 3 3 6 2" xfId="6143" xr:uid="{00000000-0005-0000-0000-00002D180000}"/>
    <cellStyle name="Normal 4 3 3 7" xfId="6144" xr:uid="{00000000-0005-0000-0000-00002E180000}"/>
    <cellStyle name="Normal 4 3 3 8" xfId="6145" xr:uid="{00000000-0005-0000-0000-00002F180000}"/>
    <cellStyle name="Normal 4 3 4" xfId="6146" xr:uid="{00000000-0005-0000-0000-000030180000}"/>
    <cellStyle name="Normal 4 3 4 2" xfId="6147" xr:uid="{00000000-0005-0000-0000-000031180000}"/>
    <cellStyle name="Normal 4 3 4 2 2" xfId="6148" xr:uid="{00000000-0005-0000-0000-000032180000}"/>
    <cellStyle name="Normal 4 3 4 2 2 2" xfId="6149" xr:uid="{00000000-0005-0000-0000-000033180000}"/>
    <cellStyle name="Normal 4 3 4 2 2 3" xfId="6150" xr:uid="{00000000-0005-0000-0000-000034180000}"/>
    <cellStyle name="Normal 4 3 4 2 2 4" xfId="6151" xr:uid="{00000000-0005-0000-0000-000035180000}"/>
    <cellStyle name="Normal 4 3 4 2 3" xfId="6152" xr:uid="{00000000-0005-0000-0000-000036180000}"/>
    <cellStyle name="Normal 4 3 4 2 3 2" xfId="6153" xr:uid="{00000000-0005-0000-0000-000037180000}"/>
    <cellStyle name="Normal 4 3 4 2 3 3" xfId="6154" xr:uid="{00000000-0005-0000-0000-000038180000}"/>
    <cellStyle name="Normal 4 3 4 2 3 4" xfId="6155" xr:uid="{00000000-0005-0000-0000-000039180000}"/>
    <cellStyle name="Normal 4 3 4 2 4" xfId="6156" xr:uid="{00000000-0005-0000-0000-00003A180000}"/>
    <cellStyle name="Normal 4 3 4 2 4 2" xfId="6157" xr:uid="{00000000-0005-0000-0000-00003B180000}"/>
    <cellStyle name="Normal 4 3 4 2 4 3" xfId="6158" xr:uid="{00000000-0005-0000-0000-00003C180000}"/>
    <cellStyle name="Normal 4 3 4 2 4 4" xfId="6159" xr:uid="{00000000-0005-0000-0000-00003D180000}"/>
    <cellStyle name="Normal 4 3 4 2 5" xfId="6160" xr:uid="{00000000-0005-0000-0000-00003E180000}"/>
    <cellStyle name="Normal 4 3 4 2 5 2" xfId="6161" xr:uid="{00000000-0005-0000-0000-00003F180000}"/>
    <cellStyle name="Normal 4 3 4 2 6" xfId="6162" xr:uid="{00000000-0005-0000-0000-000040180000}"/>
    <cellStyle name="Normal 4 3 4 2 7" xfId="6163" xr:uid="{00000000-0005-0000-0000-000041180000}"/>
    <cellStyle name="Normal 4 3 4 3" xfId="6164" xr:uid="{00000000-0005-0000-0000-000042180000}"/>
    <cellStyle name="Normal 4 3 4 3 2" xfId="6165" xr:uid="{00000000-0005-0000-0000-000043180000}"/>
    <cellStyle name="Normal 4 3 4 3 3" xfId="6166" xr:uid="{00000000-0005-0000-0000-000044180000}"/>
    <cellStyle name="Normal 4 3 4 3 4" xfId="6167" xr:uid="{00000000-0005-0000-0000-000045180000}"/>
    <cellStyle name="Normal 4 3 4 4" xfId="6168" xr:uid="{00000000-0005-0000-0000-000046180000}"/>
    <cellStyle name="Normal 4 3 4 4 2" xfId="6169" xr:uid="{00000000-0005-0000-0000-000047180000}"/>
    <cellStyle name="Normal 4 3 4 4 3" xfId="6170" xr:uid="{00000000-0005-0000-0000-000048180000}"/>
    <cellStyle name="Normal 4 3 4 4 4" xfId="6171" xr:uid="{00000000-0005-0000-0000-000049180000}"/>
    <cellStyle name="Normal 4 3 4 5" xfId="6172" xr:uid="{00000000-0005-0000-0000-00004A180000}"/>
    <cellStyle name="Normal 4 3 4 5 2" xfId="6173" xr:uid="{00000000-0005-0000-0000-00004B180000}"/>
    <cellStyle name="Normal 4 3 4 5 3" xfId="6174" xr:uid="{00000000-0005-0000-0000-00004C180000}"/>
    <cellStyle name="Normal 4 3 4 5 4" xfId="6175" xr:uid="{00000000-0005-0000-0000-00004D180000}"/>
    <cellStyle name="Normal 4 3 4 6" xfId="6176" xr:uid="{00000000-0005-0000-0000-00004E180000}"/>
    <cellStyle name="Normal 4 3 4 6 2" xfId="6177" xr:uid="{00000000-0005-0000-0000-00004F180000}"/>
    <cellStyle name="Normal 4 3 4 7" xfId="6178" xr:uid="{00000000-0005-0000-0000-000050180000}"/>
    <cellStyle name="Normal 4 3 4 8" xfId="6179" xr:uid="{00000000-0005-0000-0000-000051180000}"/>
    <cellStyle name="Normal 4 3 5" xfId="6180" xr:uid="{00000000-0005-0000-0000-000052180000}"/>
    <cellStyle name="Normal 4 3 5 2" xfId="6181" xr:uid="{00000000-0005-0000-0000-000053180000}"/>
    <cellStyle name="Normal 4 3 5 2 2" xfId="6182" xr:uid="{00000000-0005-0000-0000-000054180000}"/>
    <cellStyle name="Normal 4 3 5 2 3" xfId="6183" xr:uid="{00000000-0005-0000-0000-000055180000}"/>
    <cellStyle name="Normal 4 3 5 2 4" xfId="6184" xr:uid="{00000000-0005-0000-0000-000056180000}"/>
    <cellStyle name="Normal 4 3 5 3" xfId="6185" xr:uid="{00000000-0005-0000-0000-000057180000}"/>
    <cellStyle name="Normal 4 3 5 3 2" xfId="6186" xr:uid="{00000000-0005-0000-0000-000058180000}"/>
    <cellStyle name="Normal 4 3 5 3 3" xfId="6187" xr:uid="{00000000-0005-0000-0000-000059180000}"/>
    <cellStyle name="Normal 4 3 5 3 4" xfId="6188" xr:uid="{00000000-0005-0000-0000-00005A180000}"/>
    <cellStyle name="Normal 4 3 5 4" xfId="6189" xr:uid="{00000000-0005-0000-0000-00005B180000}"/>
    <cellStyle name="Normal 4 3 5 4 2" xfId="6190" xr:uid="{00000000-0005-0000-0000-00005C180000}"/>
    <cellStyle name="Normal 4 3 5 4 3" xfId="6191" xr:uid="{00000000-0005-0000-0000-00005D180000}"/>
    <cellStyle name="Normal 4 3 5 4 4" xfId="6192" xr:uid="{00000000-0005-0000-0000-00005E180000}"/>
    <cellStyle name="Normal 4 3 5 5" xfId="6193" xr:uid="{00000000-0005-0000-0000-00005F180000}"/>
    <cellStyle name="Normal 4 3 5 5 2" xfId="6194" xr:uid="{00000000-0005-0000-0000-000060180000}"/>
    <cellStyle name="Normal 4 3 5 6" xfId="6195" xr:uid="{00000000-0005-0000-0000-000061180000}"/>
    <cellStyle name="Normal 4 3 5 7" xfId="6196" xr:uid="{00000000-0005-0000-0000-000062180000}"/>
    <cellStyle name="Normal 4 3 6" xfId="6197" xr:uid="{00000000-0005-0000-0000-000063180000}"/>
    <cellStyle name="Normal 4 3 6 2" xfId="6198" xr:uid="{00000000-0005-0000-0000-000064180000}"/>
    <cellStyle name="Normal 4 3 6 3" xfId="6199" xr:uid="{00000000-0005-0000-0000-000065180000}"/>
    <cellStyle name="Normal 4 3 6 4" xfId="6200" xr:uid="{00000000-0005-0000-0000-000066180000}"/>
    <cellStyle name="Normal 4 3 7" xfId="6201" xr:uid="{00000000-0005-0000-0000-000067180000}"/>
    <cellStyle name="Normal 4 3 7 2" xfId="6202" xr:uid="{00000000-0005-0000-0000-000068180000}"/>
    <cellStyle name="Normal 4 3 7 3" xfId="6203" xr:uid="{00000000-0005-0000-0000-000069180000}"/>
    <cellStyle name="Normal 4 3 7 4" xfId="6204" xr:uid="{00000000-0005-0000-0000-00006A180000}"/>
    <cellStyle name="Normal 4 3 8" xfId="6205" xr:uid="{00000000-0005-0000-0000-00006B180000}"/>
    <cellStyle name="Normal 4 3 8 2" xfId="6206" xr:uid="{00000000-0005-0000-0000-00006C180000}"/>
    <cellStyle name="Normal 4 3 8 3" xfId="6207" xr:uid="{00000000-0005-0000-0000-00006D180000}"/>
    <cellStyle name="Normal 4 3 8 4" xfId="6208" xr:uid="{00000000-0005-0000-0000-00006E180000}"/>
    <cellStyle name="Normal 4 3 9" xfId="6209" xr:uid="{00000000-0005-0000-0000-00006F180000}"/>
    <cellStyle name="Normal 4 3 9 2" xfId="6210" xr:uid="{00000000-0005-0000-0000-000070180000}"/>
    <cellStyle name="Normal 4 4" xfId="6211" xr:uid="{00000000-0005-0000-0000-000071180000}"/>
    <cellStyle name="Normal 4 4 2" xfId="6212" xr:uid="{00000000-0005-0000-0000-000072180000}"/>
    <cellStyle name="Normal 4 4 2 2" xfId="6213" xr:uid="{00000000-0005-0000-0000-000073180000}"/>
    <cellStyle name="Normal 4 4 2 2 2" xfId="6214" xr:uid="{00000000-0005-0000-0000-000074180000}"/>
    <cellStyle name="Normal 4 4 2 2 2 2" xfId="6215" xr:uid="{00000000-0005-0000-0000-000075180000}"/>
    <cellStyle name="Normal 4 4 2 2 2 3" xfId="6216" xr:uid="{00000000-0005-0000-0000-000076180000}"/>
    <cellStyle name="Normal 4 4 2 2 2 4" xfId="6217" xr:uid="{00000000-0005-0000-0000-000077180000}"/>
    <cellStyle name="Normal 4 4 2 2 3" xfId="6218" xr:uid="{00000000-0005-0000-0000-000078180000}"/>
    <cellStyle name="Normal 4 4 2 2 3 2" xfId="6219" xr:uid="{00000000-0005-0000-0000-000079180000}"/>
    <cellStyle name="Normal 4 4 2 2 3 3" xfId="6220" xr:uid="{00000000-0005-0000-0000-00007A180000}"/>
    <cellStyle name="Normal 4 4 2 2 3 4" xfId="6221" xr:uid="{00000000-0005-0000-0000-00007B180000}"/>
    <cellStyle name="Normal 4 4 2 2 4" xfId="6222" xr:uid="{00000000-0005-0000-0000-00007C180000}"/>
    <cellStyle name="Normal 4 4 2 2 4 2" xfId="6223" xr:uid="{00000000-0005-0000-0000-00007D180000}"/>
    <cellStyle name="Normal 4 4 2 2 4 3" xfId="6224" xr:uid="{00000000-0005-0000-0000-00007E180000}"/>
    <cellStyle name="Normal 4 4 2 2 4 4" xfId="6225" xr:uid="{00000000-0005-0000-0000-00007F180000}"/>
    <cellStyle name="Normal 4 4 2 2 5" xfId="6226" xr:uid="{00000000-0005-0000-0000-000080180000}"/>
    <cellStyle name="Normal 4 4 2 2 5 2" xfId="6227" xr:uid="{00000000-0005-0000-0000-000081180000}"/>
    <cellStyle name="Normal 4 4 2 2 6" xfId="6228" xr:uid="{00000000-0005-0000-0000-000082180000}"/>
    <cellStyle name="Normal 4 4 2 2 7" xfId="6229" xr:uid="{00000000-0005-0000-0000-000083180000}"/>
    <cellStyle name="Normal 4 4 2 3" xfId="6230" xr:uid="{00000000-0005-0000-0000-000084180000}"/>
    <cellStyle name="Normal 4 4 2 3 2" xfId="6231" xr:uid="{00000000-0005-0000-0000-000085180000}"/>
    <cellStyle name="Normal 4 4 2 3 3" xfId="6232" xr:uid="{00000000-0005-0000-0000-000086180000}"/>
    <cellStyle name="Normal 4 4 2 3 4" xfId="6233" xr:uid="{00000000-0005-0000-0000-000087180000}"/>
    <cellStyle name="Normal 4 4 2 4" xfId="6234" xr:uid="{00000000-0005-0000-0000-000088180000}"/>
    <cellStyle name="Normal 4 4 2 4 2" xfId="6235" xr:uid="{00000000-0005-0000-0000-000089180000}"/>
    <cellStyle name="Normal 4 4 2 4 3" xfId="6236" xr:uid="{00000000-0005-0000-0000-00008A180000}"/>
    <cellStyle name="Normal 4 4 2 4 4" xfId="6237" xr:uid="{00000000-0005-0000-0000-00008B180000}"/>
    <cellStyle name="Normal 4 4 2 5" xfId="6238" xr:uid="{00000000-0005-0000-0000-00008C180000}"/>
    <cellStyle name="Normal 4 4 2 5 2" xfId="6239" xr:uid="{00000000-0005-0000-0000-00008D180000}"/>
    <cellStyle name="Normal 4 4 2 5 3" xfId="6240" xr:uid="{00000000-0005-0000-0000-00008E180000}"/>
    <cellStyle name="Normal 4 4 2 5 4" xfId="6241" xr:uid="{00000000-0005-0000-0000-00008F180000}"/>
    <cellStyle name="Normal 4 4 2 6" xfId="6242" xr:uid="{00000000-0005-0000-0000-000090180000}"/>
    <cellStyle name="Normal 4 4 2 6 2" xfId="6243" xr:uid="{00000000-0005-0000-0000-000091180000}"/>
    <cellStyle name="Normal 4 4 2 7" xfId="6244" xr:uid="{00000000-0005-0000-0000-000092180000}"/>
    <cellStyle name="Normal 4 4 2 8" xfId="6245" xr:uid="{00000000-0005-0000-0000-000093180000}"/>
    <cellStyle name="Normal 4 4 3" xfId="6246" xr:uid="{00000000-0005-0000-0000-000094180000}"/>
    <cellStyle name="Normal 4 4 3 2" xfId="6247" xr:uid="{00000000-0005-0000-0000-000095180000}"/>
    <cellStyle name="Normal 4 4 3 2 2" xfId="6248" xr:uid="{00000000-0005-0000-0000-000096180000}"/>
    <cellStyle name="Normal 4 4 3 2 3" xfId="6249" xr:uid="{00000000-0005-0000-0000-000097180000}"/>
    <cellStyle name="Normal 4 4 3 2 4" xfId="6250" xr:uid="{00000000-0005-0000-0000-000098180000}"/>
    <cellStyle name="Normal 4 4 3 3" xfId="6251" xr:uid="{00000000-0005-0000-0000-000099180000}"/>
    <cellStyle name="Normal 4 4 3 3 2" xfId="6252" xr:uid="{00000000-0005-0000-0000-00009A180000}"/>
    <cellStyle name="Normal 4 4 3 3 3" xfId="6253" xr:uid="{00000000-0005-0000-0000-00009B180000}"/>
    <cellStyle name="Normal 4 4 3 3 4" xfId="6254" xr:uid="{00000000-0005-0000-0000-00009C180000}"/>
    <cellStyle name="Normal 4 4 3 4" xfId="6255" xr:uid="{00000000-0005-0000-0000-00009D180000}"/>
    <cellStyle name="Normal 4 4 3 4 2" xfId="6256" xr:uid="{00000000-0005-0000-0000-00009E180000}"/>
    <cellStyle name="Normal 4 4 3 4 3" xfId="6257" xr:uid="{00000000-0005-0000-0000-00009F180000}"/>
    <cellStyle name="Normal 4 4 3 4 4" xfId="6258" xr:uid="{00000000-0005-0000-0000-0000A0180000}"/>
    <cellStyle name="Normal 4 4 3 5" xfId="6259" xr:uid="{00000000-0005-0000-0000-0000A1180000}"/>
    <cellStyle name="Normal 4 4 3 5 2" xfId="6260" xr:uid="{00000000-0005-0000-0000-0000A2180000}"/>
    <cellStyle name="Normal 4 4 3 6" xfId="6261" xr:uid="{00000000-0005-0000-0000-0000A3180000}"/>
    <cellStyle name="Normal 4 4 3 7" xfId="6262" xr:uid="{00000000-0005-0000-0000-0000A4180000}"/>
    <cellStyle name="Normal 4 4 4" xfId="6263" xr:uid="{00000000-0005-0000-0000-0000A5180000}"/>
    <cellStyle name="Normal 4 4 4 2" xfId="6264" xr:uid="{00000000-0005-0000-0000-0000A6180000}"/>
    <cellStyle name="Normal 4 4 4 3" xfId="6265" xr:uid="{00000000-0005-0000-0000-0000A7180000}"/>
    <cellStyle name="Normal 4 4 4 4" xfId="6266" xr:uid="{00000000-0005-0000-0000-0000A8180000}"/>
    <cellStyle name="Normal 4 4 5" xfId="6267" xr:uid="{00000000-0005-0000-0000-0000A9180000}"/>
    <cellStyle name="Normal 4 4 5 2" xfId="6268" xr:uid="{00000000-0005-0000-0000-0000AA180000}"/>
    <cellStyle name="Normal 4 4 5 3" xfId="6269" xr:uid="{00000000-0005-0000-0000-0000AB180000}"/>
    <cellStyle name="Normal 4 4 5 4" xfId="6270" xr:uid="{00000000-0005-0000-0000-0000AC180000}"/>
    <cellStyle name="Normal 4 4 6" xfId="6271" xr:uid="{00000000-0005-0000-0000-0000AD180000}"/>
    <cellStyle name="Normal 4 4 6 2" xfId="6272" xr:uid="{00000000-0005-0000-0000-0000AE180000}"/>
    <cellStyle name="Normal 4 4 6 3" xfId="6273" xr:uid="{00000000-0005-0000-0000-0000AF180000}"/>
    <cellStyle name="Normal 4 4 6 4" xfId="6274" xr:uid="{00000000-0005-0000-0000-0000B0180000}"/>
    <cellStyle name="Normal 4 4 7" xfId="6275" xr:uid="{00000000-0005-0000-0000-0000B1180000}"/>
    <cellStyle name="Normal 4 4 7 2" xfId="6276" xr:uid="{00000000-0005-0000-0000-0000B2180000}"/>
    <cellStyle name="Normal 4 4 8" xfId="6277" xr:uid="{00000000-0005-0000-0000-0000B3180000}"/>
    <cellStyle name="Normal 4 4 9" xfId="6278" xr:uid="{00000000-0005-0000-0000-0000B4180000}"/>
    <cellStyle name="Normal 4 5" xfId="6279" xr:uid="{00000000-0005-0000-0000-0000B5180000}"/>
    <cellStyle name="Normal 4 5 2" xfId="6280" xr:uid="{00000000-0005-0000-0000-0000B6180000}"/>
    <cellStyle name="Normal 4 5 2 2" xfId="6281" xr:uid="{00000000-0005-0000-0000-0000B7180000}"/>
    <cellStyle name="Normal 4 5 2 2 2" xfId="6282" xr:uid="{00000000-0005-0000-0000-0000B8180000}"/>
    <cellStyle name="Normal 4 5 2 2 3" xfId="6283" xr:uid="{00000000-0005-0000-0000-0000B9180000}"/>
    <cellStyle name="Normal 4 5 2 2 4" xfId="6284" xr:uid="{00000000-0005-0000-0000-0000BA180000}"/>
    <cellStyle name="Normal 4 5 2 3" xfId="6285" xr:uid="{00000000-0005-0000-0000-0000BB180000}"/>
    <cellStyle name="Normal 4 5 2 3 2" xfId="6286" xr:uid="{00000000-0005-0000-0000-0000BC180000}"/>
    <cellStyle name="Normal 4 5 2 3 3" xfId="6287" xr:uid="{00000000-0005-0000-0000-0000BD180000}"/>
    <cellStyle name="Normal 4 5 2 3 4" xfId="6288" xr:uid="{00000000-0005-0000-0000-0000BE180000}"/>
    <cellStyle name="Normal 4 5 2 4" xfId="6289" xr:uid="{00000000-0005-0000-0000-0000BF180000}"/>
    <cellStyle name="Normal 4 5 2 4 2" xfId="6290" xr:uid="{00000000-0005-0000-0000-0000C0180000}"/>
    <cellStyle name="Normal 4 5 2 4 3" xfId="6291" xr:uid="{00000000-0005-0000-0000-0000C1180000}"/>
    <cellStyle name="Normal 4 5 2 4 4" xfId="6292" xr:uid="{00000000-0005-0000-0000-0000C2180000}"/>
    <cellStyle name="Normal 4 5 2 5" xfId="6293" xr:uid="{00000000-0005-0000-0000-0000C3180000}"/>
    <cellStyle name="Normal 4 5 2 5 2" xfId="6294" xr:uid="{00000000-0005-0000-0000-0000C4180000}"/>
    <cellStyle name="Normal 4 5 2 6" xfId="6295" xr:uid="{00000000-0005-0000-0000-0000C5180000}"/>
    <cellStyle name="Normal 4 5 2 7" xfId="6296" xr:uid="{00000000-0005-0000-0000-0000C6180000}"/>
    <cellStyle name="Normal 4 5 3" xfId="6297" xr:uid="{00000000-0005-0000-0000-0000C7180000}"/>
    <cellStyle name="Normal 4 5 3 2" xfId="6298" xr:uid="{00000000-0005-0000-0000-0000C8180000}"/>
    <cellStyle name="Normal 4 5 3 3" xfId="6299" xr:uid="{00000000-0005-0000-0000-0000C9180000}"/>
    <cellStyle name="Normal 4 5 3 4" xfId="6300" xr:uid="{00000000-0005-0000-0000-0000CA180000}"/>
    <cellStyle name="Normal 4 5 4" xfId="6301" xr:uid="{00000000-0005-0000-0000-0000CB180000}"/>
    <cellStyle name="Normal 4 5 4 2" xfId="6302" xr:uid="{00000000-0005-0000-0000-0000CC180000}"/>
    <cellStyle name="Normal 4 5 4 3" xfId="6303" xr:uid="{00000000-0005-0000-0000-0000CD180000}"/>
    <cellStyle name="Normal 4 5 4 4" xfId="6304" xr:uid="{00000000-0005-0000-0000-0000CE180000}"/>
    <cellStyle name="Normal 4 5 5" xfId="6305" xr:uid="{00000000-0005-0000-0000-0000CF180000}"/>
    <cellStyle name="Normal 4 5 5 2" xfId="6306" xr:uid="{00000000-0005-0000-0000-0000D0180000}"/>
    <cellStyle name="Normal 4 5 5 3" xfId="6307" xr:uid="{00000000-0005-0000-0000-0000D1180000}"/>
    <cellStyle name="Normal 4 5 5 4" xfId="6308" xr:uid="{00000000-0005-0000-0000-0000D2180000}"/>
    <cellStyle name="Normal 4 5 6" xfId="6309" xr:uid="{00000000-0005-0000-0000-0000D3180000}"/>
    <cellStyle name="Normal 4 5 6 2" xfId="6310" xr:uid="{00000000-0005-0000-0000-0000D4180000}"/>
    <cellStyle name="Normal 4 5 7" xfId="6311" xr:uid="{00000000-0005-0000-0000-0000D5180000}"/>
    <cellStyle name="Normal 4 5 8" xfId="6312" xr:uid="{00000000-0005-0000-0000-0000D6180000}"/>
    <cellStyle name="Normal 4 6" xfId="6313" xr:uid="{00000000-0005-0000-0000-0000D7180000}"/>
    <cellStyle name="Normal 4 6 2" xfId="6314" xr:uid="{00000000-0005-0000-0000-0000D8180000}"/>
    <cellStyle name="Normal 4 6 2 2" xfId="6315" xr:uid="{00000000-0005-0000-0000-0000D9180000}"/>
    <cellStyle name="Normal 4 6 2 2 2" xfId="6316" xr:uid="{00000000-0005-0000-0000-0000DA180000}"/>
    <cellStyle name="Normal 4 6 2 2 3" xfId="6317" xr:uid="{00000000-0005-0000-0000-0000DB180000}"/>
    <cellStyle name="Normal 4 6 2 2 4" xfId="6318" xr:uid="{00000000-0005-0000-0000-0000DC180000}"/>
    <cellStyle name="Normal 4 6 2 3" xfId="6319" xr:uid="{00000000-0005-0000-0000-0000DD180000}"/>
    <cellStyle name="Normal 4 6 2 3 2" xfId="6320" xr:uid="{00000000-0005-0000-0000-0000DE180000}"/>
    <cellStyle name="Normal 4 6 2 3 3" xfId="6321" xr:uid="{00000000-0005-0000-0000-0000DF180000}"/>
    <cellStyle name="Normal 4 6 2 3 4" xfId="6322" xr:uid="{00000000-0005-0000-0000-0000E0180000}"/>
    <cellStyle name="Normal 4 6 2 4" xfId="6323" xr:uid="{00000000-0005-0000-0000-0000E1180000}"/>
    <cellStyle name="Normal 4 6 2 4 2" xfId="6324" xr:uid="{00000000-0005-0000-0000-0000E2180000}"/>
    <cellStyle name="Normal 4 6 2 4 3" xfId="6325" xr:uid="{00000000-0005-0000-0000-0000E3180000}"/>
    <cellStyle name="Normal 4 6 2 4 4" xfId="6326" xr:uid="{00000000-0005-0000-0000-0000E4180000}"/>
    <cellStyle name="Normal 4 6 2 5" xfId="6327" xr:uid="{00000000-0005-0000-0000-0000E5180000}"/>
    <cellStyle name="Normal 4 6 2 5 2" xfId="6328" xr:uid="{00000000-0005-0000-0000-0000E6180000}"/>
    <cellStyle name="Normal 4 6 2 6" xfId="6329" xr:uid="{00000000-0005-0000-0000-0000E7180000}"/>
    <cellStyle name="Normal 4 6 2 7" xfId="6330" xr:uid="{00000000-0005-0000-0000-0000E8180000}"/>
    <cellStyle name="Normal 4 6 3" xfId="6331" xr:uid="{00000000-0005-0000-0000-0000E9180000}"/>
    <cellStyle name="Normal 4 6 3 2" xfId="6332" xr:uid="{00000000-0005-0000-0000-0000EA180000}"/>
    <cellStyle name="Normal 4 6 3 3" xfId="6333" xr:uid="{00000000-0005-0000-0000-0000EB180000}"/>
    <cellStyle name="Normal 4 6 3 4" xfId="6334" xr:uid="{00000000-0005-0000-0000-0000EC180000}"/>
    <cellStyle name="Normal 4 6 4" xfId="6335" xr:uid="{00000000-0005-0000-0000-0000ED180000}"/>
    <cellStyle name="Normal 4 6 4 2" xfId="6336" xr:uid="{00000000-0005-0000-0000-0000EE180000}"/>
    <cellStyle name="Normal 4 6 4 3" xfId="6337" xr:uid="{00000000-0005-0000-0000-0000EF180000}"/>
    <cellStyle name="Normal 4 6 4 4" xfId="6338" xr:uid="{00000000-0005-0000-0000-0000F0180000}"/>
    <cellStyle name="Normal 4 6 5" xfId="6339" xr:uid="{00000000-0005-0000-0000-0000F1180000}"/>
    <cellStyle name="Normal 4 6 5 2" xfId="6340" xr:uid="{00000000-0005-0000-0000-0000F2180000}"/>
    <cellStyle name="Normal 4 6 5 3" xfId="6341" xr:uid="{00000000-0005-0000-0000-0000F3180000}"/>
    <cellStyle name="Normal 4 6 5 4" xfId="6342" xr:uid="{00000000-0005-0000-0000-0000F4180000}"/>
    <cellStyle name="Normal 4 6 6" xfId="6343" xr:uid="{00000000-0005-0000-0000-0000F5180000}"/>
    <cellStyle name="Normal 4 6 6 2" xfId="6344" xr:uid="{00000000-0005-0000-0000-0000F6180000}"/>
    <cellStyle name="Normal 4 6 7" xfId="6345" xr:uid="{00000000-0005-0000-0000-0000F7180000}"/>
    <cellStyle name="Normal 4 6 8" xfId="6346" xr:uid="{00000000-0005-0000-0000-0000F8180000}"/>
    <cellStyle name="Normal 4 7" xfId="6347" xr:uid="{00000000-0005-0000-0000-0000F9180000}"/>
    <cellStyle name="Normal 4 7 2" xfId="6348" xr:uid="{00000000-0005-0000-0000-0000FA180000}"/>
    <cellStyle name="Normal 4 7 2 2" xfId="6349" xr:uid="{00000000-0005-0000-0000-0000FB180000}"/>
    <cellStyle name="Normal 4 7 2 3" xfId="6350" xr:uid="{00000000-0005-0000-0000-0000FC180000}"/>
    <cellStyle name="Normal 4 7 2 4" xfId="6351" xr:uid="{00000000-0005-0000-0000-0000FD180000}"/>
    <cellStyle name="Normal 4 7 3" xfId="6352" xr:uid="{00000000-0005-0000-0000-0000FE180000}"/>
    <cellStyle name="Normal 4 7 3 2" xfId="6353" xr:uid="{00000000-0005-0000-0000-0000FF180000}"/>
    <cellStyle name="Normal 4 7 3 3" xfId="6354" xr:uid="{00000000-0005-0000-0000-000000190000}"/>
    <cellStyle name="Normal 4 7 3 4" xfId="6355" xr:uid="{00000000-0005-0000-0000-000001190000}"/>
    <cellStyle name="Normal 4 7 4" xfId="6356" xr:uid="{00000000-0005-0000-0000-000002190000}"/>
    <cellStyle name="Normal 4 7 4 2" xfId="6357" xr:uid="{00000000-0005-0000-0000-000003190000}"/>
    <cellStyle name="Normal 4 7 4 3" xfId="6358" xr:uid="{00000000-0005-0000-0000-000004190000}"/>
    <cellStyle name="Normal 4 7 4 4" xfId="6359" xr:uid="{00000000-0005-0000-0000-000005190000}"/>
    <cellStyle name="Normal 4 7 5" xfId="6360" xr:uid="{00000000-0005-0000-0000-000006190000}"/>
    <cellStyle name="Normal 4 7 5 2" xfId="6361" xr:uid="{00000000-0005-0000-0000-000007190000}"/>
    <cellStyle name="Normal 4 7 6" xfId="6362" xr:uid="{00000000-0005-0000-0000-000008190000}"/>
    <cellStyle name="Normal 4 7 7" xfId="6363" xr:uid="{00000000-0005-0000-0000-000009190000}"/>
    <cellStyle name="Normal 4 8" xfId="6364" xr:uid="{00000000-0005-0000-0000-00000A190000}"/>
    <cellStyle name="Normal 4 8 2" xfId="6365" xr:uid="{00000000-0005-0000-0000-00000B190000}"/>
    <cellStyle name="Normal 4 8 3" xfId="6366" xr:uid="{00000000-0005-0000-0000-00000C190000}"/>
    <cellStyle name="Normal 4 8 4" xfId="6367" xr:uid="{00000000-0005-0000-0000-00000D190000}"/>
    <cellStyle name="Normal 4 9" xfId="6368" xr:uid="{00000000-0005-0000-0000-00000E190000}"/>
    <cellStyle name="Normal 4 9 2" xfId="6369" xr:uid="{00000000-0005-0000-0000-00000F190000}"/>
    <cellStyle name="Normal 4 9 3" xfId="6370" xr:uid="{00000000-0005-0000-0000-000010190000}"/>
    <cellStyle name="Normal 4 9 4" xfId="6371" xr:uid="{00000000-0005-0000-0000-000011190000}"/>
    <cellStyle name="Normal 40" xfId="6372" xr:uid="{00000000-0005-0000-0000-000012190000}"/>
    <cellStyle name="Normal 5" xfId="6373" xr:uid="{00000000-0005-0000-0000-000013190000}"/>
    <cellStyle name="Normal 5 10" xfId="6374" xr:uid="{00000000-0005-0000-0000-000014190000}"/>
    <cellStyle name="Normal 5 11" xfId="6375" xr:uid="{00000000-0005-0000-0000-000015190000}"/>
    <cellStyle name="Normal 5 12" xfId="6376" xr:uid="{00000000-0005-0000-0000-000016190000}"/>
    <cellStyle name="Normal 5 13" xfId="6377" xr:uid="{00000000-0005-0000-0000-000017190000}"/>
    <cellStyle name="Normal 5 14" xfId="6378" xr:uid="{00000000-0005-0000-0000-000018190000}"/>
    <cellStyle name="Normal 5 15" xfId="6379" xr:uid="{00000000-0005-0000-0000-000019190000}"/>
    <cellStyle name="Normal 5 16" xfId="6380" xr:uid="{00000000-0005-0000-0000-00001A190000}"/>
    <cellStyle name="Normal 5 17" xfId="6381" xr:uid="{00000000-0005-0000-0000-00001B190000}"/>
    <cellStyle name="Normal 5 18" xfId="6382" xr:uid="{00000000-0005-0000-0000-00001C190000}"/>
    <cellStyle name="Normal 5 19" xfId="6383" xr:uid="{00000000-0005-0000-0000-00001D190000}"/>
    <cellStyle name="Normal 5 2" xfId="6384" xr:uid="{00000000-0005-0000-0000-00001E190000}"/>
    <cellStyle name="Normal 5 2 2" xfId="6385" xr:uid="{00000000-0005-0000-0000-00001F190000}"/>
    <cellStyle name="Normal 5 2 2 2" xfId="6386" xr:uid="{00000000-0005-0000-0000-000020190000}"/>
    <cellStyle name="Normal 5 2 3" xfId="6387" xr:uid="{00000000-0005-0000-0000-000021190000}"/>
    <cellStyle name="Normal 5 2 4" xfId="6388" xr:uid="{00000000-0005-0000-0000-000022190000}"/>
    <cellStyle name="Normal 5 20" xfId="6389" xr:uid="{00000000-0005-0000-0000-000023190000}"/>
    <cellStyle name="Normal 5 21" xfId="6390" xr:uid="{00000000-0005-0000-0000-000024190000}"/>
    <cellStyle name="Normal 5 22" xfId="6391" xr:uid="{00000000-0005-0000-0000-000025190000}"/>
    <cellStyle name="Normal 5 3" xfId="6392" xr:uid="{00000000-0005-0000-0000-000026190000}"/>
    <cellStyle name="Normal 5 3 2" xfId="6393" xr:uid="{00000000-0005-0000-0000-000027190000}"/>
    <cellStyle name="Normal 5 3 3" xfId="6394" xr:uid="{00000000-0005-0000-0000-000028190000}"/>
    <cellStyle name="Normal 5 4" xfId="6395" xr:uid="{00000000-0005-0000-0000-000029190000}"/>
    <cellStyle name="Normal 5 4 2" xfId="6396" xr:uid="{00000000-0005-0000-0000-00002A190000}"/>
    <cellStyle name="Normal 5 4 3" xfId="6397" xr:uid="{00000000-0005-0000-0000-00002B190000}"/>
    <cellStyle name="Normal 5 5" xfId="6398" xr:uid="{00000000-0005-0000-0000-00002C190000}"/>
    <cellStyle name="Normal 5 6" xfId="6399" xr:uid="{00000000-0005-0000-0000-00002D190000}"/>
    <cellStyle name="Normal 5 7" xfId="6400" xr:uid="{00000000-0005-0000-0000-00002E190000}"/>
    <cellStyle name="Normal 5 8" xfId="6401" xr:uid="{00000000-0005-0000-0000-00002F190000}"/>
    <cellStyle name="Normal 5 9" xfId="6402" xr:uid="{00000000-0005-0000-0000-000030190000}"/>
    <cellStyle name="Normal 6" xfId="6403" xr:uid="{00000000-0005-0000-0000-000031190000}"/>
    <cellStyle name="Normal 6 10" xfId="6404" xr:uid="{00000000-0005-0000-0000-000032190000}"/>
    <cellStyle name="Normal 6 11" xfId="6405" xr:uid="{00000000-0005-0000-0000-000033190000}"/>
    <cellStyle name="Normal 6 2" xfId="6406" xr:uid="{00000000-0005-0000-0000-000034190000}"/>
    <cellStyle name="Normal 6 2 2" xfId="6407" xr:uid="{00000000-0005-0000-0000-000035190000}"/>
    <cellStyle name="Normal 6 2 2 2" xfId="6408" xr:uid="{00000000-0005-0000-0000-000036190000}"/>
    <cellStyle name="Normal 6 2 2 3" xfId="6409" xr:uid="{00000000-0005-0000-0000-000037190000}"/>
    <cellStyle name="Normal 6 2 2 4" xfId="6410" xr:uid="{00000000-0005-0000-0000-000038190000}"/>
    <cellStyle name="Normal 6 2 3" xfId="6411" xr:uid="{00000000-0005-0000-0000-000039190000}"/>
    <cellStyle name="Normal 6 2 3 2" xfId="6412" xr:uid="{00000000-0005-0000-0000-00003A190000}"/>
    <cellStyle name="Normal 6 2 3 2 2" xfId="6413" xr:uid="{00000000-0005-0000-0000-00003B190000}"/>
    <cellStyle name="Normal 6 2 3 2 2 2" xfId="6414" xr:uid="{00000000-0005-0000-0000-00003C190000}"/>
    <cellStyle name="Normal 6 2 3 2 2 3" xfId="6415" xr:uid="{00000000-0005-0000-0000-00003D190000}"/>
    <cellStyle name="Normal 6 2 3 2 2 4" xfId="6416" xr:uid="{00000000-0005-0000-0000-00003E190000}"/>
    <cellStyle name="Normal 6 2 3 2 3" xfId="6417" xr:uid="{00000000-0005-0000-0000-00003F190000}"/>
    <cellStyle name="Normal 6 2 3 2 3 2" xfId="6418" xr:uid="{00000000-0005-0000-0000-000040190000}"/>
    <cellStyle name="Normal 6 2 3 2 3 3" xfId="6419" xr:uid="{00000000-0005-0000-0000-000041190000}"/>
    <cellStyle name="Normal 6 2 3 2 3 4" xfId="6420" xr:uid="{00000000-0005-0000-0000-000042190000}"/>
    <cellStyle name="Normal 6 2 3 2 4" xfId="6421" xr:uid="{00000000-0005-0000-0000-000043190000}"/>
    <cellStyle name="Normal 6 2 3 2 4 2" xfId="6422" xr:uid="{00000000-0005-0000-0000-000044190000}"/>
    <cellStyle name="Normal 6 2 3 2 4 3" xfId="6423" xr:uid="{00000000-0005-0000-0000-000045190000}"/>
    <cellStyle name="Normal 6 2 3 2 4 4" xfId="6424" xr:uid="{00000000-0005-0000-0000-000046190000}"/>
    <cellStyle name="Normal 6 2 3 2 5" xfId="6425" xr:uid="{00000000-0005-0000-0000-000047190000}"/>
    <cellStyle name="Normal 6 2 3 2 5 2" xfId="6426" xr:uid="{00000000-0005-0000-0000-000048190000}"/>
    <cellStyle name="Normal 6 2 3 2 6" xfId="6427" xr:uid="{00000000-0005-0000-0000-000049190000}"/>
    <cellStyle name="Normal 6 2 3 2 7" xfId="6428" xr:uid="{00000000-0005-0000-0000-00004A190000}"/>
    <cellStyle name="Normal 6 2 3 3" xfId="6429" xr:uid="{00000000-0005-0000-0000-00004B190000}"/>
    <cellStyle name="Normal 6 2 3 3 2" xfId="6430" xr:uid="{00000000-0005-0000-0000-00004C190000}"/>
    <cellStyle name="Normal 6 2 3 3 3" xfId="6431" xr:uid="{00000000-0005-0000-0000-00004D190000}"/>
    <cellStyle name="Normal 6 2 3 3 4" xfId="6432" xr:uid="{00000000-0005-0000-0000-00004E190000}"/>
    <cellStyle name="Normal 6 2 3 4" xfId="6433" xr:uid="{00000000-0005-0000-0000-00004F190000}"/>
    <cellStyle name="Normal 6 2 3 4 2" xfId="6434" xr:uid="{00000000-0005-0000-0000-000050190000}"/>
    <cellStyle name="Normal 6 2 3 4 3" xfId="6435" xr:uid="{00000000-0005-0000-0000-000051190000}"/>
    <cellStyle name="Normal 6 2 3 4 4" xfId="6436" xr:uid="{00000000-0005-0000-0000-000052190000}"/>
    <cellStyle name="Normal 6 2 3 5" xfId="6437" xr:uid="{00000000-0005-0000-0000-000053190000}"/>
    <cellStyle name="Normal 6 2 3 5 2" xfId="6438" xr:uid="{00000000-0005-0000-0000-000054190000}"/>
    <cellStyle name="Normal 6 2 3 5 3" xfId="6439" xr:uid="{00000000-0005-0000-0000-000055190000}"/>
    <cellStyle name="Normal 6 2 3 5 4" xfId="6440" xr:uid="{00000000-0005-0000-0000-000056190000}"/>
    <cellStyle name="Normal 6 2 3 6" xfId="6441" xr:uid="{00000000-0005-0000-0000-000057190000}"/>
    <cellStyle name="Normal 6 2 3 6 2" xfId="6442" xr:uid="{00000000-0005-0000-0000-000058190000}"/>
    <cellStyle name="Normal 6 2 3 7" xfId="6443" xr:uid="{00000000-0005-0000-0000-000059190000}"/>
    <cellStyle name="Normal 6 2 3 8" xfId="6444" xr:uid="{00000000-0005-0000-0000-00005A190000}"/>
    <cellStyle name="Normal 6 2 4" xfId="6445" xr:uid="{00000000-0005-0000-0000-00005B190000}"/>
    <cellStyle name="Normal 6 2 4 2" xfId="6446" xr:uid="{00000000-0005-0000-0000-00005C190000}"/>
    <cellStyle name="Normal 6 2 4 3" xfId="6447" xr:uid="{00000000-0005-0000-0000-00005D190000}"/>
    <cellStyle name="Normal 6 2 5" xfId="6448" xr:uid="{00000000-0005-0000-0000-00005E190000}"/>
    <cellStyle name="Normal 6 2 5 2" xfId="6449" xr:uid="{00000000-0005-0000-0000-00005F190000}"/>
    <cellStyle name="Normal 6 2 6" xfId="6450" xr:uid="{00000000-0005-0000-0000-000060190000}"/>
    <cellStyle name="Normal 6 2 7" xfId="6451" xr:uid="{00000000-0005-0000-0000-000061190000}"/>
    <cellStyle name="Normal 6 3" xfId="6452" xr:uid="{00000000-0005-0000-0000-000062190000}"/>
    <cellStyle name="Normal 6 3 2" xfId="6453" xr:uid="{00000000-0005-0000-0000-000063190000}"/>
    <cellStyle name="Normal 6 3 3" xfId="6454" xr:uid="{00000000-0005-0000-0000-000064190000}"/>
    <cellStyle name="Normal 6 3 4" xfId="6455" xr:uid="{00000000-0005-0000-0000-000065190000}"/>
    <cellStyle name="Normal 6 4" xfId="6456" xr:uid="{00000000-0005-0000-0000-000066190000}"/>
    <cellStyle name="Normal 6 4 2" xfId="6457" xr:uid="{00000000-0005-0000-0000-000067190000}"/>
    <cellStyle name="Normal 6 4 2 2" xfId="6458" xr:uid="{00000000-0005-0000-0000-000068190000}"/>
    <cellStyle name="Normal 6 4 2 2 2" xfId="6459" xr:uid="{00000000-0005-0000-0000-000069190000}"/>
    <cellStyle name="Normal 6 4 2 2 3" xfId="6460" xr:uid="{00000000-0005-0000-0000-00006A190000}"/>
    <cellStyle name="Normal 6 4 2 2 4" xfId="6461" xr:uid="{00000000-0005-0000-0000-00006B190000}"/>
    <cellStyle name="Normal 6 4 2 3" xfId="6462" xr:uid="{00000000-0005-0000-0000-00006C190000}"/>
    <cellStyle name="Normal 6 4 2 3 2" xfId="6463" xr:uid="{00000000-0005-0000-0000-00006D190000}"/>
    <cellStyle name="Normal 6 4 2 3 3" xfId="6464" xr:uid="{00000000-0005-0000-0000-00006E190000}"/>
    <cellStyle name="Normal 6 4 2 3 4" xfId="6465" xr:uid="{00000000-0005-0000-0000-00006F190000}"/>
    <cellStyle name="Normal 6 4 2 4" xfId="6466" xr:uid="{00000000-0005-0000-0000-000070190000}"/>
    <cellStyle name="Normal 6 4 2 4 2" xfId="6467" xr:uid="{00000000-0005-0000-0000-000071190000}"/>
    <cellStyle name="Normal 6 4 2 4 3" xfId="6468" xr:uid="{00000000-0005-0000-0000-000072190000}"/>
    <cellStyle name="Normal 6 4 2 4 4" xfId="6469" xr:uid="{00000000-0005-0000-0000-000073190000}"/>
    <cellStyle name="Normal 6 4 2 5" xfId="6470" xr:uid="{00000000-0005-0000-0000-000074190000}"/>
    <cellStyle name="Normal 6 4 2 5 2" xfId="6471" xr:uid="{00000000-0005-0000-0000-000075190000}"/>
    <cellStyle name="Normal 6 4 2 6" xfId="6472" xr:uid="{00000000-0005-0000-0000-000076190000}"/>
    <cellStyle name="Normal 6 4 2 7" xfId="6473" xr:uid="{00000000-0005-0000-0000-000077190000}"/>
    <cellStyle name="Normal 6 4 3" xfId="6474" xr:uid="{00000000-0005-0000-0000-000078190000}"/>
    <cellStyle name="Normal 6 4 3 2" xfId="6475" xr:uid="{00000000-0005-0000-0000-000079190000}"/>
    <cellStyle name="Normal 6 4 3 3" xfId="6476" xr:uid="{00000000-0005-0000-0000-00007A190000}"/>
    <cellStyle name="Normal 6 4 3 4" xfId="6477" xr:uid="{00000000-0005-0000-0000-00007B190000}"/>
    <cellStyle name="Normal 6 4 4" xfId="6478" xr:uid="{00000000-0005-0000-0000-00007C190000}"/>
    <cellStyle name="Normal 6 4 4 2" xfId="6479" xr:uid="{00000000-0005-0000-0000-00007D190000}"/>
    <cellStyle name="Normal 6 4 4 3" xfId="6480" xr:uid="{00000000-0005-0000-0000-00007E190000}"/>
    <cellStyle name="Normal 6 4 4 4" xfId="6481" xr:uid="{00000000-0005-0000-0000-00007F190000}"/>
    <cellStyle name="Normal 6 4 5" xfId="6482" xr:uid="{00000000-0005-0000-0000-000080190000}"/>
    <cellStyle name="Normal 6 4 5 2" xfId="6483" xr:uid="{00000000-0005-0000-0000-000081190000}"/>
    <cellStyle name="Normal 6 4 5 3" xfId="6484" xr:uid="{00000000-0005-0000-0000-000082190000}"/>
    <cellStyle name="Normal 6 4 5 4" xfId="6485" xr:uid="{00000000-0005-0000-0000-000083190000}"/>
    <cellStyle name="Normal 6 4 6" xfId="6486" xr:uid="{00000000-0005-0000-0000-000084190000}"/>
    <cellStyle name="Normal 6 4 6 2" xfId="6487" xr:uid="{00000000-0005-0000-0000-000085190000}"/>
    <cellStyle name="Normal 6 4 7" xfId="6488" xr:uid="{00000000-0005-0000-0000-000086190000}"/>
    <cellStyle name="Normal 6 4 8" xfId="6489" xr:uid="{00000000-0005-0000-0000-000087190000}"/>
    <cellStyle name="Normal 6 5" xfId="6490" xr:uid="{00000000-0005-0000-0000-000088190000}"/>
    <cellStyle name="Normal 6 5 2" xfId="6491" xr:uid="{00000000-0005-0000-0000-000089190000}"/>
    <cellStyle name="Normal 6 5 2 2" xfId="6492" xr:uid="{00000000-0005-0000-0000-00008A190000}"/>
    <cellStyle name="Normal 6 5 2 2 2" xfId="6493" xr:uid="{00000000-0005-0000-0000-00008B190000}"/>
    <cellStyle name="Normal 6 5 2 2 3" xfId="6494" xr:uid="{00000000-0005-0000-0000-00008C190000}"/>
    <cellStyle name="Normal 6 5 2 2 4" xfId="6495" xr:uid="{00000000-0005-0000-0000-00008D190000}"/>
    <cellStyle name="Normal 6 5 2 3" xfId="6496" xr:uid="{00000000-0005-0000-0000-00008E190000}"/>
    <cellStyle name="Normal 6 5 2 3 2" xfId="6497" xr:uid="{00000000-0005-0000-0000-00008F190000}"/>
    <cellStyle name="Normal 6 5 2 3 3" xfId="6498" xr:uid="{00000000-0005-0000-0000-000090190000}"/>
    <cellStyle name="Normal 6 5 2 3 4" xfId="6499" xr:uid="{00000000-0005-0000-0000-000091190000}"/>
    <cellStyle name="Normal 6 5 2 4" xfId="6500" xr:uid="{00000000-0005-0000-0000-000092190000}"/>
    <cellStyle name="Normal 6 5 2 4 2" xfId="6501" xr:uid="{00000000-0005-0000-0000-000093190000}"/>
    <cellStyle name="Normal 6 5 2 4 3" xfId="6502" xr:uid="{00000000-0005-0000-0000-000094190000}"/>
    <cellStyle name="Normal 6 5 2 4 4" xfId="6503" xr:uid="{00000000-0005-0000-0000-000095190000}"/>
    <cellStyle name="Normal 6 5 2 5" xfId="6504" xr:uid="{00000000-0005-0000-0000-000096190000}"/>
    <cellStyle name="Normal 6 5 2 5 2" xfId="6505" xr:uid="{00000000-0005-0000-0000-000097190000}"/>
    <cellStyle name="Normal 6 5 2 6" xfId="6506" xr:uid="{00000000-0005-0000-0000-000098190000}"/>
    <cellStyle name="Normal 6 5 2 7" xfId="6507" xr:uid="{00000000-0005-0000-0000-000099190000}"/>
    <cellStyle name="Normal 6 5 3" xfId="6508" xr:uid="{00000000-0005-0000-0000-00009A190000}"/>
    <cellStyle name="Normal 6 5 3 2" xfId="6509" xr:uid="{00000000-0005-0000-0000-00009B190000}"/>
    <cellStyle name="Normal 6 5 3 3" xfId="6510" xr:uid="{00000000-0005-0000-0000-00009C190000}"/>
    <cellStyle name="Normal 6 5 3 4" xfId="6511" xr:uid="{00000000-0005-0000-0000-00009D190000}"/>
    <cellStyle name="Normal 6 5 4" xfId="6512" xr:uid="{00000000-0005-0000-0000-00009E190000}"/>
    <cellStyle name="Normal 6 5 4 2" xfId="6513" xr:uid="{00000000-0005-0000-0000-00009F190000}"/>
    <cellStyle name="Normal 6 5 4 3" xfId="6514" xr:uid="{00000000-0005-0000-0000-0000A0190000}"/>
    <cellStyle name="Normal 6 5 4 4" xfId="6515" xr:uid="{00000000-0005-0000-0000-0000A1190000}"/>
    <cellStyle name="Normal 6 5 5" xfId="6516" xr:uid="{00000000-0005-0000-0000-0000A2190000}"/>
    <cellStyle name="Normal 6 5 5 2" xfId="6517" xr:uid="{00000000-0005-0000-0000-0000A3190000}"/>
    <cellStyle name="Normal 6 5 5 3" xfId="6518" xr:uid="{00000000-0005-0000-0000-0000A4190000}"/>
    <cellStyle name="Normal 6 5 5 4" xfId="6519" xr:uid="{00000000-0005-0000-0000-0000A5190000}"/>
    <cellStyle name="Normal 6 5 6" xfId="6520" xr:uid="{00000000-0005-0000-0000-0000A6190000}"/>
    <cellStyle name="Normal 6 5 6 2" xfId="6521" xr:uid="{00000000-0005-0000-0000-0000A7190000}"/>
    <cellStyle name="Normal 6 5 7" xfId="6522" xr:uid="{00000000-0005-0000-0000-0000A8190000}"/>
    <cellStyle name="Normal 6 5 8" xfId="6523" xr:uid="{00000000-0005-0000-0000-0000A9190000}"/>
    <cellStyle name="Normal 6 6" xfId="6524" xr:uid="{00000000-0005-0000-0000-0000AA190000}"/>
    <cellStyle name="Normal 6 6 2" xfId="6525" xr:uid="{00000000-0005-0000-0000-0000AB190000}"/>
    <cellStyle name="Normal 6 6 2 2" xfId="6526" xr:uid="{00000000-0005-0000-0000-0000AC190000}"/>
    <cellStyle name="Normal 6 6 2 3" xfId="6527" xr:uid="{00000000-0005-0000-0000-0000AD190000}"/>
    <cellStyle name="Normal 6 6 2 4" xfId="6528" xr:uid="{00000000-0005-0000-0000-0000AE190000}"/>
    <cellStyle name="Normal 6 6 3" xfId="6529" xr:uid="{00000000-0005-0000-0000-0000AF190000}"/>
    <cellStyle name="Normal 6 6 3 2" xfId="6530" xr:uid="{00000000-0005-0000-0000-0000B0190000}"/>
    <cellStyle name="Normal 6 6 3 3" xfId="6531" xr:uid="{00000000-0005-0000-0000-0000B1190000}"/>
    <cellStyle name="Normal 6 6 3 4" xfId="6532" xr:uid="{00000000-0005-0000-0000-0000B2190000}"/>
    <cellStyle name="Normal 6 6 4" xfId="6533" xr:uid="{00000000-0005-0000-0000-0000B3190000}"/>
    <cellStyle name="Normal 6 6 4 2" xfId="6534" xr:uid="{00000000-0005-0000-0000-0000B4190000}"/>
    <cellStyle name="Normal 6 6 4 3" xfId="6535" xr:uid="{00000000-0005-0000-0000-0000B5190000}"/>
    <cellStyle name="Normal 6 6 4 4" xfId="6536" xr:uid="{00000000-0005-0000-0000-0000B6190000}"/>
    <cellStyle name="Normal 6 6 5" xfId="6537" xr:uid="{00000000-0005-0000-0000-0000B7190000}"/>
    <cellStyle name="Normal 6 6 5 2" xfId="6538" xr:uid="{00000000-0005-0000-0000-0000B8190000}"/>
    <cellStyle name="Normal 6 6 6" xfId="6539" xr:uid="{00000000-0005-0000-0000-0000B9190000}"/>
    <cellStyle name="Normal 6 6 7" xfId="6540" xr:uid="{00000000-0005-0000-0000-0000BA190000}"/>
    <cellStyle name="Normal 6 7" xfId="6541" xr:uid="{00000000-0005-0000-0000-0000BB190000}"/>
    <cellStyle name="Normal 6 7 2" xfId="6542" xr:uid="{00000000-0005-0000-0000-0000BC190000}"/>
    <cellStyle name="Normal 6 8" xfId="6543" xr:uid="{00000000-0005-0000-0000-0000BD190000}"/>
    <cellStyle name="Normal 6 8 2" xfId="6544" xr:uid="{00000000-0005-0000-0000-0000BE190000}"/>
    <cellStyle name="Normal 6 9" xfId="6545" xr:uid="{00000000-0005-0000-0000-0000BF190000}"/>
    <cellStyle name="Normal 6 9 2" xfId="6546" xr:uid="{00000000-0005-0000-0000-0000C0190000}"/>
    <cellStyle name="Normal 7" xfId="6547" xr:uid="{00000000-0005-0000-0000-0000C1190000}"/>
    <cellStyle name="Normal 7 2" xfId="6548" xr:uid="{00000000-0005-0000-0000-0000C2190000}"/>
    <cellStyle name="Normal 7 2 2" xfId="6549" xr:uid="{00000000-0005-0000-0000-0000C3190000}"/>
    <cellStyle name="Normal 7 2 2 2" xfId="6550" xr:uid="{00000000-0005-0000-0000-0000C4190000}"/>
    <cellStyle name="Normal 7 2 3" xfId="6551" xr:uid="{00000000-0005-0000-0000-0000C5190000}"/>
    <cellStyle name="Normal 7 3" xfId="6552" xr:uid="{00000000-0005-0000-0000-0000C6190000}"/>
    <cellStyle name="Normal 7 3 2" xfId="6553" xr:uid="{00000000-0005-0000-0000-0000C7190000}"/>
    <cellStyle name="Normal 7 4" xfId="6554" xr:uid="{00000000-0005-0000-0000-0000C8190000}"/>
    <cellStyle name="Normal 7 4 2" xfId="6555" xr:uid="{00000000-0005-0000-0000-0000C9190000}"/>
    <cellStyle name="Normal 8 2" xfId="6556" xr:uid="{00000000-0005-0000-0000-0000CA190000}"/>
    <cellStyle name="Normal 8 2 2" xfId="6557" xr:uid="{00000000-0005-0000-0000-0000CB190000}"/>
    <cellStyle name="Normal 8 2 2 2" xfId="6558" xr:uid="{00000000-0005-0000-0000-0000CC190000}"/>
    <cellStyle name="Normal 8 2 3" xfId="6559" xr:uid="{00000000-0005-0000-0000-0000CD190000}"/>
    <cellStyle name="Normal 8 3" xfId="6560" xr:uid="{00000000-0005-0000-0000-0000CE190000}"/>
    <cellStyle name="Normal 8 3 2" xfId="6561" xr:uid="{00000000-0005-0000-0000-0000CF190000}"/>
    <cellStyle name="Normal 8 4" xfId="6562" xr:uid="{00000000-0005-0000-0000-0000D0190000}"/>
    <cellStyle name="Normal 8 4 2" xfId="6563" xr:uid="{00000000-0005-0000-0000-0000D1190000}"/>
    <cellStyle name="Normal 9" xfId="6564" xr:uid="{00000000-0005-0000-0000-0000D2190000}"/>
    <cellStyle name="Normal 9 10" xfId="6565" xr:uid="{00000000-0005-0000-0000-0000D3190000}"/>
    <cellStyle name="Normal 9 2" xfId="6566" xr:uid="{00000000-0005-0000-0000-0000D4190000}"/>
    <cellStyle name="Normal 9 2 2" xfId="6567" xr:uid="{00000000-0005-0000-0000-0000D5190000}"/>
    <cellStyle name="Normal 9 2 2 2" xfId="6568" xr:uid="{00000000-0005-0000-0000-0000D6190000}"/>
    <cellStyle name="Normal 9 2 2 3" xfId="6569" xr:uid="{00000000-0005-0000-0000-0000D7190000}"/>
    <cellStyle name="Normal 9 2 2 4" xfId="6570" xr:uid="{00000000-0005-0000-0000-0000D8190000}"/>
    <cellStyle name="Normal 9 2 3" xfId="6571" xr:uid="{00000000-0005-0000-0000-0000D9190000}"/>
    <cellStyle name="Normal 9 2 3 2" xfId="6572" xr:uid="{00000000-0005-0000-0000-0000DA190000}"/>
    <cellStyle name="Normal 9 2 3 2 2" xfId="6573" xr:uid="{00000000-0005-0000-0000-0000DB190000}"/>
    <cellStyle name="Normal 9 2 3 2 2 2" xfId="6574" xr:uid="{00000000-0005-0000-0000-0000DC190000}"/>
    <cellStyle name="Normal 9 2 3 2 2 3" xfId="6575" xr:uid="{00000000-0005-0000-0000-0000DD190000}"/>
    <cellStyle name="Normal 9 2 3 2 2 4" xfId="6576" xr:uid="{00000000-0005-0000-0000-0000DE190000}"/>
    <cellStyle name="Normal 9 2 3 2 3" xfId="6577" xr:uid="{00000000-0005-0000-0000-0000DF190000}"/>
    <cellStyle name="Normal 9 2 3 2 3 2" xfId="6578" xr:uid="{00000000-0005-0000-0000-0000E0190000}"/>
    <cellStyle name="Normal 9 2 3 2 3 3" xfId="6579" xr:uid="{00000000-0005-0000-0000-0000E1190000}"/>
    <cellStyle name="Normal 9 2 3 2 3 4" xfId="6580" xr:uid="{00000000-0005-0000-0000-0000E2190000}"/>
    <cellStyle name="Normal 9 2 3 2 4" xfId="6581" xr:uid="{00000000-0005-0000-0000-0000E3190000}"/>
    <cellStyle name="Normal 9 2 3 2 4 2" xfId="6582" xr:uid="{00000000-0005-0000-0000-0000E4190000}"/>
    <cellStyle name="Normal 9 2 3 2 4 3" xfId="6583" xr:uid="{00000000-0005-0000-0000-0000E5190000}"/>
    <cellStyle name="Normal 9 2 3 2 4 4" xfId="6584" xr:uid="{00000000-0005-0000-0000-0000E6190000}"/>
    <cellStyle name="Normal 9 2 3 2 5" xfId="6585" xr:uid="{00000000-0005-0000-0000-0000E7190000}"/>
    <cellStyle name="Normal 9 2 3 2 5 2" xfId="6586" xr:uid="{00000000-0005-0000-0000-0000E8190000}"/>
    <cellStyle name="Normal 9 2 3 2 6" xfId="6587" xr:uid="{00000000-0005-0000-0000-0000E9190000}"/>
    <cellStyle name="Normal 9 2 3 2 7" xfId="6588" xr:uid="{00000000-0005-0000-0000-0000EA190000}"/>
    <cellStyle name="Normal 9 2 3 3" xfId="6589" xr:uid="{00000000-0005-0000-0000-0000EB190000}"/>
    <cellStyle name="Normal 9 2 3 3 2" xfId="6590" xr:uid="{00000000-0005-0000-0000-0000EC190000}"/>
    <cellStyle name="Normal 9 2 3 3 3" xfId="6591" xr:uid="{00000000-0005-0000-0000-0000ED190000}"/>
    <cellStyle name="Normal 9 2 3 3 4" xfId="6592" xr:uid="{00000000-0005-0000-0000-0000EE190000}"/>
    <cellStyle name="Normal 9 2 3 4" xfId="6593" xr:uid="{00000000-0005-0000-0000-0000EF190000}"/>
    <cellStyle name="Normal 9 2 3 4 2" xfId="6594" xr:uid="{00000000-0005-0000-0000-0000F0190000}"/>
    <cellStyle name="Normal 9 2 3 4 3" xfId="6595" xr:uid="{00000000-0005-0000-0000-0000F1190000}"/>
    <cellStyle name="Normal 9 2 3 4 4" xfId="6596" xr:uid="{00000000-0005-0000-0000-0000F2190000}"/>
    <cellStyle name="Normal 9 2 3 5" xfId="6597" xr:uid="{00000000-0005-0000-0000-0000F3190000}"/>
    <cellStyle name="Normal 9 2 3 5 2" xfId="6598" xr:uid="{00000000-0005-0000-0000-0000F4190000}"/>
    <cellStyle name="Normal 9 2 3 5 3" xfId="6599" xr:uid="{00000000-0005-0000-0000-0000F5190000}"/>
    <cellStyle name="Normal 9 2 3 5 4" xfId="6600" xr:uid="{00000000-0005-0000-0000-0000F6190000}"/>
    <cellStyle name="Normal 9 2 3 6" xfId="6601" xr:uid="{00000000-0005-0000-0000-0000F7190000}"/>
    <cellStyle name="Normal 9 2 3 6 2" xfId="6602" xr:uid="{00000000-0005-0000-0000-0000F8190000}"/>
    <cellStyle name="Normal 9 2 3 7" xfId="6603" xr:uid="{00000000-0005-0000-0000-0000F9190000}"/>
    <cellStyle name="Normal 9 2 3 8" xfId="6604" xr:uid="{00000000-0005-0000-0000-0000FA190000}"/>
    <cellStyle name="Normal 9 2 4" xfId="6605" xr:uid="{00000000-0005-0000-0000-0000FB190000}"/>
    <cellStyle name="Normal 9 2 4 2" xfId="6606" xr:uid="{00000000-0005-0000-0000-0000FC190000}"/>
    <cellStyle name="Normal 9 2 4 3" xfId="6607" xr:uid="{00000000-0005-0000-0000-0000FD190000}"/>
    <cellStyle name="Normal 9 2 5" xfId="6608" xr:uid="{00000000-0005-0000-0000-0000FE190000}"/>
    <cellStyle name="Normal 9 2 5 2" xfId="6609" xr:uid="{00000000-0005-0000-0000-0000FF190000}"/>
    <cellStyle name="Normal 9 2 6" xfId="6610" xr:uid="{00000000-0005-0000-0000-0000001A0000}"/>
    <cellStyle name="Normal 9 2 7" xfId="6611" xr:uid="{00000000-0005-0000-0000-0000011A0000}"/>
    <cellStyle name="Normal 9 3" xfId="6612" xr:uid="{00000000-0005-0000-0000-0000021A0000}"/>
    <cellStyle name="Normal 9 3 2" xfId="6613" xr:uid="{00000000-0005-0000-0000-0000031A0000}"/>
    <cellStyle name="Normal 9 3 3" xfId="6614" xr:uid="{00000000-0005-0000-0000-0000041A0000}"/>
    <cellStyle name="Normal 9 3 4" xfId="6615" xr:uid="{00000000-0005-0000-0000-0000051A0000}"/>
    <cellStyle name="Normal 9 4" xfId="6616" xr:uid="{00000000-0005-0000-0000-0000061A0000}"/>
    <cellStyle name="Normal 9 4 2" xfId="6617" xr:uid="{00000000-0005-0000-0000-0000071A0000}"/>
    <cellStyle name="Normal 9 4 2 2" xfId="6618" xr:uid="{00000000-0005-0000-0000-0000081A0000}"/>
    <cellStyle name="Normal 9 4 2 2 2" xfId="6619" xr:uid="{00000000-0005-0000-0000-0000091A0000}"/>
    <cellStyle name="Normal 9 4 2 2 3" xfId="6620" xr:uid="{00000000-0005-0000-0000-00000A1A0000}"/>
    <cellStyle name="Normal 9 4 2 2 4" xfId="6621" xr:uid="{00000000-0005-0000-0000-00000B1A0000}"/>
    <cellStyle name="Normal 9 4 2 3" xfId="6622" xr:uid="{00000000-0005-0000-0000-00000C1A0000}"/>
    <cellStyle name="Normal 9 4 2 3 2" xfId="6623" xr:uid="{00000000-0005-0000-0000-00000D1A0000}"/>
    <cellStyle name="Normal 9 4 2 3 3" xfId="6624" xr:uid="{00000000-0005-0000-0000-00000E1A0000}"/>
    <cellStyle name="Normal 9 4 2 3 4" xfId="6625" xr:uid="{00000000-0005-0000-0000-00000F1A0000}"/>
    <cellStyle name="Normal 9 4 2 4" xfId="6626" xr:uid="{00000000-0005-0000-0000-0000101A0000}"/>
    <cellStyle name="Normal 9 4 2 4 2" xfId="6627" xr:uid="{00000000-0005-0000-0000-0000111A0000}"/>
    <cellStyle name="Normal 9 4 2 4 3" xfId="6628" xr:uid="{00000000-0005-0000-0000-0000121A0000}"/>
    <cellStyle name="Normal 9 4 2 4 4" xfId="6629" xr:uid="{00000000-0005-0000-0000-0000131A0000}"/>
    <cellStyle name="Normal 9 4 2 5" xfId="6630" xr:uid="{00000000-0005-0000-0000-0000141A0000}"/>
    <cellStyle name="Normal 9 4 2 5 2" xfId="6631" xr:uid="{00000000-0005-0000-0000-0000151A0000}"/>
    <cellStyle name="Normal 9 4 2 6" xfId="6632" xr:uid="{00000000-0005-0000-0000-0000161A0000}"/>
    <cellStyle name="Normal 9 4 2 7" xfId="6633" xr:uid="{00000000-0005-0000-0000-0000171A0000}"/>
    <cellStyle name="Normal 9 4 3" xfId="6634" xr:uid="{00000000-0005-0000-0000-0000181A0000}"/>
    <cellStyle name="Normal 9 4 3 2" xfId="6635" xr:uid="{00000000-0005-0000-0000-0000191A0000}"/>
    <cellStyle name="Normal 9 4 3 3" xfId="6636" xr:uid="{00000000-0005-0000-0000-00001A1A0000}"/>
    <cellStyle name="Normal 9 4 3 4" xfId="6637" xr:uid="{00000000-0005-0000-0000-00001B1A0000}"/>
    <cellStyle name="Normal 9 4 4" xfId="6638" xr:uid="{00000000-0005-0000-0000-00001C1A0000}"/>
    <cellStyle name="Normal 9 4 4 2" xfId="6639" xr:uid="{00000000-0005-0000-0000-00001D1A0000}"/>
    <cellStyle name="Normal 9 4 4 3" xfId="6640" xr:uid="{00000000-0005-0000-0000-00001E1A0000}"/>
    <cellStyle name="Normal 9 4 4 4" xfId="6641" xr:uid="{00000000-0005-0000-0000-00001F1A0000}"/>
    <cellStyle name="Normal 9 4 5" xfId="6642" xr:uid="{00000000-0005-0000-0000-0000201A0000}"/>
    <cellStyle name="Normal 9 4 5 2" xfId="6643" xr:uid="{00000000-0005-0000-0000-0000211A0000}"/>
    <cellStyle name="Normal 9 4 5 3" xfId="6644" xr:uid="{00000000-0005-0000-0000-0000221A0000}"/>
    <cellStyle name="Normal 9 4 5 4" xfId="6645" xr:uid="{00000000-0005-0000-0000-0000231A0000}"/>
    <cellStyle name="Normal 9 4 6" xfId="6646" xr:uid="{00000000-0005-0000-0000-0000241A0000}"/>
    <cellStyle name="Normal 9 4 6 2" xfId="6647" xr:uid="{00000000-0005-0000-0000-0000251A0000}"/>
    <cellStyle name="Normal 9 4 7" xfId="6648" xr:uid="{00000000-0005-0000-0000-0000261A0000}"/>
    <cellStyle name="Normal 9 4 8" xfId="6649" xr:uid="{00000000-0005-0000-0000-0000271A0000}"/>
    <cellStyle name="Normal 9 5" xfId="6650" xr:uid="{00000000-0005-0000-0000-0000281A0000}"/>
    <cellStyle name="Normal 9 5 2" xfId="6651" xr:uid="{00000000-0005-0000-0000-0000291A0000}"/>
    <cellStyle name="Normal 9 5 2 2" xfId="6652" xr:uid="{00000000-0005-0000-0000-00002A1A0000}"/>
    <cellStyle name="Normal 9 5 2 2 2" xfId="6653" xr:uid="{00000000-0005-0000-0000-00002B1A0000}"/>
    <cellStyle name="Normal 9 5 2 2 3" xfId="6654" xr:uid="{00000000-0005-0000-0000-00002C1A0000}"/>
    <cellStyle name="Normal 9 5 2 2 4" xfId="6655" xr:uid="{00000000-0005-0000-0000-00002D1A0000}"/>
    <cellStyle name="Normal 9 5 2 3" xfId="6656" xr:uid="{00000000-0005-0000-0000-00002E1A0000}"/>
    <cellStyle name="Normal 9 5 2 3 2" xfId="6657" xr:uid="{00000000-0005-0000-0000-00002F1A0000}"/>
    <cellStyle name="Normal 9 5 2 3 3" xfId="6658" xr:uid="{00000000-0005-0000-0000-0000301A0000}"/>
    <cellStyle name="Normal 9 5 2 3 4" xfId="6659" xr:uid="{00000000-0005-0000-0000-0000311A0000}"/>
    <cellStyle name="Normal 9 5 2 4" xfId="6660" xr:uid="{00000000-0005-0000-0000-0000321A0000}"/>
    <cellStyle name="Normal 9 5 2 4 2" xfId="6661" xr:uid="{00000000-0005-0000-0000-0000331A0000}"/>
    <cellStyle name="Normal 9 5 2 4 3" xfId="6662" xr:uid="{00000000-0005-0000-0000-0000341A0000}"/>
    <cellStyle name="Normal 9 5 2 4 4" xfId="6663" xr:uid="{00000000-0005-0000-0000-0000351A0000}"/>
    <cellStyle name="Normal 9 5 2 5" xfId="6664" xr:uid="{00000000-0005-0000-0000-0000361A0000}"/>
    <cellStyle name="Normal 9 5 2 5 2" xfId="6665" xr:uid="{00000000-0005-0000-0000-0000371A0000}"/>
    <cellStyle name="Normal 9 5 2 6" xfId="6666" xr:uid="{00000000-0005-0000-0000-0000381A0000}"/>
    <cellStyle name="Normal 9 5 2 7" xfId="6667" xr:uid="{00000000-0005-0000-0000-0000391A0000}"/>
    <cellStyle name="Normal 9 5 3" xfId="6668" xr:uid="{00000000-0005-0000-0000-00003A1A0000}"/>
    <cellStyle name="Normal 9 5 3 2" xfId="6669" xr:uid="{00000000-0005-0000-0000-00003B1A0000}"/>
    <cellStyle name="Normal 9 5 3 3" xfId="6670" xr:uid="{00000000-0005-0000-0000-00003C1A0000}"/>
    <cellStyle name="Normal 9 5 3 4" xfId="6671" xr:uid="{00000000-0005-0000-0000-00003D1A0000}"/>
    <cellStyle name="Normal 9 5 4" xfId="6672" xr:uid="{00000000-0005-0000-0000-00003E1A0000}"/>
    <cellStyle name="Normal 9 5 4 2" xfId="6673" xr:uid="{00000000-0005-0000-0000-00003F1A0000}"/>
    <cellStyle name="Normal 9 5 4 3" xfId="6674" xr:uid="{00000000-0005-0000-0000-0000401A0000}"/>
    <cellStyle name="Normal 9 5 4 4" xfId="6675" xr:uid="{00000000-0005-0000-0000-0000411A0000}"/>
    <cellStyle name="Normal 9 5 5" xfId="6676" xr:uid="{00000000-0005-0000-0000-0000421A0000}"/>
    <cellStyle name="Normal 9 5 5 2" xfId="6677" xr:uid="{00000000-0005-0000-0000-0000431A0000}"/>
    <cellStyle name="Normal 9 5 5 3" xfId="6678" xr:uid="{00000000-0005-0000-0000-0000441A0000}"/>
    <cellStyle name="Normal 9 5 5 4" xfId="6679" xr:uid="{00000000-0005-0000-0000-0000451A0000}"/>
    <cellStyle name="Normal 9 5 6" xfId="6680" xr:uid="{00000000-0005-0000-0000-0000461A0000}"/>
    <cellStyle name="Normal 9 5 6 2" xfId="6681" xr:uid="{00000000-0005-0000-0000-0000471A0000}"/>
    <cellStyle name="Normal 9 5 7" xfId="6682" xr:uid="{00000000-0005-0000-0000-0000481A0000}"/>
    <cellStyle name="Normal 9 5 8" xfId="6683" xr:uid="{00000000-0005-0000-0000-0000491A0000}"/>
    <cellStyle name="Normal 9 6" xfId="6684" xr:uid="{00000000-0005-0000-0000-00004A1A0000}"/>
    <cellStyle name="Normal 9 6 2" xfId="6685" xr:uid="{00000000-0005-0000-0000-00004B1A0000}"/>
    <cellStyle name="Normal 9 6 2 2" xfId="6686" xr:uid="{00000000-0005-0000-0000-00004C1A0000}"/>
    <cellStyle name="Normal 9 6 2 3" xfId="6687" xr:uid="{00000000-0005-0000-0000-00004D1A0000}"/>
    <cellStyle name="Normal 9 6 2 4" xfId="6688" xr:uid="{00000000-0005-0000-0000-00004E1A0000}"/>
    <cellStyle name="Normal 9 6 3" xfId="6689" xr:uid="{00000000-0005-0000-0000-00004F1A0000}"/>
    <cellStyle name="Normal 9 6 3 2" xfId="6690" xr:uid="{00000000-0005-0000-0000-0000501A0000}"/>
    <cellStyle name="Normal 9 6 3 3" xfId="6691" xr:uid="{00000000-0005-0000-0000-0000511A0000}"/>
    <cellStyle name="Normal 9 6 3 4" xfId="6692" xr:uid="{00000000-0005-0000-0000-0000521A0000}"/>
    <cellStyle name="Normal 9 6 4" xfId="6693" xr:uid="{00000000-0005-0000-0000-0000531A0000}"/>
    <cellStyle name="Normal 9 6 4 2" xfId="6694" xr:uid="{00000000-0005-0000-0000-0000541A0000}"/>
    <cellStyle name="Normal 9 6 4 3" xfId="6695" xr:uid="{00000000-0005-0000-0000-0000551A0000}"/>
    <cellStyle name="Normal 9 6 4 4" xfId="6696" xr:uid="{00000000-0005-0000-0000-0000561A0000}"/>
    <cellStyle name="Normal 9 6 5" xfId="6697" xr:uid="{00000000-0005-0000-0000-0000571A0000}"/>
    <cellStyle name="Normal 9 6 5 2" xfId="6698" xr:uid="{00000000-0005-0000-0000-0000581A0000}"/>
    <cellStyle name="Normal 9 6 6" xfId="6699" xr:uid="{00000000-0005-0000-0000-0000591A0000}"/>
    <cellStyle name="Normal 9 6 7" xfId="6700" xr:uid="{00000000-0005-0000-0000-00005A1A0000}"/>
    <cellStyle name="Normal 9 7" xfId="6701" xr:uid="{00000000-0005-0000-0000-00005B1A0000}"/>
    <cellStyle name="Normal 9 7 2" xfId="6702" xr:uid="{00000000-0005-0000-0000-00005C1A0000}"/>
    <cellStyle name="Normal 9 8" xfId="6703" xr:uid="{00000000-0005-0000-0000-00005D1A0000}"/>
    <cellStyle name="Normal 9 8 2" xfId="6704" xr:uid="{00000000-0005-0000-0000-00005E1A0000}"/>
    <cellStyle name="Normal 9 9" xfId="6705" xr:uid="{00000000-0005-0000-0000-00005F1A0000}"/>
    <cellStyle name="Note 2" xfId="6706" xr:uid="{00000000-0005-0000-0000-0000601A0000}"/>
    <cellStyle name="Note 2 10" xfId="6707" xr:uid="{00000000-0005-0000-0000-0000611A0000}"/>
    <cellStyle name="Note 2 11" xfId="6708" xr:uid="{00000000-0005-0000-0000-0000621A0000}"/>
    <cellStyle name="Note 2 2" xfId="6709" xr:uid="{00000000-0005-0000-0000-0000631A0000}"/>
    <cellStyle name="Note 2 2 2" xfId="6710" xr:uid="{00000000-0005-0000-0000-0000641A0000}"/>
    <cellStyle name="Note 2 2 2 2" xfId="6711" xr:uid="{00000000-0005-0000-0000-0000651A0000}"/>
    <cellStyle name="Note 2 2 2 3" xfId="6712" xr:uid="{00000000-0005-0000-0000-0000661A0000}"/>
    <cellStyle name="Note 2 2 2 4" xfId="6713" xr:uid="{00000000-0005-0000-0000-0000671A0000}"/>
    <cellStyle name="Note 2 2 2 5" xfId="6714" xr:uid="{00000000-0005-0000-0000-0000681A0000}"/>
    <cellStyle name="Note 2 2 2 6" xfId="6715" xr:uid="{00000000-0005-0000-0000-0000691A0000}"/>
    <cellStyle name="Note 2 2 2 7" xfId="6716" xr:uid="{00000000-0005-0000-0000-00006A1A0000}"/>
    <cellStyle name="Note 2 2 3" xfId="6717" xr:uid="{00000000-0005-0000-0000-00006B1A0000}"/>
    <cellStyle name="Note 2 2 4" xfId="6718" xr:uid="{00000000-0005-0000-0000-00006C1A0000}"/>
    <cellStyle name="Note 2 2 5" xfId="6719" xr:uid="{00000000-0005-0000-0000-00006D1A0000}"/>
    <cellStyle name="Note 2 2 6" xfId="6720" xr:uid="{00000000-0005-0000-0000-00006E1A0000}"/>
    <cellStyle name="Note 2 2 7" xfId="6721" xr:uid="{00000000-0005-0000-0000-00006F1A0000}"/>
    <cellStyle name="Note 2 2 8" xfId="6722" xr:uid="{00000000-0005-0000-0000-0000701A0000}"/>
    <cellStyle name="Note 2 3" xfId="6723" xr:uid="{00000000-0005-0000-0000-0000711A0000}"/>
    <cellStyle name="Note 2 3 2" xfId="6724" xr:uid="{00000000-0005-0000-0000-0000721A0000}"/>
    <cellStyle name="Note 2 3 3" xfId="6725" xr:uid="{00000000-0005-0000-0000-0000731A0000}"/>
    <cellStyle name="Note 2 3 4" xfId="6726" xr:uid="{00000000-0005-0000-0000-0000741A0000}"/>
    <cellStyle name="Note 2 3 5" xfId="6727" xr:uid="{00000000-0005-0000-0000-0000751A0000}"/>
    <cellStyle name="Note 2 3 6" xfId="6728" xr:uid="{00000000-0005-0000-0000-0000761A0000}"/>
    <cellStyle name="Note 2 3 7" xfId="6729" xr:uid="{00000000-0005-0000-0000-0000771A0000}"/>
    <cellStyle name="Note 2 4" xfId="6730" xr:uid="{00000000-0005-0000-0000-0000781A0000}"/>
    <cellStyle name="Note 2 4 2" xfId="6731" xr:uid="{00000000-0005-0000-0000-0000791A0000}"/>
    <cellStyle name="Note 2 4 3" xfId="6732" xr:uid="{00000000-0005-0000-0000-00007A1A0000}"/>
    <cellStyle name="Note 2 4 4" xfId="6733" xr:uid="{00000000-0005-0000-0000-00007B1A0000}"/>
    <cellStyle name="Note 2 4 5" xfId="6734" xr:uid="{00000000-0005-0000-0000-00007C1A0000}"/>
    <cellStyle name="Note 2 4 6" xfId="6735" xr:uid="{00000000-0005-0000-0000-00007D1A0000}"/>
    <cellStyle name="Note 2 4 7" xfId="6736" xr:uid="{00000000-0005-0000-0000-00007E1A0000}"/>
    <cellStyle name="Note 2 5" xfId="6737" xr:uid="{00000000-0005-0000-0000-00007F1A0000}"/>
    <cellStyle name="Note 2 5 2" xfId="6738" xr:uid="{00000000-0005-0000-0000-0000801A0000}"/>
    <cellStyle name="Note 2 5 3" xfId="6739" xr:uid="{00000000-0005-0000-0000-0000811A0000}"/>
    <cellStyle name="Note 2 5 4" xfId="6740" xr:uid="{00000000-0005-0000-0000-0000821A0000}"/>
    <cellStyle name="Note 2 5 5" xfId="6741" xr:uid="{00000000-0005-0000-0000-0000831A0000}"/>
    <cellStyle name="Note 2 5 6" xfId="6742" xr:uid="{00000000-0005-0000-0000-0000841A0000}"/>
    <cellStyle name="Note 2 5 7" xfId="6743" xr:uid="{00000000-0005-0000-0000-0000851A0000}"/>
    <cellStyle name="Note 2 6" xfId="6744" xr:uid="{00000000-0005-0000-0000-0000861A0000}"/>
    <cellStyle name="Note 2 7" xfId="6745" xr:uid="{00000000-0005-0000-0000-0000871A0000}"/>
    <cellStyle name="Note 2 8" xfId="6746" xr:uid="{00000000-0005-0000-0000-0000881A0000}"/>
    <cellStyle name="Note 2 9" xfId="6747" xr:uid="{00000000-0005-0000-0000-0000891A0000}"/>
    <cellStyle name="Note 3" xfId="6748" xr:uid="{00000000-0005-0000-0000-00008A1A0000}"/>
    <cellStyle name="Note 3 2" xfId="6749" xr:uid="{00000000-0005-0000-0000-00008B1A0000}"/>
    <cellStyle name="Note 3 2 2" xfId="6750" xr:uid="{00000000-0005-0000-0000-00008C1A0000}"/>
    <cellStyle name="Note 3 2 3" xfId="6751" xr:uid="{00000000-0005-0000-0000-00008D1A0000}"/>
    <cellStyle name="Note 3 2 4" xfId="6752" xr:uid="{00000000-0005-0000-0000-00008E1A0000}"/>
    <cellStyle name="Note 3 2 5" xfId="6753" xr:uid="{00000000-0005-0000-0000-00008F1A0000}"/>
    <cellStyle name="Note 3 2 6" xfId="6754" xr:uid="{00000000-0005-0000-0000-0000901A0000}"/>
    <cellStyle name="Note 3 2 7" xfId="6755" xr:uid="{00000000-0005-0000-0000-0000911A0000}"/>
    <cellStyle name="Note 3 3" xfId="6756" xr:uid="{00000000-0005-0000-0000-0000921A0000}"/>
    <cellStyle name="Note 3 4" xfId="6757" xr:uid="{00000000-0005-0000-0000-0000931A0000}"/>
    <cellStyle name="Note 3 5" xfId="6758" xr:uid="{00000000-0005-0000-0000-0000941A0000}"/>
    <cellStyle name="Note 3 6" xfId="6759" xr:uid="{00000000-0005-0000-0000-0000951A0000}"/>
    <cellStyle name="Note 3 7" xfId="6760" xr:uid="{00000000-0005-0000-0000-0000961A0000}"/>
    <cellStyle name="Note 3 8" xfId="6761" xr:uid="{00000000-0005-0000-0000-0000971A0000}"/>
    <cellStyle name="Note 4" xfId="6762" xr:uid="{00000000-0005-0000-0000-0000981A0000}"/>
    <cellStyle name="Note 4 2" xfId="6763" xr:uid="{00000000-0005-0000-0000-0000991A0000}"/>
    <cellStyle name="Note 4 2 2" xfId="6764" xr:uid="{00000000-0005-0000-0000-00009A1A0000}"/>
    <cellStyle name="Note 4 2 3" xfId="6765" xr:uid="{00000000-0005-0000-0000-00009B1A0000}"/>
    <cellStyle name="Note 4 2 4" xfId="6766" xr:uid="{00000000-0005-0000-0000-00009C1A0000}"/>
    <cellStyle name="Note 4 2 5" xfId="6767" xr:uid="{00000000-0005-0000-0000-00009D1A0000}"/>
    <cellStyle name="Note 4 2 6" xfId="6768" xr:uid="{00000000-0005-0000-0000-00009E1A0000}"/>
    <cellStyle name="Note 4 2 7" xfId="6769" xr:uid="{00000000-0005-0000-0000-00009F1A0000}"/>
    <cellStyle name="Note 4 3" xfId="6770" xr:uid="{00000000-0005-0000-0000-0000A01A0000}"/>
    <cellStyle name="Note 4 4" xfId="6771" xr:uid="{00000000-0005-0000-0000-0000A11A0000}"/>
    <cellStyle name="Note 4 5" xfId="6772" xr:uid="{00000000-0005-0000-0000-0000A21A0000}"/>
    <cellStyle name="Note 4 6" xfId="6773" xr:uid="{00000000-0005-0000-0000-0000A31A0000}"/>
    <cellStyle name="Note 4 7" xfId="6774" xr:uid="{00000000-0005-0000-0000-0000A41A0000}"/>
    <cellStyle name="Note 4 8" xfId="6775" xr:uid="{00000000-0005-0000-0000-0000A51A0000}"/>
    <cellStyle name="Output 2" xfId="6776" xr:uid="{00000000-0005-0000-0000-0000A61A0000}"/>
    <cellStyle name="Output 2 10" xfId="6777" xr:uid="{00000000-0005-0000-0000-0000A71A0000}"/>
    <cellStyle name="Output 2 11" xfId="6778" xr:uid="{00000000-0005-0000-0000-0000A81A0000}"/>
    <cellStyle name="Output 2 2" xfId="6779" xr:uid="{00000000-0005-0000-0000-0000A91A0000}"/>
    <cellStyle name="Output 2 2 2" xfId="6780" xr:uid="{00000000-0005-0000-0000-0000AA1A0000}"/>
    <cellStyle name="Output 2 2 3" xfId="6781" xr:uid="{00000000-0005-0000-0000-0000AB1A0000}"/>
    <cellStyle name="Output 2 2 4" xfId="6782" xr:uid="{00000000-0005-0000-0000-0000AC1A0000}"/>
    <cellStyle name="Output 2 2 5" xfId="6783" xr:uid="{00000000-0005-0000-0000-0000AD1A0000}"/>
    <cellStyle name="Output 2 2 6" xfId="6784" xr:uid="{00000000-0005-0000-0000-0000AE1A0000}"/>
    <cellStyle name="Output 2 2 7" xfId="6785" xr:uid="{00000000-0005-0000-0000-0000AF1A0000}"/>
    <cellStyle name="Output 2 2 8" xfId="6786" xr:uid="{00000000-0005-0000-0000-0000B01A0000}"/>
    <cellStyle name="Output 2 3" xfId="6787" xr:uid="{00000000-0005-0000-0000-0000B11A0000}"/>
    <cellStyle name="Output 2 3 2" xfId="6788" xr:uid="{00000000-0005-0000-0000-0000B21A0000}"/>
    <cellStyle name="Output 2 3 3" xfId="6789" xr:uid="{00000000-0005-0000-0000-0000B31A0000}"/>
    <cellStyle name="Output 2 3 4" xfId="6790" xr:uid="{00000000-0005-0000-0000-0000B41A0000}"/>
    <cellStyle name="Output 2 3 5" xfId="6791" xr:uid="{00000000-0005-0000-0000-0000B51A0000}"/>
    <cellStyle name="Output 2 3 6" xfId="6792" xr:uid="{00000000-0005-0000-0000-0000B61A0000}"/>
    <cellStyle name="Output 2 3 7" xfId="6793" xr:uid="{00000000-0005-0000-0000-0000B71A0000}"/>
    <cellStyle name="Output 2 3 8" xfId="6794" xr:uid="{00000000-0005-0000-0000-0000B81A0000}"/>
    <cellStyle name="Output 2 4" xfId="6795" xr:uid="{00000000-0005-0000-0000-0000B91A0000}"/>
    <cellStyle name="Output 2 4 2" xfId="6796" xr:uid="{00000000-0005-0000-0000-0000BA1A0000}"/>
    <cellStyle name="Output 2 4 3" xfId="6797" xr:uid="{00000000-0005-0000-0000-0000BB1A0000}"/>
    <cellStyle name="Output 2 4 4" xfId="6798" xr:uid="{00000000-0005-0000-0000-0000BC1A0000}"/>
    <cellStyle name="Output 2 4 5" xfId="6799" xr:uid="{00000000-0005-0000-0000-0000BD1A0000}"/>
    <cellStyle name="Output 2 4 6" xfId="6800" xr:uid="{00000000-0005-0000-0000-0000BE1A0000}"/>
    <cellStyle name="Output 2 4 7" xfId="6801" xr:uid="{00000000-0005-0000-0000-0000BF1A0000}"/>
    <cellStyle name="Output 2 4 8" xfId="6802" xr:uid="{00000000-0005-0000-0000-0000C01A0000}"/>
    <cellStyle name="Output 2 5" xfId="6803" xr:uid="{00000000-0005-0000-0000-0000C11A0000}"/>
    <cellStyle name="Output 2 6" xfId="6804" xr:uid="{00000000-0005-0000-0000-0000C21A0000}"/>
    <cellStyle name="Output 2 7" xfId="6805" xr:uid="{00000000-0005-0000-0000-0000C31A0000}"/>
    <cellStyle name="Output 2 8" xfId="6806" xr:uid="{00000000-0005-0000-0000-0000C41A0000}"/>
    <cellStyle name="Output 2 9" xfId="6807" xr:uid="{00000000-0005-0000-0000-0000C51A0000}"/>
    <cellStyle name="Output 3" xfId="6808" xr:uid="{00000000-0005-0000-0000-0000C61A0000}"/>
    <cellStyle name="Output 3 2" xfId="6809" xr:uid="{00000000-0005-0000-0000-0000C71A0000}"/>
    <cellStyle name="Output 3 2 2" xfId="6810" xr:uid="{00000000-0005-0000-0000-0000C81A0000}"/>
    <cellStyle name="Output 3 2 3" xfId="6811" xr:uid="{00000000-0005-0000-0000-0000C91A0000}"/>
    <cellStyle name="Output 3 2 4" xfId="6812" xr:uid="{00000000-0005-0000-0000-0000CA1A0000}"/>
    <cellStyle name="Output 3 2 5" xfId="6813" xr:uid="{00000000-0005-0000-0000-0000CB1A0000}"/>
    <cellStyle name="Output 3 2 6" xfId="6814" xr:uid="{00000000-0005-0000-0000-0000CC1A0000}"/>
    <cellStyle name="Output 3 2 7" xfId="6815" xr:uid="{00000000-0005-0000-0000-0000CD1A0000}"/>
    <cellStyle name="Output 3 2 8" xfId="6816" xr:uid="{00000000-0005-0000-0000-0000CE1A0000}"/>
    <cellStyle name="Output 3 3" xfId="6817" xr:uid="{00000000-0005-0000-0000-0000CF1A0000}"/>
    <cellStyle name="Output 3 4" xfId="6818" xr:uid="{00000000-0005-0000-0000-0000D01A0000}"/>
    <cellStyle name="Output 3 5" xfId="6819" xr:uid="{00000000-0005-0000-0000-0000D11A0000}"/>
    <cellStyle name="Output 3 6" xfId="6820" xr:uid="{00000000-0005-0000-0000-0000D21A0000}"/>
    <cellStyle name="Output 3 7" xfId="6821" xr:uid="{00000000-0005-0000-0000-0000D31A0000}"/>
    <cellStyle name="Output 3 8" xfId="6822" xr:uid="{00000000-0005-0000-0000-0000D41A0000}"/>
    <cellStyle name="Output 3 9" xfId="6823" xr:uid="{00000000-0005-0000-0000-0000D51A0000}"/>
    <cellStyle name="Output 4" xfId="6824" xr:uid="{00000000-0005-0000-0000-0000D61A0000}"/>
    <cellStyle name="Output 4 2" xfId="6825" xr:uid="{00000000-0005-0000-0000-0000D71A0000}"/>
    <cellStyle name="Output 4 2 2" xfId="6826" xr:uid="{00000000-0005-0000-0000-0000D81A0000}"/>
    <cellStyle name="Output 4 2 3" xfId="6827" xr:uid="{00000000-0005-0000-0000-0000D91A0000}"/>
    <cellStyle name="Output 4 2 4" xfId="6828" xr:uid="{00000000-0005-0000-0000-0000DA1A0000}"/>
    <cellStyle name="Output 4 2 5" xfId="6829" xr:uid="{00000000-0005-0000-0000-0000DB1A0000}"/>
    <cellStyle name="Output 4 2 6" xfId="6830" xr:uid="{00000000-0005-0000-0000-0000DC1A0000}"/>
    <cellStyle name="Output 4 2 7" xfId="6831" xr:uid="{00000000-0005-0000-0000-0000DD1A0000}"/>
    <cellStyle name="Output 4 2 8" xfId="6832" xr:uid="{00000000-0005-0000-0000-0000DE1A0000}"/>
    <cellStyle name="Output 4 3" xfId="6833" xr:uid="{00000000-0005-0000-0000-0000DF1A0000}"/>
    <cellStyle name="Output 4 4" xfId="6834" xr:uid="{00000000-0005-0000-0000-0000E01A0000}"/>
    <cellStyle name="Output 4 5" xfId="6835" xr:uid="{00000000-0005-0000-0000-0000E11A0000}"/>
    <cellStyle name="Output 4 6" xfId="6836" xr:uid="{00000000-0005-0000-0000-0000E21A0000}"/>
    <cellStyle name="Output 4 7" xfId="6837" xr:uid="{00000000-0005-0000-0000-0000E31A0000}"/>
    <cellStyle name="Output 4 8" xfId="6838" xr:uid="{00000000-0005-0000-0000-0000E41A0000}"/>
    <cellStyle name="Output 4 9" xfId="6839" xr:uid="{00000000-0005-0000-0000-0000E51A0000}"/>
    <cellStyle name="Title 2" xfId="6840" xr:uid="{00000000-0005-0000-0000-0000E61A0000}"/>
    <cellStyle name="Title 2 2" xfId="6841" xr:uid="{00000000-0005-0000-0000-0000E71A0000}"/>
    <cellStyle name="Title 2 2 2" xfId="6842" xr:uid="{00000000-0005-0000-0000-0000E81A0000}"/>
    <cellStyle name="Title 2 2 2 2" xfId="6843" xr:uid="{00000000-0005-0000-0000-0000E91A0000}"/>
    <cellStyle name="Title 2 2 3" xfId="6844" xr:uid="{00000000-0005-0000-0000-0000EA1A0000}"/>
    <cellStyle name="Title 2 2 3 2" xfId="6845" xr:uid="{00000000-0005-0000-0000-0000EB1A0000}"/>
    <cellStyle name="Title 2 2 4" xfId="6846" xr:uid="{00000000-0005-0000-0000-0000EC1A0000}"/>
    <cellStyle name="Title 2 2 4 2" xfId="6847" xr:uid="{00000000-0005-0000-0000-0000ED1A0000}"/>
    <cellStyle name="Title 2 2 5" xfId="6848" xr:uid="{00000000-0005-0000-0000-0000EE1A0000}"/>
    <cellStyle name="Title 2 3" xfId="6849" xr:uid="{00000000-0005-0000-0000-0000EF1A0000}"/>
    <cellStyle name="Title 2 3 2" xfId="6850" xr:uid="{00000000-0005-0000-0000-0000F01A0000}"/>
    <cellStyle name="Title 2 4" xfId="6851" xr:uid="{00000000-0005-0000-0000-0000F11A0000}"/>
    <cellStyle name="Title 2 4 2" xfId="6852" xr:uid="{00000000-0005-0000-0000-0000F21A0000}"/>
    <cellStyle name="Title 2 5" xfId="6853" xr:uid="{00000000-0005-0000-0000-0000F31A0000}"/>
    <cellStyle name="Title 2 5 2" xfId="6854" xr:uid="{00000000-0005-0000-0000-0000F41A0000}"/>
    <cellStyle name="Title 2 6" xfId="6855" xr:uid="{00000000-0005-0000-0000-0000F51A0000}"/>
    <cellStyle name="Title 3" xfId="6856" xr:uid="{00000000-0005-0000-0000-0000F61A0000}"/>
    <cellStyle name="Title 3 2" xfId="6857" xr:uid="{00000000-0005-0000-0000-0000F71A0000}"/>
    <cellStyle name="Title 3 2 2" xfId="6858" xr:uid="{00000000-0005-0000-0000-0000F81A0000}"/>
    <cellStyle name="Title 3 3" xfId="6859" xr:uid="{00000000-0005-0000-0000-0000F91A0000}"/>
    <cellStyle name="Title 4" xfId="6860" xr:uid="{00000000-0005-0000-0000-0000FA1A0000}"/>
    <cellStyle name="Title 4 2" xfId="6861" xr:uid="{00000000-0005-0000-0000-0000FB1A0000}"/>
    <cellStyle name="Title 4 2 2" xfId="6862" xr:uid="{00000000-0005-0000-0000-0000FC1A0000}"/>
    <cellStyle name="Title 4 3" xfId="6863" xr:uid="{00000000-0005-0000-0000-0000FD1A0000}"/>
    <cellStyle name="Total 2" xfId="6864" xr:uid="{00000000-0005-0000-0000-0000FE1A0000}"/>
    <cellStyle name="Total 2 10" xfId="6865" xr:uid="{00000000-0005-0000-0000-0000FF1A0000}"/>
    <cellStyle name="Total 2 11" xfId="6866" xr:uid="{00000000-0005-0000-0000-0000001B0000}"/>
    <cellStyle name="Total 2 2" xfId="6867" xr:uid="{00000000-0005-0000-0000-0000011B0000}"/>
    <cellStyle name="Total 2 2 2" xfId="6868" xr:uid="{00000000-0005-0000-0000-0000021B0000}"/>
    <cellStyle name="Total 2 2 3" xfId="6869" xr:uid="{00000000-0005-0000-0000-0000031B0000}"/>
    <cellStyle name="Total 2 2 4" xfId="6870" xr:uid="{00000000-0005-0000-0000-0000041B0000}"/>
    <cellStyle name="Total 2 2 5" xfId="6871" xr:uid="{00000000-0005-0000-0000-0000051B0000}"/>
    <cellStyle name="Total 2 2 6" xfId="6872" xr:uid="{00000000-0005-0000-0000-0000061B0000}"/>
    <cellStyle name="Total 2 2 7" xfId="6873" xr:uid="{00000000-0005-0000-0000-0000071B0000}"/>
    <cellStyle name="Total 2 2 8" xfId="6874" xr:uid="{00000000-0005-0000-0000-0000081B0000}"/>
    <cellStyle name="Total 2 3" xfId="6875" xr:uid="{00000000-0005-0000-0000-0000091B0000}"/>
    <cellStyle name="Total 2 3 2" xfId="6876" xr:uid="{00000000-0005-0000-0000-00000A1B0000}"/>
    <cellStyle name="Total 2 3 3" xfId="6877" xr:uid="{00000000-0005-0000-0000-00000B1B0000}"/>
    <cellStyle name="Total 2 3 4" xfId="6878" xr:uid="{00000000-0005-0000-0000-00000C1B0000}"/>
    <cellStyle name="Total 2 3 5" xfId="6879" xr:uid="{00000000-0005-0000-0000-00000D1B0000}"/>
    <cellStyle name="Total 2 3 6" xfId="6880" xr:uid="{00000000-0005-0000-0000-00000E1B0000}"/>
    <cellStyle name="Total 2 3 7" xfId="6881" xr:uid="{00000000-0005-0000-0000-00000F1B0000}"/>
    <cellStyle name="Total 2 3 8" xfId="6882" xr:uid="{00000000-0005-0000-0000-0000101B0000}"/>
    <cellStyle name="Total 2 4" xfId="6883" xr:uid="{00000000-0005-0000-0000-0000111B0000}"/>
    <cellStyle name="Total 2 4 2" xfId="6884" xr:uid="{00000000-0005-0000-0000-0000121B0000}"/>
    <cellStyle name="Total 2 4 3" xfId="6885" xr:uid="{00000000-0005-0000-0000-0000131B0000}"/>
    <cellStyle name="Total 2 4 4" xfId="6886" xr:uid="{00000000-0005-0000-0000-0000141B0000}"/>
    <cellStyle name="Total 2 4 5" xfId="6887" xr:uid="{00000000-0005-0000-0000-0000151B0000}"/>
    <cellStyle name="Total 2 4 6" xfId="6888" xr:uid="{00000000-0005-0000-0000-0000161B0000}"/>
    <cellStyle name="Total 2 4 7" xfId="6889" xr:uid="{00000000-0005-0000-0000-0000171B0000}"/>
    <cellStyle name="Total 2 4 8" xfId="6890" xr:uid="{00000000-0005-0000-0000-0000181B0000}"/>
    <cellStyle name="Total 2 5" xfId="6891" xr:uid="{00000000-0005-0000-0000-0000191B0000}"/>
    <cellStyle name="Total 2 6" xfId="6892" xr:uid="{00000000-0005-0000-0000-00001A1B0000}"/>
    <cellStyle name="Total 2 7" xfId="6893" xr:uid="{00000000-0005-0000-0000-00001B1B0000}"/>
    <cellStyle name="Total 2 8" xfId="6894" xr:uid="{00000000-0005-0000-0000-00001C1B0000}"/>
    <cellStyle name="Total 2 9" xfId="6895" xr:uid="{00000000-0005-0000-0000-00001D1B0000}"/>
    <cellStyle name="Total 3" xfId="6896" xr:uid="{00000000-0005-0000-0000-00001E1B0000}"/>
    <cellStyle name="Total 3 2" xfId="6897" xr:uid="{00000000-0005-0000-0000-00001F1B0000}"/>
    <cellStyle name="Total 3 2 2" xfId="6898" xr:uid="{00000000-0005-0000-0000-0000201B0000}"/>
    <cellStyle name="Total 3 2 3" xfId="6899" xr:uid="{00000000-0005-0000-0000-0000211B0000}"/>
    <cellStyle name="Total 3 2 4" xfId="6900" xr:uid="{00000000-0005-0000-0000-0000221B0000}"/>
    <cellStyle name="Total 3 2 5" xfId="6901" xr:uid="{00000000-0005-0000-0000-0000231B0000}"/>
    <cellStyle name="Total 3 2 6" xfId="6902" xr:uid="{00000000-0005-0000-0000-0000241B0000}"/>
    <cellStyle name="Total 3 2 7" xfId="6903" xr:uid="{00000000-0005-0000-0000-0000251B0000}"/>
    <cellStyle name="Total 3 2 8" xfId="6904" xr:uid="{00000000-0005-0000-0000-0000261B0000}"/>
    <cellStyle name="Total 3 3" xfId="6905" xr:uid="{00000000-0005-0000-0000-0000271B0000}"/>
    <cellStyle name="Total 3 4" xfId="6906" xr:uid="{00000000-0005-0000-0000-0000281B0000}"/>
    <cellStyle name="Total 3 5" xfId="6907" xr:uid="{00000000-0005-0000-0000-0000291B0000}"/>
    <cellStyle name="Total 3 6" xfId="6908" xr:uid="{00000000-0005-0000-0000-00002A1B0000}"/>
    <cellStyle name="Total 3 7" xfId="6909" xr:uid="{00000000-0005-0000-0000-00002B1B0000}"/>
    <cellStyle name="Total 3 8" xfId="6910" xr:uid="{00000000-0005-0000-0000-00002C1B0000}"/>
    <cellStyle name="Total 3 9" xfId="6911" xr:uid="{00000000-0005-0000-0000-00002D1B0000}"/>
    <cellStyle name="Total 4" xfId="6912" xr:uid="{00000000-0005-0000-0000-00002E1B0000}"/>
    <cellStyle name="Total 4 2" xfId="6913" xr:uid="{00000000-0005-0000-0000-00002F1B0000}"/>
    <cellStyle name="Total 4 2 2" xfId="6914" xr:uid="{00000000-0005-0000-0000-0000301B0000}"/>
    <cellStyle name="Total 4 2 3" xfId="6915" xr:uid="{00000000-0005-0000-0000-0000311B0000}"/>
    <cellStyle name="Total 4 2 4" xfId="6916" xr:uid="{00000000-0005-0000-0000-0000321B0000}"/>
    <cellStyle name="Total 4 2 5" xfId="6917" xr:uid="{00000000-0005-0000-0000-0000331B0000}"/>
    <cellStyle name="Total 4 2 6" xfId="6918" xr:uid="{00000000-0005-0000-0000-0000341B0000}"/>
    <cellStyle name="Total 4 2 7" xfId="6919" xr:uid="{00000000-0005-0000-0000-0000351B0000}"/>
    <cellStyle name="Total 4 2 8" xfId="6920" xr:uid="{00000000-0005-0000-0000-0000361B0000}"/>
    <cellStyle name="Total 4 3" xfId="6921" xr:uid="{00000000-0005-0000-0000-0000371B0000}"/>
    <cellStyle name="Total 4 4" xfId="6922" xr:uid="{00000000-0005-0000-0000-0000381B0000}"/>
    <cellStyle name="Total 4 5" xfId="6923" xr:uid="{00000000-0005-0000-0000-0000391B0000}"/>
    <cellStyle name="Total 4 6" xfId="6924" xr:uid="{00000000-0005-0000-0000-00003A1B0000}"/>
    <cellStyle name="Total 4 7" xfId="6925" xr:uid="{00000000-0005-0000-0000-00003B1B0000}"/>
    <cellStyle name="Total 4 8" xfId="6926" xr:uid="{00000000-0005-0000-0000-00003C1B0000}"/>
    <cellStyle name="Total 4 9" xfId="6927" xr:uid="{00000000-0005-0000-0000-00003D1B0000}"/>
    <cellStyle name="Warning Text 2" xfId="6928" xr:uid="{00000000-0005-0000-0000-00003E1B0000}"/>
    <cellStyle name="Warning Text 2 2" xfId="6929" xr:uid="{00000000-0005-0000-0000-00003F1B0000}"/>
    <cellStyle name="Warning Text 2 2 2" xfId="6930" xr:uid="{00000000-0005-0000-0000-0000401B0000}"/>
    <cellStyle name="Warning Text 2 3" xfId="6931" xr:uid="{00000000-0005-0000-0000-0000411B0000}"/>
    <cellStyle name="Warning Text 2 3 2" xfId="6932" xr:uid="{00000000-0005-0000-0000-0000421B0000}"/>
    <cellStyle name="Warning Text 2 4" xfId="6933" xr:uid="{00000000-0005-0000-0000-0000431B0000}"/>
    <cellStyle name="Warning Text 2 4 2" xfId="6934" xr:uid="{00000000-0005-0000-0000-0000441B0000}"/>
    <cellStyle name="Warning Text 2 5" xfId="6935" xr:uid="{00000000-0005-0000-0000-0000451B0000}"/>
    <cellStyle name="Warning Text 3" xfId="6936" xr:uid="{00000000-0005-0000-0000-0000461B0000}"/>
    <cellStyle name="Warning Text 3 2" xfId="6937" xr:uid="{00000000-0005-0000-0000-0000471B0000}"/>
    <cellStyle name="Warning Text 3 2 2" xfId="6938" xr:uid="{00000000-0005-0000-0000-0000481B0000}"/>
    <cellStyle name="Warning Text 3 3" xfId="6939" xr:uid="{00000000-0005-0000-0000-0000491B0000}"/>
    <cellStyle name="Warning Text 4" xfId="6940" xr:uid="{00000000-0005-0000-0000-00004A1B0000}"/>
    <cellStyle name="Warning Text 4 2" xfId="6941" xr:uid="{00000000-0005-0000-0000-00004B1B0000}"/>
    <cellStyle name="Warning Text 4 2 2" xfId="6942" xr:uid="{00000000-0005-0000-0000-00004C1B0000}"/>
    <cellStyle name="Warning Text 4 3" xfId="6943" xr:uid="{00000000-0005-0000-0000-00004D1B0000}"/>
    <cellStyle name="표준 2" xfId="6944" xr:uid="{00000000-0005-0000-0000-00004E1B0000}"/>
    <cellStyle name="표준 2 10" xfId="6945" xr:uid="{00000000-0005-0000-0000-00004F1B0000}"/>
    <cellStyle name="표준 2 10 10" xfId="6946" xr:uid="{00000000-0005-0000-0000-0000501B0000}"/>
    <cellStyle name="표준 2 10 2" xfId="6947" xr:uid="{00000000-0005-0000-0000-0000511B0000}"/>
    <cellStyle name="표준 2 10 2 2" xfId="6948" xr:uid="{00000000-0005-0000-0000-0000521B0000}"/>
    <cellStyle name="표준 2 10 2 2 2" xfId="6949" xr:uid="{00000000-0005-0000-0000-0000531B0000}"/>
    <cellStyle name="표준 2 10 2 2 2 2" xfId="6950" xr:uid="{00000000-0005-0000-0000-0000541B0000}"/>
    <cellStyle name="표준 2 10 2 2 2 3" xfId="6951" xr:uid="{00000000-0005-0000-0000-0000551B0000}"/>
    <cellStyle name="표준 2 10 2 2 2 4" xfId="6952" xr:uid="{00000000-0005-0000-0000-0000561B0000}"/>
    <cellStyle name="표준 2 10 2 2 3" xfId="6953" xr:uid="{00000000-0005-0000-0000-0000571B0000}"/>
    <cellStyle name="표준 2 10 2 2 3 2" xfId="6954" xr:uid="{00000000-0005-0000-0000-0000581B0000}"/>
    <cellStyle name="표준 2 10 2 2 3 3" xfId="6955" xr:uid="{00000000-0005-0000-0000-0000591B0000}"/>
    <cellStyle name="표준 2 10 2 2 3 4" xfId="6956" xr:uid="{00000000-0005-0000-0000-00005A1B0000}"/>
    <cellStyle name="표준 2 10 2 2 4" xfId="6957" xr:uid="{00000000-0005-0000-0000-00005B1B0000}"/>
    <cellStyle name="표준 2 10 2 2 4 2" xfId="6958" xr:uid="{00000000-0005-0000-0000-00005C1B0000}"/>
    <cellStyle name="표준 2 10 2 2 4 3" xfId="6959" xr:uid="{00000000-0005-0000-0000-00005D1B0000}"/>
    <cellStyle name="표준 2 10 2 2 4 4" xfId="6960" xr:uid="{00000000-0005-0000-0000-00005E1B0000}"/>
    <cellStyle name="표준 2 10 2 2 5" xfId="6961" xr:uid="{00000000-0005-0000-0000-00005F1B0000}"/>
    <cellStyle name="표준 2 10 2 2 5 2" xfId="6962" xr:uid="{00000000-0005-0000-0000-0000601B0000}"/>
    <cellStyle name="표준 2 10 2 2 6" xfId="6963" xr:uid="{00000000-0005-0000-0000-0000611B0000}"/>
    <cellStyle name="표준 2 10 2 2 7" xfId="6964" xr:uid="{00000000-0005-0000-0000-0000621B0000}"/>
    <cellStyle name="표준 2 10 2 3" xfId="6965" xr:uid="{00000000-0005-0000-0000-0000631B0000}"/>
    <cellStyle name="표준 2 10 2 3 2" xfId="6966" xr:uid="{00000000-0005-0000-0000-0000641B0000}"/>
    <cellStyle name="표준 2 10 2 3 3" xfId="6967" xr:uid="{00000000-0005-0000-0000-0000651B0000}"/>
    <cellStyle name="표준 2 10 2 3 4" xfId="6968" xr:uid="{00000000-0005-0000-0000-0000661B0000}"/>
    <cellStyle name="표준 2 10 2 4" xfId="6969" xr:uid="{00000000-0005-0000-0000-0000671B0000}"/>
    <cellStyle name="표준 2 10 2 4 2" xfId="6970" xr:uid="{00000000-0005-0000-0000-0000681B0000}"/>
    <cellStyle name="표준 2 10 2 4 3" xfId="6971" xr:uid="{00000000-0005-0000-0000-0000691B0000}"/>
    <cellStyle name="표준 2 10 2 4 4" xfId="6972" xr:uid="{00000000-0005-0000-0000-00006A1B0000}"/>
    <cellStyle name="표준 2 10 2 5" xfId="6973" xr:uid="{00000000-0005-0000-0000-00006B1B0000}"/>
    <cellStyle name="표준 2 10 2 5 2" xfId="6974" xr:uid="{00000000-0005-0000-0000-00006C1B0000}"/>
    <cellStyle name="표준 2 10 2 5 3" xfId="6975" xr:uid="{00000000-0005-0000-0000-00006D1B0000}"/>
    <cellStyle name="표준 2 10 2 5 4" xfId="6976" xr:uid="{00000000-0005-0000-0000-00006E1B0000}"/>
    <cellStyle name="표준 2 10 2 6" xfId="6977" xr:uid="{00000000-0005-0000-0000-00006F1B0000}"/>
    <cellStyle name="표준 2 10 2 6 2" xfId="6978" xr:uid="{00000000-0005-0000-0000-0000701B0000}"/>
    <cellStyle name="표준 2 10 2 7" xfId="6979" xr:uid="{00000000-0005-0000-0000-0000711B0000}"/>
    <cellStyle name="표준 2 10 2 8" xfId="6980" xr:uid="{00000000-0005-0000-0000-0000721B0000}"/>
    <cellStyle name="표준 2 10 3" xfId="6981" xr:uid="{00000000-0005-0000-0000-0000731B0000}"/>
    <cellStyle name="표준 2 10 3 2" xfId="6982" xr:uid="{00000000-0005-0000-0000-0000741B0000}"/>
    <cellStyle name="표준 2 10 3 2 2" xfId="6983" xr:uid="{00000000-0005-0000-0000-0000751B0000}"/>
    <cellStyle name="표준 2 10 3 2 2 2" xfId="6984" xr:uid="{00000000-0005-0000-0000-0000761B0000}"/>
    <cellStyle name="표준 2 10 3 2 2 3" xfId="6985" xr:uid="{00000000-0005-0000-0000-0000771B0000}"/>
    <cellStyle name="표준 2 10 3 2 2 4" xfId="6986" xr:uid="{00000000-0005-0000-0000-0000781B0000}"/>
    <cellStyle name="표준 2 10 3 2 3" xfId="6987" xr:uid="{00000000-0005-0000-0000-0000791B0000}"/>
    <cellStyle name="표준 2 10 3 2 3 2" xfId="6988" xr:uid="{00000000-0005-0000-0000-00007A1B0000}"/>
    <cellStyle name="표준 2 10 3 2 3 3" xfId="6989" xr:uid="{00000000-0005-0000-0000-00007B1B0000}"/>
    <cellStyle name="표준 2 10 3 2 3 4" xfId="6990" xr:uid="{00000000-0005-0000-0000-00007C1B0000}"/>
    <cellStyle name="표준 2 10 3 2 4" xfId="6991" xr:uid="{00000000-0005-0000-0000-00007D1B0000}"/>
    <cellStyle name="표준 2 10 3 2 4 2" xfId="6992" xr:uid="{00000000-0005-0000-0000-00007E1B0000}"/>
    <cellStyle name="표준 2 10 3 2 4 3" xfId="6993" xr:uid="{00000000-0005-0000-0000-00007F1B0000}"/>
    <cellStyle name="표준 2 10 3 2 4 4" xfId="6994" xr:uid="{00000000-0005-0000-0000-0000801B0000}"/>
    <cellStyle name="표준 2 10 3 2 5" xfId="6995" xr:uid="{00000000-0005-0000-0000-0000811B0000}"/>
    <cellStyle name="표준 2 10 3 2 5 2" xfId="6996" xr:uid="{00000000-0005-0000-0000-0000821B0000}"/>
    <cellStyle name="표준 2 10 3 2 6" xfId="6997" xr:uid="{00000000-0005-0000-0000-0000831B0000}"/>
    <cellStyle name="표준 2 10 3 2 7" xfId="6998" xr:uid="{00000000-0005-0000-0000-0000841B0000}"/>
    <cellStyle name="표준 2 10 3 3" xfId="6999" xr:uid="{00000000-0005-0000-0000-0000851B0000}"/>
    <cellStyle name="표준 2 10 3 3 2" xfId="7000" xr:uid="{00000000-0005-0000-0000-0000861B0000}"/>
    <cellStyle name="표준 2 10 3 3 3" xfId="7001" xr:uid="{00000000-0005-0000-0000-0000871B0000}"/>
    <cellStyle name="표준 2 10 3 3 4" xfId="7002" xr:uid="{00000000-0005-0000-0000-0000881B0000}"/>
    <cellStyle name="표준 2 10 3 4" xfId="7003" xr:uid="{00000000-0005-0000-0000-0000891B0000}"/>
    <cellStyle name="표준 2 10 3 4 2" xfId="7004" xr:uid="{00000000-0005-0000-0000-00008A1B0000}"/>
    <cellStyle name="표준 2 10 3 4 3" xfId="7005" xr:uid="{00000000-0005-0000-0000-00008B1B0000}"/>
    <cellStyle name="표준 2 10 3 4 4" xfId="7006" xr:uid="{00000000-0005-0000-0000-00008C1B0000}"/>
    <cellStyle name="표준 2 10 3 5" xfId="7007" xr:uid="{00000000-0005-0000-0000-00008D1B0000}"/>
    <cellStyle name="표준 2 10 3 5 2" xfId="7008" xr:uid="{00000000-0005-0000-0000-00008E1B0000}"/>
    <cellStyle name="표준 2 10 3 5 3" xfId="7009" xr:uid="{00000000-0005-0000-0000-00008F1B0000}"/>
    <cellStyle name="표준 2 10 3 5 4" xfId="7010" xr:uid="{00000000-0005-0000-0000-0000901B0000}"/>
    <cellStyle name="표준 2 10 3 6" xfId="7011" xr:uid="{00000000-0005-0000-0000-0000911B0000}"/>
    <cellStyle name="표준 2 10 3 6 2" xfId="7012" xr:uid="{00000000-0005-0000-0000-0000921B0000}"/>
    <cellStyle name="표준 2 10 3 7" xfId="7013" xr:uid="{00000000-0005-0000-0000-0000931B0000}"/>
    <cellStyle name="표준 2 10 3 8" xfId="7014" xr:uid="{00000000-0005-0000-0000-0000941B0000}"/>
    <cellStyle name="표준 2 10 4" xfId="7015" xr:uid="{00000000-0005-0000-0000-0000951B0000}"/>
    <cellStyle name="표준 2 10 4 2" xfId="7016" xr:uid="{00000000-0005-0000-0000-0000961B0000}"/>
    <cellStyle name="표준 2 10 4 2 2" xfId="7017" xr:uid="{00000000-0005-0000-0000-0000971B0000}"/>
    <cellStyle name="표준 2 10 4 2 3" xfId="7018" xr:uid="{00000000-0005-0000-0000-0000981B0000}"/>
    <cellStyle name="표준 2 10 4 2 4" xfId="7019" xr:uid="{00000000-0005-0000-0000-0000991B0000}"/>
    <cellStyle name="표준 2 10 4 3" xfId="7020" xr:uid="{00000000-0005-0000-0000-00009A1B0000}"/>
    <cellStyle name="표준 2 10 4 3 2" xfId="7021" xr:uid="{00000000-0005-0000-0000-00009B1B0000}"/>
    <cellStyle name="표준 2 10 4 3 3" xfId="7022" xr:uid="{00000000-0005-0000-0000-00009C1B0000}"/>
    <cellStyle name="표준 2 10 4 3 4" xfId="7023" xr:uid="{00000000-0005-0000-0000-00009D1B0000}"/>
    <cellStyle name="표준 2 10 4 4" xfId="7024" xr:uid="{00000000-0005-0000-0000-00009E1B0000}"/>
    <cellStyle name="표준 2 10 4 4 2" xfId="7025" xr:uid="{00000000-0005-0000-0000-00009F1B0000}"/>
    <cellStyle name="표준 2 10 4 4 3" xfId="7026" xr:uid="{00000000-0005-0000-0000-0000A01B0000}"/>
    <cellStyle name="표준 2 10 4 4 4" xfId="7027" xr:uid="{00000000-0005-0000-0000-0000A11B0000}"/>
    <cellStyle name="표준 2 10 4 5" xfId="7028" xr:uid="{00000000-0005-0000-0000-0000A21B0000}"/>
    <cellStyle name="표준 2 10 4 5 2" xfId="7029" xr:uid="{00000000-0005-0000-0000-0000A31B0000}"/>
    <cellStyle name="표준 2 10 4 6" xfId="7030" xr:uid="{00000000-0005-0000-0000-0000A41B0000}"/>
    <cellStyle name="표준 2 10 4 7" xfId="7031" xr:uid="{00000000-0005-0000-0000-0000A51B0000}"/>
    <cellStyle name="표준 2 10 5" xfId="7032" xr:uid="{00000000-0005-0000-0000-0000A61B0000}"/>
    <cellStyle name="표준 2 10 5 2" xfId="7033" xr:uid="{00000000-0005-0000-0000-0000A71B0000}"/>
    <cellStyle name="표준 2 10 5 3" xfId="7034" xr:uid="{00000000-0005-0000-0000-0000A81B0000}"/>
    <cellStyle name="표준 2 10 5 4" xfId="7035" xr:uid="{00000000-0005-0000-0000-0000A91B0000}"/>
    <cellStyle name="표준 2 10 6" xfId="7036" xr:uid="{00000000-0005-0000-0000-0000AA1B0000}"/>
    <cellStyle name="표준 2 10 6 2" xfId="7037" xr:uid="{00000000-0005-0000-0000-0000AB1B0000}"/>
    <cellStyle name="표준 2 10 6 3" xfId="7038" xr:uid="{00000000-0005-0000-0000-0000AC1B0000}"/>
    <cellStyle name="표준 2 10 6 4" xfId="7039" xr:uid="{00000000-0005-0000-0000-0000AD1B0000}"/>
    <cellStyle name="표준 2 10 7" xfId="7040" xr:uid="{00000000-0005-0000-0000-0000AE1B0000}"/>
    <cellStyle name="표준 2 10 7 2" xfId="7041" xr:uid="{00000000-0005-0000-0000-0000AF1B0000}"/>
    <cellStyle name="표준 2 10 7 3" xfId="7042" xr:uid="{00000000-0005-0000-0000-0000B01B0000}"/>
    <cellStyle name="표준 2 10 7 4" xfId="7043" xr:uid="{00000000-0005-0000-0000-0000B11B0000}"/>
    <cellStyle name="표준 2 10 8" xfId="7044" xr:uid="{00000000-0005-0000-0000-0000B21B0000}"/>
    <cellStyle name="표준 2 10 8 2" xfId="7045" xr:uid="{00000000-0005-0000-0000-0000B31B0000}"/>
    <cellStyle name="표준 2 10 9" xfId="7046" xr:uid="{00000000-0005-0000-0000-0000B41B0000}"/>
    <cellStyle name="표준 2 11" xfId="7047" xr:uid="{00000000-0005-0000-0000-0000B51B0000}"/>
    <cellStyle name="표준 2 11 10" xfId="7048" xr:uid="{00000000-0005-0000-0000-0000B61B0000}"/>
    <cellStyle name="표준 2 11 2" xfId="7049" xr:uid="{00000000-0005-0000-0000-0000B71B0000}"/>
    <cellStyle name="표준 2 11 2 2" xfId="7050" xr:uid="{00000000-0005-0000-0000-0000B81B0000}"/>
    <cellStyle name="표준 2 11 2 2 2" xfId="7051" xr:uid="{00000000-0005-0000-0000-0000B91B0000}"/>
    <cellStyle name="표준 2 11 2 2 2 2" xfId="7052" xr:uid="{00000000-0005-0000-0000-0000BA1B0000}"/>
    <cellStyle name="표준 2 11 2 2 2 3" xfId="7053" xr:uid="{00000000-0005-0000-0000-0000BB1B0000}"/>
    <cellStyle name="표준 2 11 2 2 2 4" xfId="7054" xr:uid="{00000000-0005-0000-0000-0000BC1B0000}"/>
    <cellStyle name="표준 2 11 2 2 3" xfId="7055" xr:uid="{00000000-0005-0000-0000-0000BD1B0000}"/>
    <cellStyle name="표준 2 11 2 2 3 2" xfId="7056" xr:uid="{00000000-0005-0000-0000-0000BE1B0000}"/>
    <cellStyle name="표준 2 11 2 2 3 3" xfId="7057" xr:uid="{00000000-0005-0000-0000-0000BF1B0000}"/>
    <cellStyle name="표준 2 11 2 2 3 4" xfId="7058" xr:uid="{00000000-0005-0000-0000-0000C01B0000}"/>
    <cellStyle name="표준 2 11 2 2 4" xfId="7059" xr:uid="{00000000-0005-0000-0000-0000C11B0000}"/>
    <cellStyle name="표준 2 11 2 2 4 2" xfId="7060" xr:uid="{00000000-0005-0000-0000-0000C21B0000}"/>
    <cellStyle name="표준 2 11 2 2 4 3" xfId="7061" xr:uid="{00000000-0005-0000-0000-0000C31B0000}"/>
    <cellStyle name="표준 2 11 2 2 4 4" xfId="7062" xr:uid="{00000000-0005-0000-0000-0000C41B0000}"/>
    <cellStyle name="표준 2 11 2 2 5" xfId="7063" xr:uid="{00000000-0005-0000-0000-0000C51B0000}"/>
    <cellStyle name="표준 2 11 2 2 5 2" xfId="7064" xr:uid="{00000000-0005-0000-0000-0000C61B0000}"/>
    <cellStyle name="표준 2 11 2 2 6" xfId="7065" xr:uid="{00000000-0005-0000-0000-0000C71B0000}"/>
    <cellStyle name="표준 2 11 2 2 7" xfId="7066" xr:uid="{00000000-0005-0000-0000-0000C81B0000}"/>
    <cellStyle name="표준 2 11 2 3" xfId="7067" xr:uid="{00000000-0005-0000-0000-0000C91B0000}"/>
    <cellStyle name="표준 2 11 2 3 2" xfId="7068" xr:uid="{00000000-0005-0000-0000-0000CA1B0000}"/>
    <cellStyle name="표준 2 11 2 3 3" xfId="7069" xr:uid="{00000000-0005-0000-0000-0000CB1B0000}"/>
    <cellStyle name="표준 2 11 2 3 4" xfId="7070" xr:uid="{00000000-0005-0000-0000-0000CC1B0000}"/>
    <cellStyle name="표준 2 11 2 4" xfId="7071" xr:uid="{00000000-0005-0000-0000-0000CD1B0000}"/>
    <cellStyle name="표준 2 11 2 4 2" xfId="7072" xr:uid="{00000000-0005-0000-0000-0000CE1B0000}"/>
    <cellStyle name="표준 2 11 2 4 3" xfId="7073" xr:uid="{00000000-0005-0000-0000-0000CF1B0000}"/>
    <cellStyle name="표준 2 11 2 4 4" xfId="7074" xr:uid="{00000000-0005-0000-0000-0000D01B0000}"/>
    <cellStyle name="표준 2 11 2 5" xfId="7075" xr:uid="{00000000-0005-0000-0000-0000D11B0000}"/>
    <cellStyle name="표준 2 11 2 5 2" xfId="7076" xr:uid="{00000000-0005-0000-0000-0000D21B0000}"/>
    <cellStyle name="표준 2 11 2 5 3" xfId="7077" xr:uid="{00000000-0005-0000-0000-0000D31B0000}"/>
    <cellStyle name="표준 2 11 2 5 4" xfId="7078" xr:uid="{00000000-0005-0000-0000-0000D41B0000}"/>
    <cellStyle name="표준 2 11 2 6" xfId="7079" xr:uid="{00000000-0005-0000-0000-0000D51B0000}"/>
    <cellStyle name="표준 2 11 2 6 2" xfId="7080" xr:uid="{00000000-0005-0000-0000-0000D61B0000}"/>
    <cellStyle name="표준 2 11 2 7" xfId="7081" xr:uid="{00000000-0005-0000-0000-0000D71B0000}"/>
    <cellStyle name="표준 2 11 2 8" xfId="7082" xr:uid="{00000000-0005-0000-0000-0000D81B0000}"/>
    <cellStyle name="표준 2 11 3" xfId="7083" xr:uid="{00000000-0005-0000-0000-0000D91B0000}"/>
    <cellStyle name="표준 2 11 3 2" xfId="7084" xr:uid="{00000000-0005-0000-0000-0000DA1B0000}"/>
    <cellStyle name="표준 2 11 3 2 2" xfId="7085" xr:uid="{00000000-0005-0000-0000-0000DB1B0000}"/>
    <cellStyle name="표준 2 11 3 2 2 2" xfId="7086" xr:uid="{00000000-0005-0000-0000-0000DC1B0000}"/>
    <cellStyle name="표준 2 11 3 2 2 3" xfId="7087" xr:uid="{00000000-0005-0000-0000-0000DD1B0000}"/>
    <cellStyle name="표준 2 11 3 2 2 4" xfId="7088" xr:uid="{00000000-0005-0000-0000-0000DE1B0000}"/>
    <cellStyle name="표준 2 11 3 2 3" xfId="7089" xr:uid="{00000000-0005-0000-0000-0000DF1B0000}"/>
    <cellStyle name="표준 2 11 3 2 3 2" xfId="7090" xr:uid="{00000000-0005-0000-0000-0000E01B0000}"/>
    <cellStyle name="표준 2 11 3 2 3 3" xfId="7091" xr:uid="{00000000-0005-0000-0000-0000E11B0000}"/>
    <cellStyle name="표준 2 11 3 2 3 4" xfId="7092" xr:uid="{00000000-0005-0000-0000-0000E21B0000}"/>
    <cellStyle name="표준 2 11 3 2 4" xfId="7093" xr:uid="{00000000-0005-0000-0000-0000E31B0000}"/>
    <cellStyle name="표준 2 11 3 2 4 2" xfId="7094" xr:uid="{00000000-0005-0000-0000-0000E41B0000}"/>
    <cellStyle name="표준 2 11 3 2 4 3" xfId="7095" xr:uid="{00000000-0005-0000-0000-0000E51B0000}"/>
    <cellStyle name="표준 2 11 3 2 4 4" xfId="7096" xr:uid="{00000000-0005-0000-0000-0000E61B0000}"/>
    <cellStyle name="표준 2 11 3 2 5" xfId="7097" xr:uid="{00000000-0005-0000-0000-0000E71B0000}"/>
    <cellStyle name="표준 2 11 3 2 5 2" xfId="7098" xr:uid="{00000000-0005-0000-0000-0000E81B0000}"/>
    <cellStyle name="표준 2 11 3 2 6" xfId="7099" xr:uid="{00000000-0005-0000-0000-0000E91B0000}"/>
    <cellStyle name="표준 2 11 3 2 7" xfId="7100" xr:uid="{00000000-0005-0000-0000-0000EA1B0000}"/>
    <cellStyle name="표준 2 11 3 3" xfId="7101" xr:uid="{00000000-0005-0000-0000-0000EB1B0000}"/>
    <cellStyle name="표준 2 11 3 3 2" xfId="7102" xr:uid="{00000000-0005-0000-0000-0000EC1B0000}"/>
    <cellStyle name="표준 2 11 3 3 3" xfId="7103" xr:uid="{00000000-0005-0000-0000-0000ED1B0000}"/>
    <cellStyle name="표준 2 11 3 3 4" xfId="7104" xr:uid="{00000000-0005-0000-0000-0000EE1B0000}"/>
    <cellStyle name="표준 2 11 3 4" xfId="7105" xr:uid="{00000000-0005-0000-0000-0000EF1B0000}"/>
    <cellStyle name="표준 2 11 3 4 2" xfId="7106" xr:uid="{00000000-0005-0000-0000-0000F01B0000}"/>
    <cellStyle name="표준 2 11 3 4 3" xfId="7107" xr:uid="{00000000-0005-0000-0000-0000F11B0000}"/>
    <cellStyle name="표준 2 11 3 4 4" xfId="7108" xr:uid="{00000000-0005-0000-0000-0000F21B0000}"/>
    <cellStyle name="표준 2 11 3 5" xfId="7109" xr:uid="{00000000-0005-0000-0000-0000F31B0000}"/>
    <cellStyle name="표준 2 11 3 5 2" xfId="7110" xr:uid="{00000000-0005-0000-0000-0000F41B0000}"/>
    <cellStyle name="표준 2 11 3 5 3" xfId="7111" xr:uid="{00000000-0005-0000-0000-0000F51B0000}"/>
    <cellStyle name="표준 2 11 3 5 4" xfId="7112" xr:uid="{00000000-0005-0000-0000-0000F61B0000}"/>
    <cellStyle name="표준 2 11 3 6" xfId="7113" xr:uid="{00000000-0005-0000-0000-0000F71B0000}"/>
    <cellStyle name="표준 2 11 3 6 2" xfId="7114" xr:uid="{00000000-0005-0000-0000-0000F81B0000}"/>
    <cellStyle name="표준 2 11 3 7" xfId="7115" xr:uid="{00000000-0005-0000-0000-0000F91B0000}"/>
    <cellStyle name="표준 2 11 3 8" xfId="7116" xr:uid="{00000000-0005-0000-0000-0000FA1B0000}"/>
    <cellStyle name="표준 2 11 4" xfId="7117" xr:uid="{00000000-0005-0000-0000-0000FB1B0000}"/>
    <cellStyle name="표준 2 11 4 2" xfId="7118" xr:uid="{00000000-0005-0000-0000-0000FC1B0000}"/>
    <cellStyle name="표준 2 11 4 2 2" xfId="7119" xr:uid="{00000000-0005-0000-0000-0000FD1B0000}"/>
    <cellStyle name="표준 2 11 4 2 3" xfId="7120" xr:uid="{00000000-0005-0000-0000-0000FE1B0000}"/>
    <cellStyle name="표준 2 11 4 2 4" xfId="7121" xr:uid="{00000000-0005-0000-0000-0000FF1B0000}"/>
    <cellStyle name="표준 2 11 4 3" xfId="7122" xr:uid="{00000000-0005-0000-0000-0000001C0000}"/>
    <cellStyle name="표준 2 11 4 3 2" xfId="7123" xr:uid="{00000000-0005-0000-0000-0000011C0000}"/>
    <cellStyle name="표준 2 11 4 3 3" xfId="7124" xr:uid="{00000000-0005-0000-0000-0000021C0000}"/>
    <cellStyle name="표준 2 11 4 3 4" xfId="7125" xr:uid="{00000000-0005-0000-0000-0000031C0000}"/>
    <cellStyle name="표준 2 11 4 4" xfId="7126" xr:uid="{00000000-0005-0000-0000-0000041C0000}"/>
    <cellStyle name="표준 2 11 4 4 2" xfId="7127" xr:uid="{00000000-0005-0000-0000-0000051C0000}"/>
    <cellStyle name="표준 2 11 4 4 3" xfId="7128" xr:uid="{00000000-0005-0000-0000-0000061C0000}"/>
    <cellStyle name="표준 2 11 4 4 4" xfId="7129" xr:uid="{00000000-0005-0000-0000-0000071C0000}"/>
    <cellStyle name="표준 2 11 4 5" xfId="7130" xr:uid="{00000000-0005-0000-0000-0000081C0000}"/>
    <cellStyle name="표준 2 11 4 5 2" xfId="7131" xr:uid="{00000000-0005-0000-0000-0000091C0000}"/>
    <cellStyle name="표준 2 11 4 6" xfId="7132" xr:uid="{00000000-0005-0000-0000-00000A1C0000}"/>
    <cellStyle name="표준 2 11 4 7" xfId="7133" xr:uid="{00000000-0005-0000-0000-00000B1C0000}"/>
    <cellStyle name="표준 2 11 5" xfId="7134" xr:uid="{00000000-0005-0000-0000-00000C1C0000}"/>
    <cellStyle name="표준 2 11 5 2" xfId="7135" xr:uid="{00000000-0005-0000-0000-00000D1C0000}"/>
    <cellStyle name="표준 2 11 5 3" xfId="7136" xr:uid="{00000000-0005-0000-0000-00000E1C0000}"/>
    <cellStyle name="표준 2 11 5 4" xfId="7137" xr:uid="{00000000-0005-0000-0000-00000F1C0000}"/>
    <cellStyle name="표준 2 11 6" xfId="7138" xr:uid="{00000000-0005-0000-0000-0000101C0000}"/>
    <cellStyle name="표준 2 11 6 2" xfId="7139" xr:uid="{00000000-0005-0000-0000-0000111C0000}"/>
    <cellStyle name="표준 2 11 6 3" xfId="7140" xr:uid="{00000000-0005-0000-0000-0000121C0000}"/>
    <cellStyle name="표준 2 11 6 4" xfId="7141" xr:uid="{00000000-0005-0000-0000-0000131C0000}"/>
    <cellStyle name="표준 2 11 7" xfId="7142" xr:uid="{00000000-0005-0000-0000-0000141C0000}"/>
    <cellStyle name="표준 2 11 7 2" xfId="7143" xr:uid="{00000000-0005-0000-0000-0000151C0000}"/>
    <cellStyle name="표준 2 11 7 3" xfId="7144" xr:uid="{00000000-0005-0000-0000-0000161C0000}"/>
    <cellStyle name="표준 2 11 7 4" xfId="7145" xr:uid="{00000000-0005-0000-0000-0000171C0000}"/>
    <cellStyle name="표준 2 11 8" xfId="7146" xr:uid="{00000000-0005-0000-0000-0000181C0000}"/>
    <cellStyle name="표준 2 11 8 2" xfId="7147" xr:uid="{00000000-0005-0000-0000-0000191C0000}"/>
    <cellStyle name="표준 2 11 9" xfId="7148" xr:uid="{00000000-0005-0000-0000-00001A1C0000}"/>
    <cellStyle name="표준 2 12" xfId="7149" xr:uid="{00000000-0005-0000-0000-00001B1C0000}"/>
    <cellStyle name="표준 2 12 10" xfId="7150" xr:uid="{00000000-0005-0000-0000-00001C1C0000}"/>
    <cellStyle name="표준 2 12 2" xfId="7151" xr:uid="{00000000-0005-0000-0000-00001D1C0000}"/>
    <cellStyle name="표준 2 12 2 2" xfId="7152" xr:uid="{00000000-0005-0000-0000-00001E1C0000}"/>
    <cellStyle name="표준 2 12 2 2 2" xfId="7153" xr:uid="{00000000-0005-0000-0000-00001F1C0000}"/>
    <cellStyle name="표준 2 12 2 2 2 2" xfId="7154" xr:uid="{00000000-0005-0000-0000-0000201C0000}"/>
    <cellStyle name="표준 2 12 2 2 2 3" xfId="7155" xr:uid="{00000000-0005-0000-0000-0000211C0000}"/>
    <cellStyle name="표준 2 12 2 2 2 4" xfId="7156" xr:uid="{00000000-0005-0000-0000-0000221C0000}"/>
    <cellStyle name="표준 2 12 2 2 3" xfId="7157" xr:uid="{00000000-0005-0000-0000-0000231C0000}"/>
    <cellStyle name="표준 2 12 2 2 3 2" xfId="7158" xr:uid="{00000000-0005-0000-0000-0000241C0000}"/>
    <cellStyle name="표준 2 12 2 2 3 3" xfId="7159" xr:uid="{00000000-0005-0000-0000-0000251C0000}"/>
    <cellStyle name="표준 2 12 2 2 3 4" xfId="7160" xr:uid="{00000000-0005-0000-0000-0000261C0000}"/>
    <cellStyle name="표준 2 12 2 2 4" xfId="7161" xr:uid="{00000000-0005-0000-0000-0000271C0000}"/>
    <cellStyle name="표준 2 12 2 2 4 2" xfId="7162" xr:uid="{00000000-0005-0000-0000-0000281C0000}"/>
    <cellStyle name="표준 2 12 2 2 4 3" xfId="7163" xr:uid="{00000000-0005-0000-0000-0000291C0000}"/>
    <cellStyle name="표준 2 12 2 2 4 4" xfId="7164" xr:uid="{00000000-0005-0000-0000-00002A1C0000}"/>
    <cellStyle name="표준 2 12 2 2 5" xfId="7165" xr:uid="{00000000-0005-0000-0000-00002B1C0000}"/>
    <cellStyle name="표준 2 12 2 2 5 2" xfId="7166" xr:uid="{00000000-0005-0000-0000-00002C1C0000}"/>
    <cellStyle name="표준 2 12 2 2 6" xfId="7167" xr:uid="{00000000-0005-0000-0000-00002D1C0000}"/>
    <cellStyle name="표준 2 12 2 2 7" xfId="7168" xr:uid="{00000000-0005-0000-0000-00002E1C0000}"/>
    <cellStyle name="표준 2 12 2 3" xfId="7169" xr:uid="{00000000-0005-0000-0000-00002F1C0000}"/>
    <cellStyle name="표준 2 12 2 3 2" xfId="7170" xr:uid="{00000000-0005-0000-0000-0000301C0000}"/>
    <cellStyle name="표준 2 12 2 3 3" xfId="7171" xr:uid="{00000000-0005-0000-0000-0000311C0000}"/>
    <cellStyle name="표준 2 12 2 3 4" xfId="7172" xr:uid="{00000000-0005-0000-0000-0000321C0000}"/>
    <cellStyle name="표준 2 12 2 4" xfId="7173" xr:uid="{00000000-0005-0000-0000-0000331C0000}"/>
    <cellStyle name="표준 2 12 2 4 2" xfId="7174" xr:uid="{00000000-0005-0000-0000-0000341C0000}"/>
    <cellStyle name="표준 2 12 2 4 3" xfId="7175" xr:uid="{00000000-0005-0000-0000-0000351C0000}"/>
    <cellStyle name="표준 2 12 2 4 4" xfId="7176" xr:uid="{00000000-0005-0000-0000-0000361C0000}"/>
    <cellStyle name="표준 2 12 2 5" xfId="7177" xr:uid="{00000000-0005-0000-0000-0000371C0000}"/>
    <cellStyle name="표준 2 12 2 5 2" xfId="7178" xr:uid="{00000000-0005-0000-0000-0000381C0000}"/>
    <cellStyle name="표준 2 12 2 5 3" xfId="7179" xr:uid="{00000000-0005-0000-0000-0000391C0000}"/>
    <cellStyle name="표준 2 12 2 5 4" xfId="7180" xr:uid="{00000000-0005-0000-0000-00003A1C0000}"/>
    <cellStyle name="표준 2 12 2 6" xfId="7181" xr:uid="{00000000-0005-0000-0000-00003B1C0000}"/>
    <cellStyle name="표준 2 12 2 6 2" xfId="7182" xr:uid="{00000000-0005-0000-0000-00003C1C0000}"/>
    <cellStyle name="표준 2 12 2 7" xfId="7183" xr:uid="{00000000-0005-0000-0000-00003D1C0000}"/>
    <cellStyle name="표준 2 12 2 8" xfId="7184" xr:uid="{00000000-0005-0000-0000-00003E1C0000}"/>
    <cellStyle name="표준 2 12 3" xfId="7185" xr:uid="{00000000-0005-0000-0000-00003F1C0000}"/>
    <cellStyle name="표준 2 12 3 2" xfId="7186" xr:uid="{00000000-0005-0000-0000-0000401C0000}"/>
    <cellStyle name="표준 2 12 3 2 2" xfId="7187" xr:uid="{00000000-0005-0000-0000-0000411C0000}"/>
    <cellStyle name="표준 2 12 3 2 2 2" xfId="7188" xr:uid="{00000000-0005-0000-0000-0000421C0000}"/>
    <cellStyle name="표준 2 12 3 2 2 3" xfId="7189" xr:uid="{00000000-0005-0000-0000-0000431C0000}"/>
    <cellStyle name="표준 2 12 3 2 2 4" xfId="7190" xr:uid="{00000000-0005-0000-0000-0000441C0000}"/>
    <cellStyle name="표준 2 12 3 2 3" xfId="7191" xr:uid="{00000000-0005-0000-0000-0000451C0000}"/>
    <cellStyle name="표준 2 12 3 2 3 2" xfId="7192" xr:uid="{00000000-0005-0000-0000-0000461C0000}"/>
    <cellStyle name="표준 2 12 3 2 3 3" xfId="7193" xr:uid="{00000000-0005-0000-0000-0000471C0000}"/>
    <cellStyle name="표준 2 12 3 2 3 4" xfId="7194" xr:uid="{00000000-0005-0000-0000-0000481C0000}"/>
    <cellStyle name="표준 2 12 3 2 4" xfId="7195" xr:uid="{00000000-0005-0000-0000-0000491C0000}"/>
    <cellStyle name="표준 2 12 3 2 4 2" xfId="7196" xr:uid="{00000000-0005-0000-0000-00004A1C0000}"/>
    <cellStyle name="표준 2 12 3 2 4 3" xfId="7197" xr:uid="{00000000-0005-0000-0000-00004B1C0000}"/>
    <cellStyle name="표준 2 12 3 2 4 4" xfId="7198" xr:uid="{00000000-0005-0000-0000-00004C1C0000}"/>
    <cellStyle name="표준 2 12 3 2 5" xfId="7199" xr:uid="{00000000-0005-0000-0000-00004D1C0000}"/>
    <cellStyle name="표준 2 12 3 2 5 2" xfId="7200" xr:uid="{00000000-0005-0000-0000-00004E1C0000}"/>
    <cellStyle name="표준 2 12 3 2 6" xfId="7201" xr:uid="{00000000-0005-0000-0000-00004F1C0000}"/>
    <cellStyle name="표준 2 12 3 2 7" xfId="7202" xr:uid="{00000000-0005-0000-0000-0000501C0000}"/>
    <cellStyle name="표준 2 12 3 3" xfId="7203" xr:uid="{00000000-0005-0000-0000-0000511C0000}"/>
    <cellStyle name="표준 2 12 3 3 2" xfId="7204" xr:uid="{00000000-0005-0000-0000-0000521C0000}"/>
    <cellStyle name="표준 2 12 3 3 3" xfId="7205" xr:uid="{00000000-0005-0000-0000-0000531C0000}"/>
    <cellStyle name="표준 2 12 3 3 4" xfId="7206" xr:uid="{00000000-0005-0000-0000-0000541C0000}"/>
    <cellStyle name="표준 2 12 3 4" xfId="7207" xr:uid="{00000000-0005-0000-0000-0000551C0000}"/>
    <cellStyle name="표준 2 12 3 4 2" xfId="7208" xr:uid="{00000000-0005-0000-0000-0000561C0000}"/>
    <cellStyle name="표준 2 12 3 4 3" xfId="7209" xr:uid="{00000000-0005-0000-0000-0000571C0000}"/>
    <cellStyle name="표준 2 12 3 4 4" xfId="7210" xr:uid="{00000000-0005-0000-0000-0000581C0000}"/>
    <cellStyle name="표준 2 12 3 5" xfId="7211" xr:uid="{00000000-0005-0000-0000-0000591C0000}"/>
    <cellStyle name="표준 2 12 3 5 2" xfId="7212" xr:uid="{00000000-0005-0000-0000-00005A1C0000}"/>
    <cellStyle name="표준 2 12 3 5 3" xfId="7213" xr:uid="{00000000-0005-0000-0000-00005B1C0000}"/>
    <cellStyle name="표준 2 12 3 5 4" xfId="7214" xr:uid="{00000000-0005-0000-0000-00005C1C0000}"/>
    <cellStyle name="표준 2 12 3 6" xfId="7215" xr:uid="{00000000-0005-0000-0000-00005D1C0000}"/>
    <cellStyle name="표준 2 12 3 6 2" xfId="7216" xr:uid="{00000000-0005-0000-0000-00005E1C0000}"/>
    <cellStyle name="표준 2 12 3 7" xfId="7217" xr:uid="{00000000-0005-0000-0000-00005F1C0000}"/>
    <cellStyle name="표준 2 12 3 8" xfId="7218" xr:uid="{00000000-0005-0000-0000-0000601C0000}"/>
    <cellStyle name="표준 2 12 4" xfId="7219" xr:uid="{00000000-0005-0000-0000-0000611C0000}"/>
    <cellStyle name="표준 2 12 4 2" xfId="7220" xr:uid="{00000000-0005-0000-0000-0000621C0000}"/>
    <cellStyle name="표준 2 12 4 2 2" xfId="7221" xr:uid="{00000000-0005-0000-0000-0000631C0000}"/>
    <cellStyle name="표준 2 12 4 2 3" xfId="7222" xr:uid="{00000000-0005-0000-0000-0000641C0000}"/>
    <cellStyle name="표준 2 12 4 2 4" xfId="7223" xr:uid="{00000000-0005-0000-0000-0000651C0000}"/>
    <cellStyle name="표준 2 12 4 3" xfId="7224" xr:uid="{00000000-0005-0000-0000-0000661C0000}"/>
    <cellStyle name="표준 2 12 4 3 2" xfId="7225" xr:uid="{00000000-0005-0000-0000-0000671C0000}"/>
    <cellStyle name="표준 2 12 4 3 3" xfId="7226" xr:uid="{00000000-0005-0000-0000-0000681C0000}"/>
    <cellStyle name="표준 2 12 4 3 4" xfId="7227" xr:uid="{00000000-0005-0000-0000-0000691C0000}"/>
    <cellStyle name="표준 2 12 4 4" xfId="7228" xr:uid="{00000000-0005-0000-0000-00006A1C0000}"/>
    <cellStyle name="표준 2 12 4 4 2" xfId="7229" xr:uid="{00000000-0005-0000-0000-00006B1C0000}"/>
    <cellStyle name="표준 2 12 4 4 3" xfId="7230" xr:uid="{00000000-0005-0000-0000-00006C1C0000}"/>
    <cellStyle name="표준 2 12 4 4 4" xfId="7231" xr:uid="{00000000-0005-0000-0000-00006D1C0000}"/>
    <cellStyle name="표준 2 12 4 5" xfId="7232" xr:uid="{00000000-0005-0000-0000-00006E1C0000}"/>
    <cellStyle name="표준 2 12 4 5 2" xfId="7233" xr:uid="{00000000-0005-0000-0000-00006F1C0000}"/>
    <cellStyle name="표준 2 12 4 6" xfId="7234" xr:uid="{00000000-0005-0000-0000-0000701C0000}"/>
    <cellStyle name="표준 2 12 4 7" xfId="7235" xr:uid="{00000000-0005-0000-0000-0000711C0000}"/>
    <cellStyle name="표준 2 12 5" xfId="7236" xr:uid="{00000000-0005-0000-0000-0000721C0000}"/>
    <cellStyle name="표준 2 12 5 2" xfId="7237" xr:uid="{00000000-0005-0000-0000-0000731C0000}"/>
    <cellStyle name="표준 2 12 5 3" xfId="7238" xr:uid="{00000000-0005-0000-0000-0000741C0000}"/>
    <cellStyle name="표준 2 12 5 4" xfId="7239" xr:uid="{00000000-0005-0000-0000-0000751C0000}"/>
    <cellStyle name="표준 2 12 6" xfId="7240" xr:uid="{00000000-0005-0000-0000-0000761C0000}"/>
    <cellStyle name="표준 2 12 6 2" xfId="7241" xr:uid="{00000000-0005-0000-0000-0000771C0000}"/>
    <cellStyle name="표준 2 12 6 3" xfId="7242" xr:uid="{00000000-0005-0000-0000-0000781C0000}"/>
    <cellStyle name="표준 2 12 6 4" xfId="7243" xr:uid="{00000000-0005-0000-0000-0000791C0000}"/>
    <cellStyle name="표준 2 12 7" xfId="7244" xr:uid="{00000000-0005-0000-0000-00007A1C0000}"/>
    <cellStyle name="표준 2 12 7 2" xfId="7245" xr:uid="{00000000-0005-0000-0000-00007B1C0000}"/>
    <cellStyle name="표준 2 12 7 3" xfId="7246" xr:uid="{00000000-0005-0000-0000-00007C1C0000}"/>
    <cellStyle name="표준 2 12 7 4" xfId="7247" xr:uid="{00000000-0005-0000-0000-00007D1C0000}"/>
    <cellStyle name="표준 2 12 8" xfId="7248" xr:uid="{00000000-0005-0000-0000-00007E1C0000}"/>
    <cellStyle name="표준 2 12 8 2" xfId="7249" xr:uid="{00000000-0005-0000-0000-00007F1C0000}"/>
    <cellStyle name="표준 2 12 9" xfId="7250" xr:uid="{00000000-0005-0000-0000-0000801C0000}"/>
    <cellStyle name="표준 2 13" xfId="7251" xr:uid="{00000000-0005-0000-0000-0000811C0000}"/>
    <cellStyle name="표준 2 13 10" xfId="7252" xr:uid="{00000000-0005-0000-0000-0000821C0000}"/>
    <cellStyle name="표준 2 13 2" xfId="7253" xr:uid="{00000000-0005-0000-0000-0000831C0000}"/>
    <cellStyle name="표준 2 13 2 2" xfId="7254" xr:uid="{00000000-0005-0000-0000-0000841C0000}"/>
    <cellStyle name="표준 2 13 2 2 2" xfId="7255" xr:uid="{00000000-0005-0000-0000-0000851C0000}"/>
    <cellStyle name="표준 2 13 2 2 2 2" xfId="7256" xr:uid="{00000000-0005-0000-0000-0000861C0000}"/>
    <cellStyle name="표준 2 13 2 2 2 3" xfId="7257" xr:uid="{00000000-0005-0000-0000-0000871C0000}"/>
    <cellStyle name="표준 2 13 2 2 2 4" xfId="7258" xr:uid="{00000000-0005-0000-0000-0000881C0000}"/>
    <cellStyle name="표준 2 13 2 2 3" xfId="7259" xr:uid="{00000000-0005-0000-0000-0000891C0000}"/>
    <cellStyle name="표준 2 13 2 2 3 2" xfId="7260" xr:uid="{00000000-0005-0000-0000-00008A1C0000}"/>
    <cellStyle name="표준 2 13 2 2 3 3" xfId="7261" xr:uid="{00000000-0005-0000-0000-00008B1C0000}"/>
    <cellStyle name="표준 2 13 2 2 3 4" xfId="7262" xr:uid="{00000000-0005-0000-0000-00008C1C0000}"/>
    <cellStyle name="표준 2 13 2 2 4" xfId="7263" xr:uid="{00000000-0005-0000-0000-00008D1C0000}"/>
    <cellStyle name="표준 2 13 2 2 4 2" xfId="7264" xr:uid="{00000000-0005-0000-0000-00008E1C0000}"/>
    <cellStyle name="표준 2 13 2 2 4 3" xfId="7265" xr:uid="{00000000-0005-0000-0000-00008F1C0000}"/>
    <cellStyle name="표준 2 13 2 2 4 4" xfId="7266" xr:uid="{00000000-0005-0000-0000-0000901C0000}"/>
    <cellStyle name="표준 2 13 2 2 5" xfId="7267" xr:uid="{00000000-0005-0000-0000-0000911C0000}"/>
    <cellStyle name="표준 2 13 2 2 5 2" xfId="7268" xr:uid="{00000000-0005-0000-0000-0000921C0000}"/>
    <cellStyle name="표준 2 13 2 2 6" xfId="7269" xr:uid="{00000000-0005-0000-0000-0000931C0000}"/>
    <cellStyle name="표준 2 13 2 2 7" xfId="7270" xr:uid="{00000000-0005-0000-0000-0000941C0000}"/>
    <cellStyle name="표준 2 13 2 3" xfId="7271" xr:uid="{00000000-0005-0000-0000-0000951C0000}"/>
    <cellStyle name="표준 2 13 2 3 2" xfId="7272" xr:uid="{00000000-0005-0000-0000-0000961C0000}"/>
    <cellStyle name="표준 2 13 2 3 3" xfId="7273" xr:uid="{00000000-0005-0000-0000-0000971C0000}"/>
    <cellStyle name="표준 2 13 2 3 4" xfId="7274" xr:uid="{00000000-0005-0000-0000-0000981C0000}"/>
    <cellStyle name="표준 2 13 2 4" xfId="7275" xr:uid="{00000000-0005-0000-0000-0000991C0000}"/>
    <cellStyle name="표준 2 13 2 4 2" xfId="7276" xr:uid="{00000000-0005-0000-0000-00009A1C0000}"/>
    <cellStyle name="표준 2 13 2 4 3" xfId="7277" xr:uid="{00000000-0005-0000-0000-00009B1C0000}"/>
    <cellStyle name="표준 2 13 2 4 4" xfId="7278" xr:uid="{00000000-0005-0000-0000-00009C1C0000}"/>
    <cellStyle name="표준 2 13 2 5" xfId="7279" xr:uid="{00000000-0005-0000-0000-00009D1C0000}"/>
    <cellStyle name="표준 2 13 2 5 2" xfId="7280" xr:uid="{00000000-0005-0000-0000-00009E1C0000}"/>
    <cellStyle name="표준 2 13 2 5 3" xfId="7281" xr:uid="{00000000-0005-0000-0000-00009F1C0000}"/>
    <cellStyle name="표준 2 13 2 5 4" xfId="7282" xr:uid="{00000000-0005-0000-0000-0000A01C0000}"/>
    <cellStyle name="표준 2 13 2 6" xfId="7283" xr:uid="{00000000-0005-0000-0000-0000A11C0000}"/>
    <cellStyle name="표준 2 13 2 6 2" xfId="7284" xr:uid="{00000000-0005-0000-0000-0000A21C0000}"/>
    <cellStyle name="표준 2 13 2 7" xfId="7285" xr:uid="{00000000-0005-0000-0000-0000A31C0000}"/>
    <cellStyle name="표준 2 13 2 8" xfId="7286" xr:uid="{00000000-0005-0000-0000-0000A41C0000}"/>
    <cellStyle name="표준 2 13 3" xfId="7287" xr:uid="{00000000-0005-0000-0000-0000A51C0000}"/>
    <cellStyle name="표준 2 13 3 2" xfId="7288" xr:uid="{00000000-0005-0000-0000-0000A61C0000}"/>
    <cellStyle name="표준 2 13 3 2 2" xfId="7289" xr:uid="{00000000-0005-0000-0000-0000A71C0000}"/>
    <cellStyle name="표준 2 13 3 2 2 2" xfId="7290" xr:uid="{00000000-0005-0000-0000-0000A81C0000}"/>
    <cellStyle name="표준 2 13 3 2 2 3" xfId="7291" xr:uid="{00000000-0005-0000-0000-0000A91C0000}"/>
    <cellStyle name="표준 2 13 3 2 2 4" xfId="7292" xr:uid="{00000000-0005-0000-0000-0000AA1C0000}"/>
    <cellStyle name="표준 2 13 3 2 3" xfId="7293" xr:uid="{00000000-0005-0000-0000-0000AB1C0000}"/>
    <cellStyle name="표준 2 13 3 2 3 2" xfId="7294" xr:uid="{00000000-0005-0000-0000-0000AC1C0000}"/>
    <cellStyle name="표준 2 13 3 2 3 3" xfId="7295" xr:uid="{00000000-0005-0000-0000-0000AD1C0000}"/>
    <cellStyle name="표준 2 13 3 2 3 4" xfId="7296" xr:uid="{00000000-0005-0000-0000-0000AE1C0000}"/>
    <cellStyle name="표준 2 13 3 2 4" xfId="7297" xr:uid="{00000000-0005-0000-0000-0000AF1C0000}"/>
    <cellStyle name="표준 2 13 3 2 4 2" xfId="7298" xr:uid="{00000000-0005-0000-0000-0000B01C0000}"/>
    <cellStyle name="표준 2 13 3 2 4 3" xfId="7299" xr:uid="{00000000-0005-0000-0000-0000B11C0000}"/>
    <cellStyle name="표준 2 13 3 2 4 4" xfId="7300" xr:uid="{00000000-0005-0000-0000-0000B21C0000}"/>
    <cellStyle name="표준 2 13 3 2 5" xfId="7301" xr:uid="{00000000-0005-0000-0000-0000B31C0000}"/>
    <cellStyle name="표준 2 13 3 2 5 2" xfId="7302" xr:uid="{00000000-0005-0000-0000-0000B41C0000}"/>
    <cellStyle name="표준 2 13 3 2 6" xfId="7303" xr:uid="{00000000-0005-0000-0000-0000B51C0000}"/>
    <cellStyle name="표준 2 13 3 2 7" xfId="7304" xr:uid="{00000000-0005-0000-0000-0000B61C0000}"/>
    <cellStyle name="표준 2 13 3 3" xfId="7305" xr:uid="{00000000-0005-0000-0000-0000B71C0000}"/>
    <cellStyle name="표준 2 13 3 3 2" xfId="7306" xr:uid="{00000000-0005-0000-0000-0000B81C0000}"/>
    <cellStyle name="표준 2 13 3 3 3" xfId="7307" xr:uid="{00000000-0005-0000-0000-0000B91C0000}"/>
    <cellStyle name="표준 2 13 3 3 4" xfId="7308" xr:uid="{00000000-0005-0000-0000-0000BA1C0000}"/>
    <cellStyle name="표준 2 13 3 4" xfId="7309" xr:uid="{00000000-0005-0000-0000-0000BB1C0000}"/>
    <cellStyle name="표준 2 13 3 4 2" xfId="7310" xr:uid="{00000000-0005-0000-0000-0000BC1C0000}"/>
    <cellStyle name="표준 2 13 3 4 3" xfId="7311" xr:uid="{00000000-0005-0000-0000-0000BD1C0000}"/>
    <cellStyle name="표준 2 13 3 4 4" xfId="7312" xr:uid="{00000000-0005-0000-0000-0000BE1C0000}"/>
    <cellStyle name="표준 2 13 3 5" xfId="7313" xr:uid="{00000000-0005-0000-0000-0000BF1C0000}"/>
    <cellStyle name="표준 2 13 3 5 2" xfId="7314" xr:uid="{00000000-0005-0000-0000-0000C01C0000}"/>
    <cellStyle name="표준 2 13 3 5 3" xfId="7315" xr:uid="{00000000-0005-0000-0000-0000C11C0000}"/>
    <cellStyle name="표준 2 13 3 5 4" xfId="7316" xr:uid="{00000000-0005-0000-0000-0000C21C0000}"/>
    <cellStyle name="표준 2 13 3 6" xfId="7317" xr:uid="{00000000-0005-0000-0000-0000C31C0000}"/>
    <cellStyle name="표준 2 13 3 6 2" xfId="7318" xr:uid="{00000000-0005-0000-0000-0000C41C0000}"/>
    <cellStyle name="표준 2 13 3 7" xfId="7319" xr:uid="{00000000-0005-0000-0000-0000C51C0000}"/>
    <cellStyle name="표준 2 13 3 8" xfId="7320" xr:uid="{00000000-0005-0000-0000-0000C61C0000}"/>
    <cellStyle name="표준 2 13 4" xfId="7321" xr:uid="{00000000-0005-0000-0000-0000C71C0000}"/>
    <cellStyle name="표준 2 13 4 2" xfId="7322" xr:uid="{00000000-0005-0000-0000-0000C81C0000}"/>
    <cellStyle name="표준 2 13 4 2 2" xfId="7323" xr:uid="{00000000-0005-0000-0000-0000C91C0000}"/>
    <cellStyle name="표준 2 13 4 2 3" xfId="7324" xr:uid="{00000000-0005-0000-0000-0000CA1C0000}"/>
    <cellStyle name="표준 2 13 4 2 4" xfId="7325" xr:uid="{00000000-0005-0000-0000-0000CB1C0000}"/>
    <cellStyle name="표준 2 13 4 3" xfId="7326" xr:uid="{00000000-0005-0000-0000-0000CC1C0000}"/>
    <cellStyle name="표준 2 13 4 3 2" xfId="7327" xr:uid="{00000000-0005-0000-0000-0000CD1C0000}"/>
    <cellStyle name="표준 2 13 4 3 3" xfId="7328" xr:uid="{00000000-0005-0000-0000-0000CE1C0000}"/>
    <cellStyle name="표준 2 13 4 3 4" xfId="7329" xr:uid="{00000000-0005-0000-0000-0000CF1C0000}"/>
    <cellStyle name="표준 2 13 4 4" xfId="7330" xr:uid="{00000000-0005-0000-0000-0000D01C0000}"/>
    <cellStyle name="표준 2 13 4 4 2" xfId="7331" xr:uid="{00000000-0005-0000-0000-0000D11C0000}"/>
    <cellStyle name="표준 2 13 4 4 3" xfId="7332" xr:uid="{00000000-0005-0000-0000-0000D21C0000}"/>
    <cellStyle name="표준 2 13 4 4 4" xfId="7333" xr:uid="{00000000-0005-0000-0000-0000D31C0000}"/>
    <cellStyle name="표준 2 13 4 5" xfId="7334" xr:uid="{00000000-0005-0000-0000-0000D41C0000}"/>
    <cellStyle name="표준 2 13 4 5 2" xfId="7335" xr:uid="{00000000-0005-0000-0000-0000D51C0000}"/>
    <cellStyle name="표준 2 13 4 6" xfId="7336" xr:uid="{00000000-0005-0000-0000-0000D61C0000}"/>
    <cellStyle name="표준 2 13 4 7" xfId="7337" xr:uid="{00000000-0005-0000-0000-0000D71C0000}"/>
    <cellStyle name="표준 2 13 5" xfId="7338" xr:uid="{00000000-0005-0000-0000-0000D81C0000}"/>
    <cellStyle name="표준 2 13 5 2" xfId="7339" xr:uid="{00000000-0005-0000-0000-0000D91C0000}"/>
    <cellStyle name="표준 2 13 5 3" xfId="7340" xr:uid="{00000000-0005-0000-0000-0000DA1C0000}"/>
    <cellStyle name="표준 2 13 5 4" xfId="7341" xr:uid="{00000000-0005-0000-0000-0000DB1C0000}"/>
    <cellStyle name="표준 2 13 6" xfId="7342" xr:uid="{00000000-0005-0000-0000-0000DC1C0000}"/>
    <cellStyle name="표준 2 13 6 2" xfId="7343" xr:uid="{00000000-0005-0000-0000-0000DD1C0000}"/>
    <cellStyle name="표준 2 13 6 3" xfId="7344" xr:uid="{00000000-0005-0000-0000-0000DE1C0000}"/>
    <cellStyle name="표준 2 13 6 4" xfId="7345" xr:uid="{00000000-0005-0000-0000-0000DF1C0000}"/>
    <cellStyle name="표준 2 13 7" xfId="7346" xr:uid="{00000000-0005-0000-0000-0000E01C0000}"/>
    <cellStyle name="표준 2 13 7 2" xfId="7347" xr:uid="{00000000-0005-0000-0000-0000E11C0000}"/>
    <cellStyle name="표준 2 13 7 3" xfId="7348" xr:uid="{00000000-0005-0000-0000-0000E21C0000}"/>
    <cellStyle name="표준 2 13 7 4" xfId="7349" xr:uid="{00000000-0005-0000-0000-0000E31C0000}"/>
    <cellStyle name="표준 2 13 8" xfId="7350" xr:uid="{00000000-0005-0000-0000-0000E41C0000}"/>
    <cellStyle name="표준 2 13 8 2" xfId="7351" xr:uid="{00000000-0005-0000-0000-0000E51C0000}"/>
    <cellStyle name="표준 2 13 9" xfId="7352" xr:uid="{00000000-0005-0000-0000-0000E61C0000}"/>
    <cellStyle name="표준 2 14" xfId="7353" xr:uid="{00000000-0005-0000-0000-0000E71C0000}"/>
    <cellStyle name="표준 2 14 10" xfId="7354" xr:uid="{00000000-0005-0000-0000-0000E81C0000}"/>
    <cellStyle name="표준 2 14 2" xfId="7355" xr:uid="{00000000-0005-0000-0000-0000E91C0000}"/>
    <cellStyle name="표준 2 14 2 2" xfId="7356" xr:uid="{00000000-0005-0000-0000-0000EA1C0000}"/>
    <cellStyle name="표준 2 14 2 2 2" xfId="7357" xr:uid="{00000000-0005-0000-0000-0000EB1C0000}"/>
    <cellStyle name="표준 2 14 2 2 2 2" xfId="7358" xr:uid="{00000000-0005-0000-0000-0000EC1C0000}"/>
    <cellStyle name="표준 2 14 2 2 2 3" xfId="7359" xr:uid="{00000000-0005-0000-0000-0000ED1C0000}"/>
    <cellStyle name="표준 2 14 2 2 2 4" xfId="7360" xr:uid="{00000000-0005-0000-0000-0000EE1C0000}"/>
    <cellStyle name="표준 2 14 2 2 3" xfId="7361" xr:uid="{00000000-0005-0000-0000-0000EF1C0000}"/>
    <cellStyle name="표준 2 14 2 2 3 2" xfId="7362" xr:uid="{00000000-0005-0000-0000-0000F01C0000}"/>
    <cellStyle name="표준 2 14 2 2 3 3" xfId="7363" xr:uid="{00000000-0005-0000-0000-0000F11C0000}"/>
    <cellStyle name="표준 2 14 2 2 3 4" xfId="7364" xr:uid="{00000000-0005-0000-0000-0000F21C0000}"/>
    <cellStyle name="표준 2 14 2 2 4" xfId="7365" xr:uid="{00000000-0005-0000-0000-0000F31C0000}"/>
    <cellStyle name="표준 2 14 2 2 4 2" xfId="7366" xr:uid="{00000000-0005-0000-0000-0000F41C0000}"/>
    <cellStyle name="표준 2 14 2 2 4 3" xfId="7367" xr:uid="{00000000-0005-0000-0000-0000F51C0000}"/>
    <cellStyle name="표준 2 14 2 2 4 4" xfId="7368" xr:uid="{00000000-0005-0000-0000-0000F61C0000}"/>
    <cellStyle name="표준 2 14 2 2 5" xfId="7369" xr:uid="{00000000-0005-0000-0000-0000F71C0000}"/>
    <cellStyle name="표준 2 14 2 2 5 2" xfId="7370" xr:uid="{00000000-0005-0000-0000-0000F81C0000}"/>
    <cellStyle name="표준 2 14 2 2 6" xfId="7371" xr:uid="{00000000-0005-0000-0000-0000F91C0000}"/>
    <cellStyle name="표준 2 14 2 2 7" xfId="7372" xr:uid="{00000000-0005-0000-0000-0000FA1C0000}"/>
    <cellStyle name="표준 2 14 2 3" xfId="7373" xr:uid="{00000000-0005-0000-0000-0000FB1C0000}"/>
    <cellStyle name="표준 2 14 2 3 2" xfId="7374" xr:uid="{00000000-0005-0000-0000-0000FC1C0000}"/>
    <cellStyle name="표준 2 14 2 3 3" xfId="7375" xr:uid="{00000000-0005-0000-0000-0000FD1C0000}"/>
    <cellStyle name="표준 2 14 2 3 4" xfId="7376" xr:uid="{00000000-0005-0000-0000-0000FE1C0000}"/>
    <cellStyle name="표준 2 14 2 4" xfId="7377" xr:uid="{00000000-0005-0000-0000-0000FF1C0000}"/>
    <cellStyle name="표준 2 14 2 4 2" xfId="7378" xr:uid="{00000000-0005-0000-0000-0000001D0000}"/>
    <cellStyle name="표준 2 14 2 4 3" xfId="7379" xr:uid="{00000000-0005-0000-0000-0000011D0000}"/>
    <cellStyle name="표준 2 14 2 4 4" xfId="7380" xr:uid="{00000000-0005-0000-0000-0000021D0000}"/>
    <cellStyle name="표준 2 14 2 5" xfId="7381" xr:uid="{00000000-0005-0000-0000-0000031D0000}"/>
    <cellStyle name="표준 2 14 2 5 2" xfId="7382" xr:uid="{00000000-0005-0000-0000-0000041D0000}"/>
    <cellStyle name="표준 2 14 2 5 3" xfId="7383" xr:uid="{00000000-0005-0000-0000-0000051D0000}"/>
    <cellStyle name="표준 2 14 2 5 4" xfId="7384" xr:uid="{00000000-0005-0000-0000-0000061D0000}"/>
    <cellStyle name="표준 2 14 2 6" xfId="7385" xr:uid="{00000000-0005-0000-0000-0000071D0000}"/>
    <cellStyle name="표준 2 14 2 6 2" xfId="7386" xr:uid="{00000000-0005-0000-0000-0000081D0000}"/>
    <cellStyle name="표준 2 14 2 7" xfId="7387" xr:uid="{00000000-0005-0000-0000-0000091D0000}"/>
    <cellStyle name="표준 2 14 2 8" xfId="7388" xr:uid="{00000000-0005-0000-0000-00000A1D0000}"/>
    <cellStyle name="표준 2 14 3" xfId="7389" xr:uid="{00000000-0005-0000-0000-00000B1D0000}"/>
    <cellStyle name="표준 2 14 3 2" xfId="7390" xr:uid="{00000000-0005-0000-0000-00000C1D0000}"/>
    <cellStyle name="표준 2 14 3 2 2" xfId="7391" xr:uid="{00000000-0005-0000-0000-00000D1D0000}"/>
    <cellStyle name="표준 2 14 3 2 2 2" xfId="7392" xr:uid="{00000000-0005-0000-0000-00000E1D0000}"/>
    <cellStyle name="표준 2 14 3 2 2 3" xfId="7393" xr:uid="{00000000-0005-0000-0000-00000F1D0000}"/>
    <cellStyle name="표준 2 14 3 2 2 4" xfId="7394" xr:uid="{00000000-0005-0000-0000-0000101D0000}"/>
    <cellStyle name="표준 2 14 3 2 3" xfId="7395" xr:uid="{00000000-0005-0000-0000-0000111D0000}"/>
    <cellStyle name="표준 2 14 3 2 3 2" xfId="7396" xr:uid="{00000000-0005-0000-0000-0000121D0000}"/>
    <cellStyle name="표준 2 14 3 2 3 3" xfId="7397" xr:uid="{00000000-0005-0000-0000-0000131D0000}"/>
    <cellStyle name="표준 2 14 3 2 3 4" xfId="7398" xr:uid="{00000000-0005-0000-0000-0000141D0000}"/>
    <cellStyle name="표준 2 14 3 2 4" xfId="7399" xr:uid="{00000000-0005-0000-0000-0000151D0000}"/>
    <cellStyle name="표준 2 14 3 2 4 2" xfId="7400" xr:uid="{00000000-0005-0000-0000-0000161D0000}"/>
    <cellStyle name="표준 2 14 3 2 4 3" xfId="7401" xr:uid="{00000000-0005-0000-0000-0000171D0000}"/>
    <cellStyle name="표준 2 14 3 2 4 4" xfId="7402" xr:uid="{00000000-0005-0000-0000-0000181D0000}"/>
    <cellStyle name="표준 2 14 3 2 5" xfId="7403" xr:uid="{00000000-0005-0000-0000-0000191D0000}"/>
    <cellStyle name="표준 2 14 3 2 5 2" xfId="7404" xr:uid="{00000000-0005-0000-0000-00001A1D0000}"/>
    <cellStyle name="표준 2 14 3 2 6" xfId="7405" xr:uid="{00000000-0005-0000-0000-00001B1D0000}"/>
    <cellStyle name="표준 2 14 3 2 7" xfId="7406" xr:uid="{00000000-0005-0000-0000-00001C1D0000}"/>
    <cellStyle name="표준 2 14 3 3" xfId="7407" xr:uid="{00000000-0005-0000-0000-00001D1D0000}"/>
    <cellStyle name="표준 2 14 3 3 2" xfId="7408" xr:uid="{00000000-0005-0000-0000-00001E1D0000}"/>
    <cellStyle name="표준 2 14 3 3 3" xfId="7409" xr:uid="{00000000-0005-0000-0000-00001F1D0000}"/>
    <cellStyle name="표준 2 14 3 3 4" xfId="7410" xr:uid="{00000000-0005-0000-0000-0000201D0000}"/>
    <cellStyle name="표준 2 14 3 4" xfId="7411" xr:uid="{00000000-0005-0000-0000-0000211D0000}"/>
    <cellStyle name="표준 2 14 3 4 2" xfId="7412" xr:uid="{00000000-0005-0000-0000-0000221D0000}"/>
    <cellStyle name="표준 2 14 3 4 3" xfId="7413" xr:uid="{00000000-0005-0000-0000-0000231D0000}"/>
    <cellStyle name="표준 2 14 3 4 4" xfId="7414" xr:uid="{00000000-0005-0000-0000-0000241D0000}"/>
    <cellStyle name="표준 2 14 3 5" xfId="7415" xr:uid="{00000000-0005-0000-0000-0000251D0000}"/>
    <cellStyle name="표준 2 14 3 5 2" xfId="7416" xr:uid="{00000000-0005-0000-0000-0000261D0000}"/>
    <cellStyle name="표준 2 14 3 5 3" xfId="7417" xr:uid="{00000000-0005-0000-0000-0000271D0000}"/>
    <cellStyle name="표준 2 14 3 5 4" xfId="7418" xr:uid="{00000000-0005-0000-0000-0000281D0000}"/>
    <cellStyle name="표준 2 14 3 6" xfId="7419" xr:uid="{00000000-0005-0000-0000-0000291D0000}"/>
    <cellStyle name="표준 2 14 3 6 2" xfId="7420" xr:uid="{00000000-0005-0000-0000-00002A1D0000}"/>
    <cellStyle name="표준 2 14 3 7" xfId="7421" xr:uid="{00000000-0005-0000-0000-00002B1D0000}"/>
    <cellStyle name="표준 2 14 3 8" xfId="7422" xr:uid="{00000000-0005-0000-0000-00002C1D0000}"/>
    <cellStyle name="표준 2 14 4" xfId="7423" xr:uid="{00000000-0005-0000-0000-00002D1D0000}"/>
    <cellStyle name="표준 2 14 4 2" xfId="7424" xr:uid="{00000000-0005-0000-0000-00002E1D0000}"/>
    <cellStyle name="표준 2 14 4 2 2" xfId="7425" xr:uid="{00000000-0005-0000-0000-00002F1D0000}"/>
    <cellStyle name="표준 2 14 4 2 3" xfId="7426" xr:uid="{00000000-0005-0000-0000-0000301D0000}"/>
    <cellStyle name="표준 2 14 4 2 4" xfId="7427" xr:uid="{00000000-0005-0000-0000-0000311D0000}"/>
    <cellStyle name="표준 2 14 4 3" xfId="7428" xr:uid="{00000000-0005-0000-0000-0000321D0000}"/>
    <cellStyle name="표준 2 14 4 3 2" xfId="7429" xr:uid="{00000000-0005-0000-0000-0000331D0000}"/>
    <cellStyle name="표준 2 14 4 3 3" xfId="7430" xr:uid="{00000000-0005-0000-0000-0000341D0000}"/>
    <cellStyle name="표준 2 14 4 3 4" xfId="7431" xr:uid="{00000000-0005-0000-0000-0000351D0000}"/>
    <cellStyle name="표준 2 14 4 4" xfId="7432" xr:uid="{00000000-0005-0000-0000-0000361D0000}"/>
    <cellStyle name="표준 2 14 4 4 2" xfId="7433" xr:uid="{00000000-0005-0000-0000-0000371D0000}"/>
    <cellStyle name="표준 2 14 4 4 3" xfId="7434" xr:uid="{00000000-0005-0000-0000-0000381D0000}"/>
    <cellStyle name="표준 2 14 4 4 4" xfId="7435" xr:uid="{00000000-0005-0000-0000-0000391D0000}"/>
    <cellStyle name="표준 2 14 4 5" xfId="7436" xr:uid="{00000000-0005-0000-0000-00003A1D0000}"/>
    <cellStyle name="표준 2 14 4 5 2" xfId="7437" xr:uid="{00000000-0005-0000-0000-00003B1D0000}"/>
    <cellStyle name="표준 2 14 4 6" xfId="7438" xr:uid="{00000000-0005-0000-0000-00003C1D0000}"/>
    <cellStyle name="표준 2 14 4 7" xfId="7439" xr:uid="{00000000-0005-0000-0000-00003D1D0000}"/>
    <cellStyle name="표준 2 14 5" xfId="7440" xr:uid="{00000000-0005-0000-0000-00003E1D0000}"/>
    <cellStyle name="표준 2 14 5 2" xfId="7441" xr:uid="{00000000-0005-0000-0000-00003F1D0000}"/>
    <cellStyle name="표준 2 14 5 3" xfId="7442" xr:uid="{00000000-0005-0000-0000-0000401D0000}"/>
    <cellStyle name="표준 2 14 5 4" xfId="7443" xr:uid="{00000000-0005-0000-0000-0000411D0000}"/>
    <cellStyle name="표준 2 14 6" xfId="7444" xr:uid="{00000000-0005-0000-0000-0000421D0000}"/>
    <cellStyle name="표준 2 14 6 2" xfId="7445" xr:uid="{00000000-0005-0000-0000-0000431D0000}"/>
    <cellStyle name="표준 2 14 6 3" xfId="7446" xr:uid="{00000000-0005-0000-0000-0000441D0000}"/>
    <cellStyle name="표준 2 14 6 4" xfId="7447" xr:uid="{00000000-0005-0000-0000-0000451D0000}"/>
    <cellStyle name="표준 2 14 7" xfId="7448" xr:uid="{00000000-0005-0000-0000-0000461D0000}"/>
    <cellStyle name="표준 2 14 7 2" xfId="7449" xr:uid="{00000000-0005-0000-0000-0000471D0000}"/>
    <cellStyle name="표준 2 14 7 3" xfId="7450" xr:uid="{00000000-0005-0000-0000-0000481D0000}"/>
    <cellStyle name="표준 2 14 7 4" xfId="7451" xr:uid="{00000000-0005-0000-0000-0000491D0000}"/>
    <cellStyle name="표준 2 14 8" xfId="7452" xr:uid="{00000000-0005-0000-0000-00004A1D0000}"/>
    <cellStyle name="표준 2 14 8 2" xfId="7453" xr:uid="{00000000-0005-0000-0000-00004B1D0000}"/>
    <cellStyle name="표준 2 14 9" xfId="7454" xr:uid="{00000000-0005-0000-0000-00004C1D0000}"/>
    <cellStyle name="표준 2 15" xfId="7455" xr:uid="{00000000-0005-0000-0000-00004D1D0000}"/>
    <cellStyle name="표준 2 15 10" xfId="7456" xr:uid="{00000000-0005-0000-0000-00004E1D0000}"/>
    <cellStyle name="표준 2 15 2" xfId="7457" xr:uid="{00000000-0005-0000-0000-00004F1D0000}"/>
    <cellStyle name="표준 2 15 2 2" xfId="7458" xr:uid="{00000000-0005-0000-0000-0000501D0000}"/>
    <cellStyle name="표준 2 15 2 2 2" xfId="7459" xr:uid="{00000000-0005-0000-0000-0000511D0000}"/>
    <cellStyle name="표준 2 15 2 2 2 2" xfId="7460" xr:uid="{00000000-0005-0000-0000-0000521D0000}"/>
    <cellStyle name="표준 2 15 2 2 2 3" xfId="7461" xr:uid="{00000000-0005-0000-0000-0000531D0000}"/>
    <cellStyle name="표준 2 15 2 2 2 4" xfId="7462" xr:uid="{00000000-0005-0000-0000-0000541D0000}"/>
    <cellStyle name="표준 2 15 2 2 3" xfId="7463" xr:uid="{00000000-0005-0000-0000-0000551D0000}"/>
    <cellStyle name="표준 2 15 2 2 3 2" xfId="7464" xr:uid="{00000000-0005-0000-0000-0000561D0000}"/>
    <cellStyle name="표준 2 15 2 2 3 3" xfId="7465" xr:uid="{00000000-0005-0000-0000-0000571D0000}"/>
    <cellStyle name="표준 2 15 2 2 3 4" xfId="7466" xr:uid="{00000000-0005-0000-0000-0000581D0000}"/>
    <cellStyle name="표준 2 15 2 2 4" xfId="7467" xr:uid="{00000000-0005-0000-0000-0000591D0000}"/>
    <cellStyle name="표준 2 15 2 2 4 2" xfId="7468" xr:uid="{00000000-0005-0000-0000-00005A1D0000}"/>
    <cellStyle name="표준 2 15 2 2 4 3" xfId="7469" xr:uid="{00000000-0005-0000-0000-00005B1D0000}"/>
    <cellStyle name="표준 2 15 2 2 4 4" xfId="7470" xr:uid="{00000000-0005-0000-0000-00005C1D0000}"/>
    <cellStyle name="표준 2 15 2 2 5" xfId="7471" xr:uid="{00000000-0005-0000-0000-00005D1D0000}"/>
    <cellStyle name="표준 2 15 2 2 5 2" xfId="7472" xr:uid="{00000000-0005-0000-0000-00005E1D0000}"/>
    <cellStyle name="표준 2 15 2 2 6" xfId="7473" xr:uid="{00000000-0005-0000-0000-00005F1D0000}"/>
    <cellStyle name="표준 2 15 2 2 7" xfId="7474" xr:uid="{00000000-0005-0000-0000-0000601D0000}"/>
    <cellStyle name="표준 2 15 2 3" xfId="7475" xr:uid="{00000000-0005-0000-0000-0000611D0000}"/>
    <cellStyle name="표준 2 15 2 3 2" xfId="7476" xr:uid="{00000000-0005-0000-0000-0000621D0000}"/>
    <cellStyle name="표준 2 15 2 3 3" xfId="7477" xr:uid="{00000000-0005-0000-0000-0000631D0000}"/>
    <cellStyle name="표준 2 15 2 3 4" xfId="7478" xr:uid="{00000000-0005-0000-0000-0000641D0000}"/>
    <cellStyle name="표준 2 15 2 4" xfId="7479" xr:uid="{00000000-0005-0000-0000-0000651D0000}"/>
    <cellStyle name="표준 2 15 2 4 2" xfId="7480" xr:uid="{00000000-0005-0000-0000-0000661D0000}"/>
    <cellStyle name="표준 2 15 2 4 3" xfId="7481" xr:uid="{00000000-0005-0000-0000-0000671D0000}"/>
    <cellStyle name="표준 2 15 2 4 4" xfId="7482" xr:uid="{00000000-0005-0000-0000-0000681D0000}"/>
    <cellStyle name="표준 2 15 2 5" xfId="7483" xr:uid="{00000000-0005-0000-0000-0000691D0000}"/>
    <cellStyle name="표준 2 15 2 5 2" xfId="7484" xr:uid="{00000000-0005-0000-0000-00006A1D0000}"/>
    <cellStyle name="표준 2 15 2 5 3" xfId="7485" xr:uid="{00000000-0005-0000-0000-00006B1D0000}"/>
    <cellStyle name="표준 2 15 2 5 4" xfId="7486" xr:uid="{00000000-0005-0000-0000-00006C1D0000}"/>
    <cellStyle name="표준 2 15 2 6" xfId="7487" xr:uid="{00000000-0005-0000-0000-00006D1D0000}"/>
    <cellStyle name="표준 2 15 2 6 2" xfId="7488" xr:uid="{00000000-0005-0000-0000-00006E1D0000}"/>
    <cellStyle name="표준 2 15 2 7" xfId="7489" xr:uid="{00000000-0005-0000-0000-00006F1D0000}"/>
    <cellStyle name="표준 2 15 2 8" xfId="7490" xr:uid="{00000000-0005-0000-0000-0000701D0000}"/>
    <cellStyle name="표준 2 15 3" xfId="7491" xr:uid="{00000000-0005-0000-0000-0000711D0000}"/>
    <cellStyle name="표준 2 15 3 2" xfId="7492" xr:uid="{00000000-0005-0000-0000-0000721D0000}"/>
    <cellStyle name="표준 2 15 3 2 2" xfId="7493" xr:uid="{00000000-0005-0000-0000-0000731D0000}"/>
    <cellStyle name="표준 2 15 3 2 2 2" xfId="7494" xr:uid="{00000000-0005-0000-0000-0000741D0000}"/>
    <cellStyle name="표준 2 15 3 2 2 3" xfId="7495" xr:uid="{00000000-0005-0000-0000-0000751D0000}"/>
    <cellStyle name="표준 2 15 3 2 2 4" xfId="7496" xr:uid="{00000000-0005-0000-0000-0000761D0000}"/>
    <cellStyle name="표준 2 15 3 2 3" xfId="7497" xr:uid="{00000000-0005-0000-0000-0000771D0000}"/>
    <cellStyle name="표준 2 15 3 2 3 2" xfId="7498" xr:uid="{00000000-0005-0000-0000-0000781D0000}"/>
    <cellStyle name="표준 2 15 3 2 3 3" xfId="7499" xr:uid="{00000000-0005-0000-0000-0000791D0000}"/>
    <cellStyle name="표준 2 15 3 2 3 4" xfId="7500" xr:uid="{00000000-0005-0000-0000-00007A1D0000}"/>
    <cellStyle name="표준 2 15 3 2 4" xfId="7501" xr:uid="{00000000-0005-0000-0000-00007B1D0000}"/>
    <cellStyle name="표준 2 15 3 2 4 2" xfId="7502" xr:uid="{00000000-0005-0000-0000-00007C1D0000}"/>
    <cellStyle name="표준 2 15 3 2 4 3" xfId="7503" xr:uid="{00000000-0005-0000-0000-00007D1D0000}"/>
    <cellStyle name="표준 2 15 3 2 4 4" xfId="7504" xr:uid="{00000000-0005-0000-0000-00007E1D0000}"/>
    <cellStyle name="표준 2 15 3 2 5" xfId="7505" xr:uid="{00000000-0005-0000-0000-00007F1D0000}"/>
    <cellStyle name="표준 2 15 3 2 5 2" xfId="7506" xr:uid="{00000000-0005-0000-0000-0000801D0000}"/>
    <cellStyle name="표준 2 15 3 2 6" xfId="7507" xr:uid="{00000000-0005-0000-0000-0000811D0000}"/>
    <cellStyle name="표준 2 15 3 2 7" xfId="7508" xr:uid="{00000000-0005-0000-0000-0000821D0000}"/>
    <cellStyle name="표준 2 15 3 3" xfId="7509" xr:uid="{00000000-0005-0000-0000-0000831D0000}"/>
    <cellStyle name="표준 2 15 3 3 2" xfId="7510" xr:uid="{00000000-0005-0000-0000-0000841D0000}"/>
    <cellStyle name="표준 2 15 3 3 3" xfId="7511" xr:uid="{00000000-0005-0000-0000-0000851D0000}"/>
    <cellStyle name="표준 2 15 3 3 4" xfId="7512" xr:uid="{00000000-0005-0000-0000-0000861D0000}"/>
    <cellStyle name="표준 2 15 3 4" xfId="7513" xr:uid="{00000000-0005-0000-0000-0000871D0000}"/>
    <cellStyle name="표준 2 15 3 4 2" xfId="7514" xr:uid="{00000000-0005-0000-0000-0000881D0000}"/>
    <cellStyle name="표준 2 15 3 4 3" xfId="7515" xr:uid="{00000000-0005-0000-0000-0000891D0000}"/>
    <cellStyle name="표준 2 15 3 4 4" xfId="7516" xr:uid="{00000000-0005-0000-0000-00008A1D0000}"/>
    <cellStyle name="표준 2 15 3 5" xfId="7517" xr:uid="{00000000-0005-0000-0000-00008B1D0000}"/>
    <cellStyle name="표준 2 15 3 5 2" xfId="7518" xr:uid="{00000000-0005-0000-0000-00008C1D0000}"/>
    <cellStyle name="표준 2 15 3 5 3" xfId="7519" xr:uid="{00000000-0005-0000-0000-00008D1D0000}"/>
    <cellStyle name="표준 2 15 3 5 4" xfId="7520" xr:uid="{00000000-0005-0000-0000-00008E1D0000}"/>
    <cellStyle name="표준 2 15 3 6" xfId="7521" xr:uid="{00000000-0005-0000-0000-00008F1D0000}"/>
    <cellStyle name="표준 2 15 3 6 2" xfId="7522" xr:uid="{00000000-0005-0000-0000-0000901D0000}"/>
    <cellStyle name="표준 2 15 3 7" xfId="7523" xr:uid="{00000000-0005-0000-0000-0000911D0000}"/>
    <cellStyle name="표준 2 15 3 8" xfId="7524" xr:uid="{00000000-0005-0000-0000-0000921D0000}"/>
    <cellStyle name="표준 2 15 4" xfId="7525" xr:uid="{00000000-0005-0000-0000-0000931D0000}"/>
    <cellStyle name="표준 2 15 4 2" xfId="7526" xr:uid="{00000000-0005-0000-0000-0000941D0000}"/>
    <cellStyle name="표준 2 15 4 2 2" xfId="7527" xr:uid="{00000000-0005-0000-0000-0000951D0000}"/>
    <cellStyle name="표준 2 15 4 2 3" xfId="7528" xr:uid="{00000000-0005-0000-0000-0000961D0000}"/>
    <cellStyle name="표준 2 15 4 2 4" xfId="7529" xr:uid="{00000000-0005-0000-0000-0000971D0000}"/>
    <cellStyle name="표준 2 15 4 3" xfId="7530" xr:uid="{00000000-0005-0000-0000-0000981D0000}"/>
    <cellStyle name="표준 2 15 4 3 2" xfId="7531" xr:uid="{00000000-0005-0000-0000-0000991D0000}"/>
    <cellStyle name="표준 2 15 4 3 3" xfId="7532" xr:uid="{00000000-0005-0000-0000-00009A1D0000}"/>
    <cellStyle name="표준 2 15 4 3 4" xfId="7533" xr:uid="{00000000-0005-0000-0000-00009B1D0000}"/>
    <cellStyle name="표준 2 15 4 4" xfId="7534" xr:uid="{00000000-0005-0000-0000-00009C1D0000}"/>
    <cellStyle name="표준 2 15 4 4 2" xfId="7535" xr:uid="{00000000-0005-0000-0000-00009D1D0000}"/>
    <cellStyle name="표준 2 15 4 4 3" xfId="7536" xr:uid="{00000000-0005-0000-0000-00009E1D0000}"/>
    <cellStyle name="표준 2 15 4 4 4" xfId="7537" xr:uid="{00000000-0005-0000-0000-00009F1D0000}"/>
    <cellStyle name="표준 2 15 4 5" xfId="7538" xr:uid="{00000000-0005-0000-0000-0000A01D0000}"/>
    <cellStyle name="표준 2 15 4 5 2" xfId="7539" xr:uid="{00000000-0005-0000-0000-0000A11D0000}"/>
    <cellStyle name="표준 2 15 4 6" xfId="7540" xr:uid="{00000000-0005-0000-0000-0000A21D0000}"/>
    <cellStyle name="표준 2 15 4 7" xfId="7541" xr:uid="{00000000-0005-0000-0000-0000A31D0000}"/>
    <cellStyle name="표준 2 15 5" xfId="7542" xr:uid="{00000000-0005-0000-0000-0000A41D0000}"/>
    <cellStyle name="표준 2 15 5 2" xfId="7543" xr:uid="{00000000-0005-0000-0000-0000A51D0000}"/>
    <cellStyle name="표준 2 15 5 3" xfId="7544" xr:uid="{00000000-0005-0000-0000-0000A61D0000}"/>
    <cellStyle name="표준 2 15 5 4" xfId="7545" xr:uid="{00000000-0005-0000-0000-0000A71D0000}"/>
    <cellStyle name="표준 2 15 6" xfId="7546" xr:uid="{00000000-0005-0000-0000-0000A81D0000}"/>
    <cellStyle name="표준 2 15 6 2" xfId="7547" xr:uid="{00000000-0005-0000-0000-0000A91D0000}"/>
    <cellStyle name="표준 2 15 6 3" xfId="7548" xr:uid="{00000000-0005-0000-0000-0000AA1D0000}"/>
    <cellStyle name="표준 2 15 6 4" xfId="7549" xr:uid="{00000000-0005-0000-0000-0000AB1D0000}"/>
    <cellStyle name="표준 2 15 7" xfId="7550" xr:uid="{00000000-0005-0000-0000-0000AC1D0000}"/>
    <cellStyle name="표준 2 15 7 2" xfId="7551" xr:uid="{00000000-0005-0000-0000-0000AD1D0000}"/>
    <cellStyle name="표준 2 15 7 3" xfId="7552" xr:uid="{00000000-0005-0000-0000-0000AE1D0000}"/>
    <cellStyle name="표준 2 15 7 4" xfId="7553" xr:uid="{00000000-0005-0000-0000-0000AF1D0000}"/>
    <cellStyle name="표준 2 15 8" xfId="7554" xr:uid="{00000000-0005-0000-0000-0000B01D0000}"/>
    <cellStyle name="표준 2 15 8 2" xfId="7555" xr:uid="{00000000-0005-0000-0000-0000B11D0000}"/>
    <cellStyle name="표준 2 15 9" xfId="7556" xr:uid="{00000000-0005-0000-0000-0000B21D0000}"/>
    <cellStyle name="표준 2 16" xfId="7557" xr:uid="{00000000-0005-0000-0000-0000B31D0000}"/>
    <cellStyle name="표준 2 16 10" xfId="7558" xr:uid="{00000000-0005-0000-0000-0000B41D0000}"/>
    <cellStyle name="표준 2 16 2" xfId="7559" xr:uid="{00000000-0005-0000-0000-0000B51D0000}"/>
    <cellStyle name="표준 2 16 2 2" xfId="7560" xr:uid="{00000000-0005-0000-0000-0000B61D0000}"/>
    <cellStyle name="표준 2 16 2 2 2" xfId="7561" xr:uid="{00000000-0005-0000-0000-0000B71D0000}"/>
    <cellStyle name="표준 2 16 2 2 2 2" xfId="7562" xr:uid="{00000000-0005-0000-0000-0000B81D0000}"/>
    <cellStyle name="표준 2 16 2 2 2 3" xfId="7563" xr:uid="{00000000-0005-0000-0000-0000B91D0000}"/>
    <cellStyle name="표준 2 16 2 2 2 4" xfId="7564" xr:uid="{00000000-0005-0000-0000-0000BA1D0000}"/>
    <cellStyle name="표준 2 16 2 2 3" xfId="7565" xr:uid="{00000000-0005-0000-0000-0000BB1D0000}"/>
    <cellStyle name="표준 2 16 2 2 3 2" xfId="7566" xr:uid="{00000000-0005-0000-0000-0000BC1D0000}"/>
    <cellStyle name="표준 2 16 2 2 3 3" xfId="7567" xr:uid="{00000000-0005-0000-0000-0000BD1D0000}"/>
    <cellStyle name="표준 2 16 2 2 3 4" xfId="7568" xr:uid="{00000000-0005-0000-0000-0000BE1D0000}"/>
    <cellStyle name="표준 2 16 2 2 4" xfId="7569" xr:uid="{00000000-0005-0000-0000-0000BF1D0000}"/>
    <cellStyle name="표준 2 16 2 2 4 2" xfId="7570" xr:uid="{00000000-0005-0000-0000-0000C01D0000}"/>
    <cellStyle name="표준 2 16 2 2 4 3" xfId="7571" xr:uid="{00000000-0005-0000-0000-0000C11D0000}"/>
    <cellStyle name="표준 2 16 2 2 4 4" xfId="7572" xr:uid="{00000000-0005-0000-0000-0000C21D0000}"/>
    <cellStyle name="표준 2 16 2 2 5" xfId="7573" xr:uid="{00000000-0005-0000-0000-0000C31D0000}"/>
    <cellStyle name="표준 2 16 2 2 5 2" xfId="7574" xr:uid="{00000000-0005-0000-0000-0000C41D0000}"/>
    <cellStyle name="표준 2 16 2 2 6" xfId="7575" xr:uid="{00000000-0005-0000-0000-0000C51D0000}"/>
    <cellStyle name="표준 2 16 2 2 7" xfId="7576" xr:uid="{00000000-0005-0000-0000-0000C61D0000}"/>
    <cellStyle name="표준 2 16 2 3" xfId="7577" xr:uid="{00000000-0005-0000-0000-0000C71D0000}"/>
    <cellStyle name="표준 2 16 2 3 2" xfId="7578" xr:uid="{00000000-0005-0000-0000-0000C81D0000}"/>
    <cellStyle name="표준 2 16 2 3 3" xfId="7579" xr:uid="{00000000-0005-0000-0000-0000C91D0000}"/>
    <cellStyle name="표준 2 16 2 3 4" xfId="7580" xr:uid="{00000000-0005-0000-0000-0000CA1D0000}"/>
    <cellStyle name="표준 2 16 2 4" xfId="7581" xr:uid="{00000000-0005-0000-0000-0000CB1D0000}"/>
    <cellStyle name="표준 2 16 2 4 2" xfId="7582" xr:uid="{00000000-0005-0000-0000-0000CC1D0000}"/>
    <cellStyle name="표준 2 16 2 4 3" xfId="7583" xr:uid="{00000000-0005-0000-0000-0000CD1D0000}"/>
    <cellStyle name="표준 2 16 2 4 4" xfId="7584" xr:uid="{00000000-0005-0000-0000-0000CE1D0000}"/>
    <cellStyle name="표준 2 16 2 5" xfId="7585" xr:uid="{00000000-0005-0000-0000-0000CF1D0000}"/>
    <cellStyle name="표준 2 16 2 5 2" xfId="7586" xr:uid="{00000000-0005-0000-0000-0000D01D0000}"/>
    <cellStyle name="표준 2 16 2 5 3" xfId="7587" xr:uid="{00000000-0005-0000-0000-0000D11D0000}"/>
    <cellStyle name="표준 2 16 2 5 4" xfId="7588" xr:uid="{00000000-0005-0000-0000-0000D21D0000}"/>
    <cellStyle name="표준 2 16 2 6" xfId="7589" xr:uid="{00000000-0005-0000-0000-0000D31D0000}"/>
    <cellStyle name="표준 2 16 2 6 2" xfId="7590" xr:uid="{00000000-0005-0000-0000-0000D41D0000}"/>
    <cellStyle name="표준 2 16 2 7" xfId="7591" xr:uid="{00000000-0005-0000-0000-0000D51D0000}"/>
    <cellStyle name="표준 2 16 2 8" xfId="7592" xr:uid="{00000000-0005-0000-0000-0000D61D0000}"/>
    <cellStyle name="표준 2 16 3" xfId="7593" xr:uid="{00000000-0005-0000-0000-0000D71D0000}"/>
    <cellStyle name="표준 2 16 3 2" xfId="7594" xr:uid="{00000000-0005-0000-0000-0000D81D0000}"/>
    <cellStyle name="표준 2 16 3 2 2" xfId="7595" xr:uid="{00000000-0005-0000-0000-0000D91D0000}"/>
    <cellStyle name="표준 2 16 3 2 2 2" xfId="7596" xr:uid="{00000000-0005-0000-0000-0000DA1D0000}"/>
    <cellStyle name="표준 2 16 3 2 2 3" xfId="7597" xr:uid="{00000000-0005-0000-0000-0000DB1D0000}"/>
    <cellStyle name="표준 2 16 3 2 2 4" xfId="7598" xr:uid="{00000000-0005-0000-0000-0000DC1D0000}"/>
    <cellStyle name="표준 2 16 3 2 3" xfId="7599" xr:uid="{00000000-0005-0000-0000-0000DD1D0000}"/>
    <cellStyle name="표준 2 16 3 2 3 2" xfId="7600" xr:uid="{00000000-0005-0000-0000-0000DE1D0000}"/>
    <cellStyle name="표준 2 16 3 2 3 3" xfId="7601" xr:uid="{00000000-0005-0000-0000-0000DF1D0000}"/>
    <cellStyle name="표준 2 16 3 2 3 4" xfId="7602" xr:uid="{00000000-0005-0000-0000-0000E01D0000}"/>
    <cellStyle name="표준 2 16 3 2 4" xfId="7603" xr:uid="{00000000-0005-0000-0000-0000E11D0000}"/>
    <cellStyle name="표준 2 16 3 2 4 2" xfId="7604" xr:uid="{00000000-0005-0000-0000-0000E21D0000}"/>
    <cellStyle name="표준 2 16 3 2 4 3" xfId="7605" xr:uid="{00000000-0005-0000-0000-0000E31D0000}"/>
    <cellStyle name="표준 2 16 3 2 4 4" xfId="7606" xr:uid="{00000000-0005-0000-0000-0000E41D0000}"/>
    <cellStyle name="표준 2 16 3 2 5" xfId="7607" xr:uid="{00000000-0005-0000-0000-0000E51D0000}"/>
    <cellStyle name="표준 2 16 3 2 5 2" xfId="7608" xr:uid="{00000000-0005-0000-0000-0000E61D0000}"/>
    <cellStyle name="표준 2 16 3 2 6" xfId="7609" xr:uid="{00000000-0005-0000-0000-0000E71D0000}"/>
    <cellStyle name="표준 2 16 3 2 7" xfId="7610" xr:uid="{00000000-0005-0000-0000-0000E81D0000}"/>
    <cellStyle name="표준 2 16 3 3" xfId="7611" xr:uid="{00000000-0005-0000-0000-0000E91D0000}"/>
    <cellStyle name="표준 2 16 3 3 2" xfId="7612" xr:uid="{00000000-0005-0000-0000-0000EA1D0000}"/>
    <cellStyle name="표준 2 16 3 3 3" xfId="7613" xr:uid="{00000000-0005-0000-0000-0000EB1D0000}"/>
    <cellStyle name="표준 2 16 3 3 4" xfId="7614" xr:uid="{00000000-0005-0000-0000-0000EC1D0000}"/>
    <cellStyle name="표준 2 16 3 4" xfId="7615" xr:uid="{00000000-0005-0000-0000-0000ED1D0000}"/>
    <cellStyle name="표준 2 16 3 4 2" xfId="7616" xr:uid="{00000000-0005-0000-0000-0000EE1D0000}"/>
    <cellStyle name="표준 2 16 3 4 3" xfId="7617" xr:uid="{00000000-0005-0000-0000-0000EF1D0000}"/>
    <cellStyle name="표준 2 16 3 4 4" xfId="7618" xr:uid="{00000000-0005-0000-0000-0000F01D0000}"/>
    <cellStyle name="표준 2 16 3 5" xfId="7619" xr:uid="{00000000-0005-0000-0000-0000F11D0000}"/>
    <cellStyle name="표준 2 16 3 5 2" xfId="7620" xr:uid="{00000000-0005-0000-0000-0000F21D0000}"/>
    <cellStyle name="표준 2 16 3 5 3" xfId="7621" xr:uid="{00000000-0005-0000-0000-0000F31D0000}"/>
    <cellStyle name="표준 2 16 3 5 4" xfId="7622" xr:uid="{00000000-0005-0000-0000-0000F41D0000}"/>
    <cellStyle name="표준 2 16 3 6" xfId="7623" xr:uid="{00000000-0005-0000-0000-0000F51D0000}"/>
    <cellStyle name="표준 2 16 3 6 2" xfId="7624" xr:uid="{00000000-0005-0000-0000-0000F61D0000}"/>
    <cellStyle name="표준 2 16 3 7" xfId="7625" xr:uid="{00000000-0005-0000-0000-0000F71D0000}"/>
    <cellStyle name="표준 2 16 3 8" xfId="7626" xr:uid="{00000000-0005-0000-0000-0000F81D0000}"/>
    <cellStyle name="표준 2 16 4" xfId="7627" xr:uid="{00000000-0005-0000-0000-0000F91D0000}"/>
    <cellStyle name="표준 2 16 4 2" xfId="7628" xr:uid="{00000000-0005-0000-0000-0000FA1D0000}"/>
    <cellStyle name="표준 2 16 4 2 2" xfId="7629" xr:uid="{00000000-0005-0000-0000-0000FB1D0000}"/>
    <cellStyle name="표준 2 16 4 2 3" xfId="7630" xr:uid="{00000000-0005-0000-0000-0000FC1D0000}"/>
    <cellStyle name="표준 2 16 4 2 4" xfId="7631" xr:uid="{00000000-0005-0000-0000-0000FD1D0000}"/>
    <cellStyle name="표준 2 16 4 3" xfId="7632" xr:uid="{00000000-0005-0000-0000-0000FE1D0000}"/>
    <cellStyle name="표준 2 16 4 3 2" xfId="7633" xr:uid="{00000000-0005-0000-0000-0000FF1D0000}"/>
    <cellStyle name="표준 2 16 4 3 3" xfId="7634" xr:uid="{00000000-0005-0000-0000-0000001E0000}"/>
    <cellStyle name="표준 2 16 4 3 4" xfId="7635" xr:uid="{00000000-0005-0000-0000-0000011E0000}"/>
    <cellStyle name="표준 2 16 4 4" xfId="7636" xr:uid="{00000000-0005-0000-0000-0000021E0000}"/>
    <cellStyle name="표준 2 16 4 4 2" xfId="7637" xr:uid="{00000000-0005-0000-0000-0000031E0000}"/>
    <cellStyle name="표준 2 16 4 4 3" xfId="7638" xr:uid="{00000000-0005-0000-0000-0000041E0000}"/>
    <cellStyle name="표준 2 16 4 4 4" xfId="7639" xr:uid="{00000000-0005-0000-0000-0000051E0000}"/>
    <cellStyle name="표준 2 16 4 5" xfId="7640" xr:uid="{00000000-0005-0000-0000-0000061E0000}"/>
    <cellStyle name="표준 2 16 4 5 2" xfId="7641" xr:uid="{00000000-0005-0000-0000-0000071E0000}"/>
    <cellStyle name="표준 2 16 4 6" xfId="7642" xr:uid="{00000000-0005-0000-0000-0000081E0000}"/>
    <cellStyle name="표준 2 16 4 7" xfId="7643" xr:uid="{00000000-0005-0000-0000-0000091E0000}"/>
    <cellStyle name="표준 2 16 5" xfId="7644" xr:uid="{00000000-0005-0000-0000-00000A1E0000}"/>
    <cellStyle name="표준 2 16 5 2" xfId="7645" xr:uid="{00000000-0005-0000-0000-00000B1E0000}"/>
    <cellStyle name="표준 2 16 5 3" xfId="7646" xr:uid="{00000000-0005-0000-0000-00000C1E0000}"/>
    <cellStyle name="표준 2 16 5 4" xfId="7647" xr:uid="{00000000-0005-0000-0000-00000D1E0000}"/>
    <cellStyle name="표준 2 16 6" xfId="7648" xr:uid="{00000000-0005-0000-0000-00000E1E0000}"/>
    <cellStyle name="표준 2 16 6 2" xfId="7649" xr:uid="{00000000-0005-0000-0000-00000F1E0000}"/>
    <cellStyle name="표준 2 16 6 3" xfId="7650" xr:uid="{00000000-0005-0000-0000-0000101E0000}"/>
    <cellStyle name="표준 2 16 6 4" xfId="7651" xr:uid="{00000000-0005-0000-0000-0000111E0000}"/>
    <cellStyle name="표준 2 16 7" xfId="7652" xr:uid="{00000000-0005-0000-0000-0000121E0000}"/>
    <cellStyle name="표준 2 16 7 2" xfId="7653" xr:uid="{00000000-0005-0000-0000-0000131E0000}"/>
    <cellStyle name="표준 2 16 7 3" xfId="7654" xr:uid="{00000000-0005-0000-0000-0000141E0000}"/>
    <cellStyle name="표준 2 16 7 4" xfId="7655" xr:uid="{00000000-0005-0000-0000-0000151E0000}"/>
    <cellStyle name="표준 2 16 8" xfId="7656" xr:uid="{00000000-0005-0000-0000-0000161E0000}"/>
    <cellStyle name="표준 2 16 8 2" xfId="7657" xr:uid="{00000000-0005-0000-0000-0000171E0000}"/>
    <cellStyle name="표준 2 16 9" xfId="7658" xr:uid="{00000000-0005-0000-0000-0000181E0000}"/>
    <cellStyle name="표준 2 17" xfId="7659" xr:uid="{00000000-0005-0000-0000-0000191E0000}"/>
    <cellStyle name="표준 2 17 10" xfId="7660" xr:uid="{00000000-0005-0000-0000-00001A1E0000}"/>
    <cellStyle name="표준 2 17 2" xfId="7661" xr:uid="{00000000-0005-0000-0000-00001B1E0000}"/>
    <cellStyle name="표준 2 17 2 2" xfId="7662" xr:uid="{00000000-0005-0000-0000-00001C1E0000}"/>
    <cellStyle name="표준 2 17 2 2 2" xfId="7663" xr:uid="{00000000-0005-0000-0000-00001D1E0000}"/>
    <cellStyle name="표준 2 17 2 2 2 2" xfId="7664" xr:uid="{00000000-0005-0000-0000-00001E1E0000}"/>
    <cellStyle name="표준 2 17 2 2 2 3" xfId="7665" xr:uid="{00000000-0005-0000-0000-00001F1E0000}"/>
    <cellStyle name="표준 2 17 2 2 2 4" xfId="7666" xr:uid="{00000000-0005-0000-0000-0000201E0000}"/>
    <cellStyle name="표준 2 17 2 2 3" xfId="7667" xr:uid="{00000000-0005-0000-0000-0000211E0000}"/>
    <cellStyle name="표준 2 17 2 2 3 2" xfId="7668" xr:uid="{00000000-0005-0000-0000-0000221E0000}"/>
    <cellStyle name="표준 2 17 2 2 3 3" xfId="7669" xr:uid="{00000000-0005-0000-0000-0000231E0000}"/>
    <cellStyle name="표준 2 17 2 2 3 4" xfId="7670" xr:uid="{00000000-0005-0000-0000-0000241E0000}"/>
    <cellStyle name="표준 2 17 2 2 4" xfId="7671" xr:uid="{00000000-0005-0000-0000-0000251E0000}"/>
    <cellStyle name="표준 2 17 2 2 4 2" xfId="7672" xr:uid="{00000000-0005-0000-0000-0000261E0000}"/>
    <cellStyle name="표준 2 17 2 2 4 3" xfId="7673" xr:uid="{00000000-0005-0000-0000-0000271E0000}"/>
    <cellStyle name="표준 2 17 2 2 4 4" xfId="7674" xr:uid="{00000000-0005-0000-0000-0000281E0000}"/>
    <cellStyle name="표준 2 17 2 2 5" xfId="7675" xr:uid="{00000000-0005-0000-0000-0000291E0000}"/>
    <cellStyle name="표준 2 17 2 2 5 2" xfId="7676" xr:uid="{00000000-0005-0000-0000-00002A1E0000}"/>
    <cellStyle name="표준 2 17 2 2 6" xfId="7677" xr:uid="{00000000-0005-0000-0000-00002B1E0000}"/>
    <cellStyle name="표준 2 17 2 2 7" xfId="7678" xr:uid="{00000000-0005-0000-0000-00002C1E0000}"/>
    <cellStyle name="표준 2 17 2 3" xfId="7679" xr:uid="{00000000-0005-0000-0000-00002D1E0000}"/>
    <cellStyle name="표준 2 17 2 3 2" xfId="7680" xr:uid="{00000000-0005-0000-0000-00002E1E0000}"/>
    <cellStyle name="표준 2 17 2 3 3" xfId="7681" xr:uid="{00000000-0005-0000-0000-00002F1E0000}"/>
    <cellStyle name="표준 2 17 2 3 4" xfId="7682" xr:uid="{00000000-0005-0000-0000-0000301E0000}"/>
    <cellStyle name="표준 2 17 2 4" xfId="7683" xr:uid="{00000000-0005-0000-0000-0000311E0000}"/>
    <cellStyle name="표준 2 17 2 4 2" xfId="7684" xr:uid="{00000000-0005-0000-0000-0000321E0000}"/>
    <cellStyle name="표준 2 17 2 4 3" xfId="7685" xr:uid="{00000000-0005-0000-0000-0000331E0000}"/>
    <cellStyle name="표준 2 17 2 4 4" xfId="7686" xr:uid="{00000000-0005-0000-0000-0000341E0000}"/>
    <cellStyle name="표준 2 17 2 5" xfId="7687" xr:uid="{00000000-0005-0000-0000-0000351E0000}"/>
    <cellStyle name="표준 2 17 2 5 2" xfId="7688" xr:uid="{00000000-0005-0000-0000-0000361E0000}"/>
    <cellStyle name="표준 2 17 2 5 3" xfId="7689" xr:uid="{00000000-0005-0000-0000-0000371E0000}"/>
    <cellStyle name="표준 2 17 2 5 4" xfId="7690" xr:uid="{00000000-0005-0000-0000-0000381E0000}"/>
    <cellStyle name="표준 2 17 2 6" xfId="7691" xr:uid="{00000000-0005-0000-0000-0000391E0000}"/>
    <cellStyle name="표준 2 17 2 6 2" xfId="7692" xr:uid="{00000000-0005-0000-0000-00003A1E0000}"/>
    <cellStyle name="표준 2 17 2 7" xfId="7693" xr:uid="{00000000-0005-0000-0000-00003B1E0000}"/>
    <cellStyle name="표준 2 17 2 8" xfId="7694" xr:uid="{00000000-0005-0000-0000-00003C1E0000}"/>
    <cellStyle name="표준 2 17 3" xfId="7695" xr:uid="{00000000-0005-0000-0000-00003D1E0000}"/>
    <cellStyle name="표준 2 17 3 2" xfId="7696" xr:uid="{00000000-0005-0000-0000-00003E1E0000}"/>
    <cellStyle name="표준 2 17 3 2 2" xfId="7697" xr:uid="{00000000-0005-0000-0000-00003F1E0000}"/>
    <cellStyle name="표준 2 17 3 2 2 2" xfId="7698" xr:uid="{00000000-0005-0000-0000-0000401E0000}"/>
    <cellStyle name="표준 2 17 3 2 2 3" xfId="7699" xr:uid="{00000000-0005-0000-0000-0000411E0000}"/>
    <cellStyle name="표준 2 17 3 2 2 4" xfId="7700" xr:uid="{00000000-0005-0000-0000-0000421E0000}"/>
    <cellStyle name="표준 2 17 3 2 3" xfId="7701" xr:uid="{00000000-0005-0000-0000-0000431E0000}"/>
    <cellStyle name="표준 2 17 3 2 3 2" xfId="7702" xr:uid="{00000000-0005-0000-0000-0000441E0000}"/>
    <cellStyle name="표준 2 17 3 2 3 3" xfId="7703" xr:uid="{00000000-0005-0000-0000-0000451E0000}"/>
    <cellStyle name="표준 2 17 3 2 3 4" xfId="7704" xr:uid="{00000000-0005-0000-0000-0000461E0000}"/>
    <cellStyle name="표준 2 17 3 2 4" xfId="7705" xr:uid="{00000000-0005-0000-0000-0000471E0000}"/>
    <cellStyle name="표준 2 17 3 2 4 2" xfId="7706" xr:uid="{00000000-0005-0000-0000-0000481E0000}"/>
    <cellStyle name="표준 2 17 3 2 4 3" xfId="7707" xr:uid="{00000000-0005-0000-0000-0000491E0000}"/>
    <cellStyle name="표준 2 17 3 2 4 4" xfId="7708" xr:uid="{00000000-0005-0000-0000-00004A1E0000}"/>
    <cellStyle name="표준 2 17 3 2 5" xfId="7709" xr:uid="{00000000-0005-0000-0000-00004B1E0000}"/>
    <cellStyle name="표준 2 17 3 2 5 2" xfId="7710" xr:uid="{00000000-0005-0000-0000-00004C1E0000}"/>
    <cellStyle name="표준 2 17 3 2 6" xfId="7711" xr:uid="{00000000-0005-0000-0000-00004D1E0000}"/>
    <cellStyle name="표준 2 17 3 2 7" xfId="7712" xr:uid="{00000000-0005-0000-0000-00004E1E0000}"/>
    <cellStyle name="표준 2 17 3 3" xfId="7713" xr:uid="{00000000-0005-0000-0000-00004F1E0000}"/>
    <cellStyle name="표준 2 17 3 3 2" xfId="7714" xr:uid="{00000000-0005-0000-0000-0000501E0000}"/>
    <cellStyle name="표준 2 17 3 3 3" xfId="7715" xr:uid="{00000000-0005-0000-0000-0000511E0000}"/>
    <cellStyle name="표준 2 17 3 3 4" xfId="7716" xr:uid="{00000000-0005-0000-0000-0000521E0000}"/>
    <cellStyle name="표준 2 17 3 4" xfId="7717" xr:uid="{00000000-0005-0000-0000-0000531E0000}"/>
    <cellStyle name="표준 2 17 3 4 2" xfId="7718" xr:uid="{00000000-0005-0000-0000-0000541E0000}"/>
    <cellStyle name="표준 2 17 3 4 3" xfId="7719" xr:uid="{00000000-0005-0000-0000-0000551E0000}"/>
    <cellStyle name="표준 2 17 3 4 4" xfId="7720" xr:uid="{00000000-0005-0000-0000-0000561E0000}"/>
    <cellStyle name="표준 2 17 3 5" xfId="7721" xr:uid="{00000000-0005-0000-0000-0000571E0000}"/>
    <cellStyle name="표준 2 17 3 5 2" xfId="7722" xr:uid="{00000000-0005-0000-0000-0000581E0000}"/>
    <cellStyle name="표준 2 17 3 5 3" xfId="7723" xr:uid="{00000000-0005-0000-0000-0000591E0000}"/>
    <cellStyle name="표준 2 17 3 5 4" xfId="7724" xr:uid="{00000000-0005-0000-0000-00005A1E0000}"/>
    <cellStyle name="표준 2 17 3 6" xfId="7725" xr:uid="{00000000-0005-0000-0000-00005B1E0000}"/>
    <cellStyle name="표준 2 17 3 6 2" xfId="7726" xr:uid="{00000000-0005-0000-0000-00005C1E0000}"/>
    <cellStyle name="표준 2 17 3 7" xfId="7727" xr:uid="{00000000-0005-0000-0000-00005D1E0000}"/>
    <cellStyle name="표준 2 17 3 8" xfId="7728" xr:uid="{00000000-0005-0000-0000-00005E1E0000}"/>
    <cellStyle name="표준 2 17 4" xfId="7729" xr:uid="{00000000-0005-0000-0000-00005F1E0000}"/>
    <cellStyle name="표준 2 17 4 2" xfId="7730" xr:uid="{00000000-0005-0000-0000-0000601E0000}"/>
    <cellStyle name="표준 2 17 4 2 2" xfId="7731" xr:uid="{00000000-0005-0000-0000-0000611E0000}"/>
    <cellStyle name="표준 2 17 4 2 3" xfId="7732" xr:uid="{00000000-0005-0000-0000-0000621E0000}"/>
    <cellStyle name="표준 2 17 4 2 4" xfId="7733" xr:uid="{00000000-0005-0000-0000-0000631E0000}"/>
    <cellStyle name="표준 2 17 4 3" xfId="7734" xr:uid="{00000000-0005-0000-0000-0000641E0000}"/>
    <cellStyle name="표준 2 17 4 3 2" xfId="7735" xr:uid="{00000000-0005-0000-0000-0000651E0000}"/>
    <cellStyle name="표준 2 17 4 3 3" xfId="7736" xr:uid="{00000000-0005-0000-0000-0000661E0000}"/>
    <cellStyle name="표준 2 17 4 3 4" xfId="7737" xr:uid="{00000000-0005-0000-0000-0000671E0000}"/>
    <cellStyle name="표준 2 17 4 4" xfId="7738" xr:uid="{00000000-0005-0000-0000-0000681E0000}"/>
    <cellStyle name="표준 2 17 4 4 2" xfId="7739" xr:uid="{00000000-0005-0000-0000-0000691E0000}"/>
    <cellStyle name="표준 2 17 4 4 3" xfId="7740" xr:uid="{00000000-0005-0000-0000-00006A1E0000}"/>
    <cellStyle name="표준 2 17 4 4 4" xfId="7741" xr:uid="{00000000-0005-0000-0000-00006B1E0000}"/>
    <cellStyle name="표준 2 17 4 5" xfId="7742" xr:uid="{00000000-0005-0000-0000-00006C1E0000}"/>
    <cellStyle name="표준 2 17 4 5 2" xfId="7743" xr:uid="{00000000-0005-0000-0000-00006D1E0000}"/>
    <cellStyle name="표준 2 17 4 6" xfId="7744" xr:uid="{00000000-0005-0000-0000-00006E1E0000}"/>
    <cellStyle name="표준 2 17 4 7" xfId="7745" xr:uid="{00000000-0005-0000-0000-00006F1E0000}"/>
    <cellStyle name="표준 2 17 5" xfId="7746" xr:uid="{00000000-0005-0000-0000-0000701E0000}"/>
    <cellStyle name="표준 2 17 5 2" xfId="7747" xr:uid="{00000000-0005-0000-0000-0000711E0000}"/>
    <cellStyle name="표준 2 17 5 3" xfId="7748" xr:uid="{00000000-0005-0000-0000-0000721E0000}"/>
    <cellStyle name="표준 2 17 5 4" xfId="7749" xr:uid="{00000000-0005-0000-0000-0000731E0000}"/>
    <cellStyle name="표준 2 17 6" xfId="7750" xr:uid="{00000000-0005-0000-0000-0000741E0000}"/>
    <cellStyle name="표준 2 17 6 2" xfId="7751" xr:uid="{00000000-0005-0000-0000-0000751E0000}"/>
    <cellStyle name="표준 2 17 6 3" xfId="7752" xr:uid="{00000000-0005-0000-0000-0000761E0000}"/>
    <cellStyle name="표준 2 17 6 4" xfId="7753" xr:uid="{00000000-0005-0000-0000-0000771E0000}"/>
    <cellStyle name="표준 2 17 7" xfId="7754" xr:uid="{00000000-0005-0000-0000-0000781E0000}"/>
    <cellStyle name="표준 2 17 7 2" xfId="7755" xr:uid="{00000000-0005-0000-0000-0000791E0000}"/>
    <cellStyle name="표준 2 17 7 3" xfId="7756" xr:uid="{00000000-0005-0000-0000-00007A1E0000}"/>
    <cellStyle name="표준 2 17 7 4" xfId="7757" xr:uid="{00000000-0005-0000-0000-00007B1E0000}"/>
    <cellStyle name="표준 2 17 8" xfId="7758" xr:uid="{00000000-0005-0000-0000-00007C1E0000}"/>
    <cellStyle name="표준 2 17 8 2" xfId="7759" xr:uid="{00000000-0005-0000-0000-00007D1E0000}"/>
    <cellStyle name="표준 2 17 9" xfId="7760" xr:uid="{00000000-0005-0000-0000-00007E1E0000}"/>
    <cellStyle name="표준 2 18" xfId="7761" xr:uid="{00000000-0005-0000-0000-00007F1E0000}"/>
    <cellStyle name="표준 2 18 10" xfId="7762" xr:uid="{00000000-0005-0000-0000-0000801E0000}"/>
    <cellStyle name="표준 2 18 2" xfId="7763" xr:uid="{00000000-0005-0000-0000-0000811E0000}"/>
    <cellStyle name="표준 2 18 2 2" xfId="7764" xr:uid="{00000000-0005-0000-0000-0000821E0000}"/>
    <cellStyle name="표준 2 18 2 2 2" xfId="7765" xr:uid="{00000000-0005-0000-0000-0000831E0000}"/>
    <cellStyle name="표준 2 18 2 2 2 2" xfId="7766" xr:uid="{00000000-0005-0000-0000-0000841E0000}"/>
    <cellStyle name="표준 2 18 2 2 2 3" xfId="7767" xr:uid="{00000000-0005-0000-0000-0000851E0000}"/>
    <cellStyle name="표준 2 18 2 2 2 4" xfId="7768" xr:uid="{00000000-0005-0000-0000-0000861E0000}"/>
    <cellStyle name="표준 2 18 2 2 3" xfId="7769" xr:uid="{00000000-0005-0000-0000-0000871E0000}"/>
    <cellStyle name="표준 2 18 2 2 3 2" xfId="7770" xr:uid="{00000000-0005-0000-0000-0000881E0000}"/>
    <cellStyle name="표준 2 18 2 2 3 3" xfId="7771" xr:uid="{00000000-0005-0000-0000-0000891E0000}"/>
    <cellStyle name="표준 2 18 2 2 3 4" xfId="7772" xr:uid="{00000000-0005-0000-0000-00008A1E0000}"/>
    <cellStyle name="표준 2 18 2 2 4" xfId="7773" xr:uid="{00000000-0005-0000-0000-00008B1E0000}"/>
    <cellStyle name="표준 2 18 2 2 4 2" xfId="7774" xr:uid="{00000000-0005-0000-0000-00008C1E0000}"/>
    <cellStyle name="표준 2 18 2 2 4 3" xfId="7775" xr:uid="{00000000-0005-0000-0000-00008D1E0000}"/>
    <cellStyle name="표준 2 18 2 2 4 4" xfId="7776" xr:uid="{00000000-0005-0000-0000-00008E1E0000}"/>
    <cellStyle name="표준 2 18 2 2 5" xfId="7777" xr:uid="{00000000-0005-0000-0000-00008F1E0000}"/>
    <cellStyle name="표준 2 18 2 2 5 2" xfId="7778" xr:uid="{00000000-0005-0000-0000-0000901E0000}"/>
    <cellStyle name="표준 2 18 2 2 6" xfId="7779" xr:uid="{00000000-0005-0000-0000-0000911E0000}"/>
    <cellStyle name="표준 2 18 2 2 7" xfId="7780" xr:uid="{00000000-0005-0000-0000-0000921E0000}"/>
    <cellStyle name="표준 2 18 2 3" xfId="7781" xr:uid="{00000000-0005-0000-0000-0000931E0000}"/>
    <cellStyle name="표준 2 18 2 3 2" xfId="7782" xr:uid="{00000000-0005-0000-0000-0000941E0000}"/>
    <cellStyle name="표준 2 18 2 3 3" xfId="7783" xr:uid="{00000000-0005-0000-0000-0000951E0000}"/>
    <cellStyle name="표준 2 18 2 3 4" xfId="7784" xr:uid="{00000000-0005-0000-0000-0000961E0000}"/>
    <cellStyle name="표준 2 18 2 4" xfId="7785" xr:uid="{00000000-0005-0000-0000-0000971E0000}"/>
    <cellStyle name="표준 2 18 2 4 2" xfId="7786" xr:uid="{00000000-0005-0000-0000-0000981E0000}"/>
    <cellStyle name="표준 2 18 2 4 3" xfId="7787" xr:uid="{00000000-0005-0000-0000-0000991E0000}"/>
    <cellStyle name="표준 2 18 2 4 4" xfId="7788" xr:uid="{00000000-0005-0000-0000-00009A1E0000}"/>
    <cellStyle name="표준 2 18 2 5" xfId="7789" xr:uid="{00000000-0005-0000-0000-00009B1E0000}"/>
    <cellStyle name="표준 2 18 2 5 2" xfId="7790" xr:uid="{00000000-0005-0000-0000-00009C1E0000}"/>
    <cellStyle name="표준 2 18 2 5 3" xfId="7791" xr:uid="{00000000-0005-0000-0000-00009D1E0000}"/>
    <cellStyle name="표준 2 18 2 5 4" xfId="7792" xr:uid="{00000000-0005-0000-0000-00009E1E0000}"/>
    <cellStyle name="표준 2 18 2 6" xfId="7793" xr:uid="{00000000-0005-0000-0000-00009F1E0000}"/>
    <cellStyle name="표준 2 18 2 6 2" xfId="7794" xr:uid="{00000000-0005-0000-0000-0000A01E0000}"/>
    <cellStyle name="표준 2 18 2 7" xfId="7795" xr:uid="{00000000-0005-0000-0000-0000A11E0000}"/>
    <cellStyle name="표준 2 18 2 8" xfId="7796" xr:uid="{00000000-0005-0000-0000-0000A21E0000}"/>
    <cellStyle name="표준 2 18 3" xfId="7797" xr:uid="{00000000-0005-0000-0000-0000A31E0000}"/>
    <cellStyle name="표준 2 18 3 2" xfId="7798" xr:uid="{00000000-0005-0000-0000-0000A41E0000}"/>
    <cellStyle name="표준 2 18 3 2 2" xfId="7799" xr:uid="{00000000-0005-0000-0000-0000A51E0000}"/>
    <cellStyle name="표준 2 18 3 2 2 2" xfId="7800" xr:uid="{00000000-0005-0000-0000-0000A61E0000}"/>
    <cellStyle name="표준 2 18 3 2 2 3" xfId="7801" xr:uid="{00000000-0005-0000-0000-0000A71E0000}"/>
    <cellStyle name="표준 2 18 3 2 2 4" xfId="7802" xr:uid="{00000000-0005-0000-0000-0000A81E0000}"/>
    <cellStyle name="표준 2 18 3 2 3" xfId="7803" xr:uid="{00000000-0005-0000-0000-0000A91E0000}"/>
    <cellStyle name="표준 2 18 3 2 3 2" xfId="7804" xr:uid="{00000000-0005-0000-0000-0000AA1E0000}"/>
    <cellStyle name="표준 2 18 3 2 3 3" xfId="7805" xr:uid="{00000000-0005-0000-0000-0000AB1E0000}"/>
    <cellStyle name="표준 2 18 3 2 3 4" xfId="7806" xr:uid="{00000000-0005-0000-0000-0000AC1E0000}"/>
    <cellStyle name="표준 2 18 3 2 4" xfId="7807" xr:uid="{00000000-0005-0000-0000-0000AD1E0000}"/>
    <cellStyle name="표준 2 18 3 2 4 2" xfId="7808" xr:uid="{00000000-0005-0000-0000-0000AE1E0000}"/>
    <cellStyle name="표준 2 18 3 2 4 3" xfId="7809" xr:uid="{00000000-0005-0000-0000-0000AF1E0000}"/>
    <cellStyle name="표준 2 18 3 2 4 4" xfId="7810" xr:uid="{00000000-0005-0000-0000-0000B01E0000}"/>
    <cellStyle name="표준 2 18 3 2 5" xfId="7811" xr:uid="{00000000-0005-0000-0000-0000B11E0000}"/>
    <cellStyle name="표준 2 18 3 2 5 2" xfId="7812" xr:uid="{00000000-0005-0000-0000-0000B21E0000}"/>
    <cellStyle name="표준 2 18 3 2 6" xfId="7813" xr:uid="{00000000-0005-0000-0000-0000B31E0000}"/>
    <cellStyle name="표준 2 18 3 2 7" xfId="7814" xr:uid="{00000000-0005-0000-0000-0000B41E0000}"/>
    <cellStyle name="표준 2 18 3 3" xfId="7815" xr:uid="{00000000-0005-0000-0000-0000B51E0000}"/>
    <cellStyle name="표준 2 18 3 3 2" xfId="7816" xr:uid="{00000000-0005-0000-0000-0000B61E0000}"/>
    <cellStyle name="표준 2 18 3 3 3" xfId="7817" xr:uid="{00000000-0005-0000-0000-0000B71E0000}"/>
    <cellStyle name="표준 2 18 3 3 4" xfId="7818" xr:uid="{00000000-0005-0000-0000-0000B81E0000}"/>
    <cellStyle name="표준 2 18 3 4" xfId="7819" xr:uid="{00000000-0005-0000-0000-0000B91E0000}"/>
    <cellStyle name="표준 2 18 3 4 2" xfId="7820" xr:uid="{00000000-0005-0000-0000-0000BA1E0000}"/>
    <cellStyle name="표준 2 18 3 4 3" xfId="7821" xr:uid="{00000000-0005-0000-0000-0000BB1E0000}"/>
    <cellStyle name="표준 2 18 3 4 4" xfId="7822" xr:uid="{00000000-0005-0000-0000-0000BC1E0000}"/>
    <cellStyle name="표준 2 18 3 5" xfId="7823" xr:uid="{00000000-0005-0000-0000-0000BD1E0000}"/>
    <cellStyle name="표준 2 18 3 5 2" xfId="7824" xr:uid="{00000000-0005-0000-0000-0000BE1E0000}"/>
    <cellStyle name="표준 2 18 3 5 3" xfId="7825" xr:uid="{00000000-0005-0000-0000-0000BF1E0000}"/>
    <cellStyle name="표준 2 18 3 5 4" xfId="7826" xr:uid="{00000000-0005-0000-0000-0000C01E0000}"/>
    <cellStyle name="표준 2 18 3 6" xfId="7827" xr:uid="{00000000-0005-0000-0000-0000C11E0000}"/>
    <cellStyle name="표준 2 18 3 6 2" xfId="7828" xr:uid="{00000000-0005-0000-0000-0000C21E0000}"/>
    <cellStyle name="표준 2 18 3 7" xfId="7829" xr:uid="{00000000-0005-0000-0000-0000C31E0000}"/>
    <cellStyle name="표준 2 18 3 8" xfId="7830" xr:uid="{00000000-0005-0000-0000-0000C41E0000}"/>
    <cellStyle name="표준 2 18 4" xfId="7831" xr:uid="{00000000-0005-0000-0000-0000C51E0000}"/>
    <cellStyle name="표준 2 18 4 2" xfId="7832" xr:uid="{00000000-0005-0000-0000-0000C61E0000}"/>
    <cellStyle name="표준 2 18 4 2 2" xfId="7833" xr:uid="{00000000-0005-0000-0000-0000C71E0000}"/>
    <cellStyle name="표준 2 18 4 2 3" xfId="7834" xr:uid="{00000000-0005-0000-0000-0000C81E0000}"/>
    <cellStyle name="표준 2 18 4 2 4" xfId="7835" xr:uid="{00000000-0005-0000-0000-0000C91E0000}"/>
    <cellStyle name="표준 2 18 4 3" xfId="7836" xr:uid="{00000000-0005-0000-0000-0000CA1E0000}"/>
    <cellStyle name="표준 2 18 4 3 2" xfId="7837" xr:uid="{00000000-0005-0000-0000-0000CB1E0000}"/>
    <cellStyle name="표준 2 18 4 3 3" xfId="7838" xr:uid="{00000000-0005-0000-0000-0000CC1E0000}"/>
    <cellStyle name="표준 2 18 4 3 4" xfId="7839" xr:uid="{00000000-0005-0000-0000-0000CD1E0000}"/>
    <cellStyle name="표준 2 18 4 4" xfId="7840" xr:uid="{00000000-0005-0000-0000-0000CE1E0000}"/>
    <cellStyle name="표준 2 18 4 4 2" xfId="7841" xr:uid="{00000000-0005-0000-0000-0000CF1E0000}"/>
    <cellStyle name="표준 2 18 4 4 3" xfId="7842" xr:uid="{00000000-0005-0000-0000-0000D01E0000}"/>
    <cellStyle name="표준 2 18 4 4 4" xfId="7843" xr:uid="{00000000-0005-0000-0000-0000D11E0000}"/>
    <cellStyle name="표준 2 18 4 5" xfId="7844" xr:uid="{00000000-0005-0000-0000-0000D21E0000}"/>
    <cellStyle name="표준 2 18 4 5 2" xfId="7845" xr:uid="{00000000-0005-0000-0000-0000D31E0000}"/>
    <cellStyle name="표준 2 18 4 6" xfId="7846" xr:uid="{00000000-0005-0000-0000-0000D41E0000}"/>
    <cellStyle name="표준 2 18 4 7" xfId="7847" xr:uid="{00000000-0005-0000-0000-0000D51E0000}"/>
    <cellStyle name="표준 2 18 5" xfId="7848" xr:uid="{00000000-0005-0000-0000-0000D61E0000}"/>
    <cellStyle name="표준 2 18 5 2" xfId="7849" xr:uid="{00000000-0005-0000-0000-0000D71E0000}"/>
    <cellStyle name="표준 2 18 5 3" xfId="7850" xr:uid="{00000000-0005-0000-0000-0000D81E0000}"/>
    <cellStyle name="표준 2 18 5 4" xfId="7851" xr:uid="{00000000-0005-0000-0000-0000D91E0000}"/>
    <cellStyle name="표준 2 18 6" xfId="7852" xr:uid="{00000000-0005-0000-0000-0000DA1E0000}"/>
    <cellStyle name="표준 2 18 6 2" xfId="7853" xr:uid="{00000000-0005-0000-0000-0000DB1E0000}"/>
    <cellStyle name="표준 2 18 6 3" xfId="7854" xr:uid="{00000000-0005-0000-0000-0000DC1E0000}"/>
    <cellStyle name="표준 2 18 6 4" xfId="7855" xr:uid="{00000000-0005-0000-0000-0000DD1E0000}"/>
    <cellStyle name="표준 2 18 7" xfId="7856" xr:uid="{00000000-0005-0000-0000-0000DE1E0000}"/>
    <cellStyle name="표준 2 18 7 2" xfId="7857" xr:uid="{00000000-0005-0000-0000-0000DF1E0000}"/>
    <cellStyle name="표준 2 18 7 3" xfId="7858" xr:uid="{00000000-0005-0000-0000-0000E01E0000}"/>
    <cellStyle name="표준 2 18 7 4" xfId="7859" xr:uid="{00000000-0005-0000-0000-0000E11E0000}"/>
    <cellStyle name="표준 2 18 8" xfId="7860" xr:uid="{00000000-0005-0000-0000-0000E21E0000}"/>
    <cellStyle name="표준 2 18 8 2" xfId="7861" xr:uid="{00000000-0005-0000-0000-0000E31E0000}"/>
    <cellStyle name="표준 2 18 9" xfId="7862" xr:uid="{00000000-0005-0000-0000-0000E41E0000}"/>
    <cellStyle name="표준 2 19" xfId="7863" xr:uid="{00000000-0005-0000-0000-0000E51E0000}"/>
    <cellStyle name="표준 2 19 10" xfId="7864" xr:uid="{00000000-0005-0000-0000-0000E61E0000}"/>
    <cellStyle name="표준 2 19 2" xfId="7865" xr:uid="{00000000-0005-0000-0000-0000E71E0000}"/>
    <cellStyle name="표준 2 19 2 2" xfId="7866" xr:uid="{00000000-0005-0000-0000-0000E81E0000}"/>
    <cellStyle name="표준 2 19 2 2 2" xfId="7867" xr:uid="{00000000-0005-0000-0000-0000E91E0000}"/>
    <cellStyle name="표준 2 19 2 2 2 2" xfId="7868" xr:uid="{00000000-0005-0000-0000-0000EA1E0000}"/>
    <cellStyle name="표준 2 19 2 2 2 3" xfId="7869" xr:uid="{00000000-0005-0000-0000-0000EB1E0000}"/>
    <cellStyle name="표준 2 19 2 2 2 4" xfId="7870" xr:uid="{00000000-0005-0000-0000-0000EC1E0000}"/>
    <cellStyle name="표준 2 19 2 2 3" xfId="7871" xr:uid="{00000000-0005-0000-0000-0000ED1E0000}"/>
    <cellStyle name="표준 2 19 2 2 3 2" xfId="7872" xr:uid="{00000000-0005-0000-0000-0000EE1E0000}"/>
    <cellStyle name="표준 2 19 2 2 3 3" xfId="7873" xr:uid="{00000000-0005-0000-0000-0000EF1E0000}"/>
    <cellStyle name="표준 2 19 2 2 3 4" xfId="7874" xr:uid="{00000000-0005-0000-0000-0000F01E0000}"/>
    <cellStyle name="표준 2 19 2 2 4" xfId="7875" xr:uid="{00000000-0005-0000-0000-0000F11E0000}"/>
    <cellStyle name="표준 2 19 2 2 4 2" xfId="7876" xr:uid="{00000000-0005-0000-0000-0000F21E0000}"/>
    <cellStyle name="표준 2 19 2 2 4 3" xfId="7877" xr:uid="{00000000-0005-0000-0000-0000F31E0000}"/>
    <cellStyle name="표준 2 19 2 2 4 4" xfId="7878" xr:uid="{00000000-0005-0000-0000-0000F41E0000}"/>
    <cellStyle name="표준 2 19 2 2 5" xfId="7879" xr:uid="{00000000-0005-0000-0000-0000F51E0000}"/>
    <cellStyle name="표준 2 19 2 2 5 2" xfId="7880" xr:uid="{00000000-0005-0000-0000-0000F61E0000}"/>
    <cellStyle name="표준 2 19 2 2 6" xfId="7881" xr:uid="{00000000-0005-0000-0000-0000F71E0000}"/>
    <cellStyle name="표준 2 19 2 2 7" xfId="7882" xr:uid="{00000000-0005-0000-0000-0000F81E0000}"/>
    <cellStyle name="표준 2 19 2 3" xfId="7883" xr:uid="{00000000-0005-0000-0000-0000F91E0000}"/>
    <cellStyle name="표준 2 19 2 3 2" xfId="7884" xr:uid="{00000000-0005-0000-0000-0000FA1E0000}"/>
    <cellStyle name="표준 2 19 2 3 3" xfId="7885" xr:uid="{00000000-0005-0000-0000-0000FB1E0000}"/>
    <cellStyle name="표준 2 19 2 3 4" xfId="7886" xr:uid="{00000000-0005-0000-0000-0000FC1E0000}"/>
    <cellStyle name="표준 2 19 2 4" xfId="7887" xr:uid="{00000000-0005-0000-0000-0000FD1E0000}"/>
    <cellStyle name="표준 2 19 2 4 2" xfId="7888" xr:uid="{00000000-0005-0000-0000-0000FE1E0000}"/>
    <cellStyle name="표준 2 19 2 4 3" xfId="7889" xr:uid="{00000000-0005-0000-0000-0000FF1E0000}"/>
    <cellStyle name="표준 2 19 2 4 4" xfId="7890" xr:uid="{00000000-0005-0000-0000-0000001F0000}"/>
    <cellStyle name="표준 2 19 2 5" xfId="7891" xr:uid="{00000000-0005-0000-0000-0000011F0000}"/>
    <cellStyle name="표준 2 19 2 5 2" xfId="7892" xr:uid="{00000000-0005-0000-0000-0000021F0000}"/>
    <cellStyle name="표준 2 19 2 5 3" xfId="7893" xr:uid="{00000000-0005-0000-0000-0000031F0000}"/>
    <cellStyle name="표준 2 19 2 5 4" xfId="7894" xr:uid="{00000000-0005-0000-0000-0000041F0000}"/>
    <cellStyle name="표준 2 19 2 6" xfId="7895" xr:uid="{00000000-0005-0000-0000-0000051F0000}"/>
    <cellStyle name="표준 2 19 2 6 2" xfId="7896" xr:uid="{00000000-0005-0000-0000-0000061F0000}"/>
    <cellStyle name="표준 2 19 2 7" xfId="7897" xr:uid="{00000000-0005-0000-0000-0000071F0000}"/>
    <cellStyle name="표준 2 19 2 8" xfId="7898" xr:uid="{00000000-0005-0000-0000-0000081F0000}"/>
    <cellStyle name="표준 2 19 3" xfId="7899" xr:uid="{00000000-0005-0000-0000-0000091F0000}"/>
    <cellStyle name="표준 2 19 3 2" xfId="7900" xr:uid="{00000000-0005-0000-0000-00000A1F0000}"/>
    <cellStyle name="표준 2 19 3 2 2" xfId="7901" xr:uid="{00000000-0005-0000-0000-00000B1F0000}"/>
    <cellStyle name="표준 2 19 3 2 2 2" xfId="7902" xr:uid="{00000000-0005-0000-0000-00000C1F0000}"/>
    <cellStyle name="표준 2 19 3 2 2 3" xfId="7903" xr:uid="{00000000-0005-0000-0000-00000D1F0000}"/>
    <cellStyle name="표준 2 19 3 2 2 4" xfId="7904" xr:uid="{00000000-0005-0000-0000-00000E1F0000}"/>
    <cellStyle name="표준 2 19 3 2 3" xfId="7905" xr:uid="{00000000-0005-0000-0000-00000F1F0000}"/>
    <cellStyle name="표준 2 19 3 2 3 2" xfId="7906" xr:uid="{00000000-0005-0000-0000-0000101F0000}"/>
    <cellStyle name="표준 2 19 3 2 3 3" xfId="7907" xr:uid="{00000000-0005-0000-0000-0000111F0000}"/>
    <cellStyle name="표준 2 19 3 2 3 4" xfId="7908" xr:uid="{00000000-0005-0000-0000-0000121F0000}"/>
    <cellStyle name="표준 2 19 3 2 4" xfId="7909" xr:uid="{00000000-0005-0000-0000-0000131F0000}"/>
    <cellStyle name="표준 2 19 3 2 4 2" xfId="7910" xr:uid="{00000000-0005-0000-0000-0000141F0000}"/>
    <cellStyle name="표준 2 19 3 2 4 3" xfId="7911" xr:uid="{00000000-0005-0000-0000-0000151F0000}"/>
    <cellStyle name="표준 2 19 3 2 4 4" xfId="7912" xr:uid="{00000000-0005-0000-0000-0000161F0000}"/>
    <cellStyle name="표준 2 19 3 2 5" xfId="7913" xr:uid="{00000000-0005-0000-0000-0000171F0000}"/>
    <cellStyle name="표준 2 19 3 2 5 2" xfId="7914" xr:uid="{00000000-0005-0000-0000-0000181F0000}"/>
    <cellStyle name="표준 2 19 3 2 6" xfId="7915" xr:uid="{00000000-0005-0000-0000-0000191F0000}"/>
    <cellStyle name="표준 2 19 3 2 7" xfId="7916" xr:uid="{00000000-0005-0000-0000-00001A1F0000}"/>
    <cellStyle name="표준 2 19 3 3" xfId="7917" xr:uid="{00000000-0005-0000-0000-00001B1F0000}"/>
    <cellStyle name="표준 2 19 3 3 2" xfId="7918" xr:uid="{00000000-0005-0000-0000-00001C1F0000}"/>
    <cellStyle name="표준 2 19 3 3 3" xfId="7919" xr:uid="{00000000-0005-0000-0000-00001D1F0000}"/>
    <cellStyle name="표준 2 19 3 3 4" xfId="7920" xr:uid="{00000000-0005-0000-0000-00001E1F0000}"/>
    <cellStyle name="표준 2 19 3 4" xfId="7921" xr:uid="{00000000-0005-0000-0000-00001F1F0000}"/>
    <cellStyle name="표준 2 19 3 4 2" xfId="7922" xr:uid="{00000000-0005-0000-0000-0000201F0000}"/>
    <cellStyle name="표준 2 19 3 4 3" xfId="7923" xr:uid="{00000000-0005-0000-0000-0000211F0000}"/>
    <cellStyle name="표준 2 19 3 4 4" xfId="7924" xr:uid="{00000000-0005-0000-0000-0000221F0000}"/>
    <cellStyle name="표준 2 19 3 5" xfId="7925" xr:uid="{00000000-0005-0000-0000-0000231F0000}"/>
    <cellStyle name="표준 2 19 3 5 2" xfId="7926" xr:uid="{00000000-0005-0000-0000-0000241F0000}"/>
    <cellStyle name="표준 2 19 3 5 3" xfId="7927" xr:uid="{00000000-0005-0000-0000-0000251F0000}"/>
    <cellStyle name="표준 2 19 3 5 4" xfId="7928" xr:uid="{00000000-0005-0000-0000-0000261F0000}"/>
    <cellStyle name="표준 2 19 3 6" xfId="7929" xr:uid="{00000000-0005-0000-0000-0000271F0000}"/>
    <cellStyle name="표준 2 19 3 6 2" xfId="7930" xr:uid="{00000000-0005-0000-0000-0000281F0000}"/>
    <cellStyle name="표준 2 19 3 7" xfId="7931" xr:uid="{00000000-0005-0000-0000-0000291F0000}"/>
    <cellStyle name="표준 2 19 3 8" xfId="7932" xr:uid="{00000000-0005-0000-0000-00002A1F0000}"/>
    <cellStyle name="표준 2 19 4" xfId="7933" xr:uid="{00000000-0005-0000-0000-00002B1F0000}"/>
    <cellStyle name="표준 2 19 4 2" xfId="7934" xr:uid="{00000000-0005-0000-0000-00002C1F0000}"/>
    <cellStyle name="표준 2 19 4 2 2" xfId="7935" xr:uid="{00000000-0005-0000-0000-00002D1F0000}"/>
    <cellStyle name="표준 2 19 4 2 3" xfId="7936" xr:uid="{00000000-0005-0000-0000-00002E1F0000}"/>
    <cellStyle name="표준 2 19 4 2 4" xfId="7937" xr:uid="{00000000-0005-0000-0000-00002F1F0000}"/>
    <cellStyle name="표준 2 19 4 3" xfId="7938" xr:uid="{00000000-0005-0000-0000-0000301F0000}"/>
    <cellStyle name="표준 2 19 4 3 2" xfId="7939" xr:uid="{00000000-0005-0000-0000-0000311F0000}"/>
    <cellStyle name="표준 2 19 4 3 3" xfId="7940" xr:uid="{00000000-0005-0000-0000-0000321F0000}"/>
    <cellStyle name="표준 2 19 4 3 4" xfId="7941" xr:uid="{00000000-0005-0000-0000-0000331F0000}"/>
    <cellStyle name="표준 2 19 4 4" xfId="7942" xr:uid="{00000000-0005-0000-0000-0000341F0000}"/>
    <cellStyle name="표준 2 19 4 4 2" xfId="7943" xr:uid="{00000000-0005-0000-0000-0000351F0000}"/>
    <cellStyle name="표준 2 19 4 4 3" xfId="7944" xr:uid="{00000000-0005-0000-0000-0000361F0000}"/>
    <cellStyle name="표준 2 19 4 4 4" xfId="7945" xr:uid="{00000000-0005-0000-0000-0000371F0000}"/>
    <cellStyle name="표준 2 19 4 5" xfId="7946" xr:uid="{00000000-0005-0000-0000-0000381F0000}"/>
    <cellStyle name="표준 2 19 4 5 2" xfId="7947" xr:uid="{00000000-0005-0000-0000-0000391F0000}"/>
    <cellStyle name="표준 2 19 4 6" xfId="7948" xr:uid="{00000000-0005-0000-0000-00003A1F0000}"/>
    <cellStyle name="표준 2 19 4 7" xfId="7949" xr:uid="{00000000-0005-0000-0000-00003B1F0000}"/>
    <cellStyle name="표준 2 19 5" xfId="7950" xr:uid="{00000000-0005-0000-0000-00003C1F0000}"/>
    <cellStyle name="표준 2 19 5 2" xfId="7951" xr:uid="{00000000-0005-0000-0000-00003D1F0000}"/>
    <cellStyle name="표준 2 19 5 3" xfId="7952" xr:uid="{00000000-0005-0000-0000-00003E1F0000}"/>
    <cellStyle name="표준 2 19 5 4" xfId="7953" xr:uid="{00000000-0005-0000-0000-00003F1F0000}"/>
    <cellStyle name="표준 2 19 6" xfId="7954" xr:uid="{00000000-0005-0000-0000-0000401F0000}"/>
    <cellStyle name="표준 2 19 6 2" xfId="7955" xr:uid="{00000000-0005-0000-0000-0000411F0000}"/>
    <cellStyle name="표준 2 19 6 3" xfId="7956" xr:uid="{00000000-0005-0000-0000-0000421F0000}"/>
    <cellStyle name="표준 2 19 6 4" xfId="7957" xr:uid="{00000000-0005-0000-0000-0000431F0000}"/>
    <cellStyle name="표준 2 19 7" xfId="7958" xr:uid="{00000000-0005-0000-0000-0000441F0000}"/>
    <cellStyle name="표준 2 19 7 2" xfId="7959" xr:uid="{00000000-0005-0000-0000-0000451F0000}"/>
    <cellStyle name="표준 2 19 7 3" xfId="7960" xr:uid="{00000000-0005-0000-0000-0000461F0000}"/>
    <cellStyle name="표준 2 19 7 4" xfId="7961" xr:uid="{00000000-0005-0000-0000-0000471F0000}"/>
    <cellStyle name="표준 2 19 8" xfId="7962" xr:uid="{00000000-0005-0000-0000-0000481F0000}"/>
    <cellStyle name="표준 2 19 8 2" xfId="7963" xr:uid="{00000000-0005-0000-0000-0000491F0000}"/>
    <cellStyle name="표준 2 19 9" xfId="7964" xr:uid="{00000000-0005-0000-0000-00004A1F0000}"/>
    <cellStyle name="표준 2 2" xfId="7965" xr:uid="{00000000-0005-0000-0000-00004B1F0000}"/>
    <cellStyle name="표준 2 2 10" xfId="7966" xr:uid="{00000000-0005-0000-0000-00004C1F0000}"/>
    <cellStyle name="표준 2 2 11" xfId="7967" xr:uid="{00000000-0005-0000-0000-00004D1F0000}"/>
    <cellStyle name="표준 2 2 2" xfId="7968" xr:uid="{00000000-0005-0000-0000-00004E1F0000}"/>
    <cellStyle name="표준 2 2 2 10" xfId="7969" xr:uid="{00000000-0005-0000-0000-00004F1F0000}"/>
    <cellStyle name="표준 2 2 2 2" xfId="7970" xr:uid="{00000000-0005-0000-0000-0000501F0000}"/>
    <cellStyle name="표준 2 2 2 2 2" xfId="7971" xr:uid="{00000000-0005-0000-0000-0000511F0000}"/>
    <cellStyle name="표준 2 2 2 2 2 2" xfId="7972" xr:uid="{00000000-0005-0000-0000-0000521F0000}"/>
    <cellStyle name="표준 2 2 2 2 2 2 2" xfId="7973" xr:uid="{00000000-0005-0000-0000-0000531F0000}"/>
    <cellStyle name="표준 2 2 2 2 2 2 3" xfId="7974" xr:uid="{00000000-0005-0000-0000-0000541F0000}"/>
    <cellStyle name="표준 2 2 2 2 2 2 4" xfId="7975" xr:uid="{00000000-0005-0000-0000-0000551F0000}"/>
    <cellStyle name="표준 2 2 2 2 2 3" xfId="7976" xr:uid="{00000000-0005-0000-0000-0000561F0000}"/>
    <cellStyle name="표준 2 2 2 2 2 3 2" xfId="7977" xr:uid="{00000000-0005-0000-0000-0000571F0000}"/>
    <cellStyle name="표준 2 2 2 2 2 3 3" xfId="7978" xr:uid="{00000000-0005-0000-0000-0000581F0000}"/>
    <cellStyle name="표준 2 2 2 2 2 3 4" xfId="7979" xr:uid="{00000000-0005-0000-0000-0000591F0000}"/>
    <cellStyle name="표준 2 2 2 2 2 4" xfId="7980" xr:uid="{00000000-0005-0000-0000-00005A1F0000}"/>
    <cellStyle name="표준 2 2 2 2 2 4 2" xfId="7981" xr:uid="{00000000-0005-0000-0000-00005B1F0000}"/>
    <cellStyle name="표준 2 2 2 2 2 4 3" xfId="7982" xr:uid="{00000000-0005-0000-0000-00005C1F0000}"/>
    <cellStyle name="표준 2 2 2 2 2 4 4" xfId="7983" xr:uid="{00000000-0005-0000-0000-00005D1F0000}"/>
    <cellStyle name="표준 2 2 2 2 2 5" xfId="7984" xr:uid="{00000000-0005-0000-0000-00005E1F0000}"/>
    <cellStyle name="표준 2 2 2 2 2 5 2" xfId="7985" xr:uid="{00000000-0005-0000-0000-00005F1F0000}"/>
    <cellStyle name="표준 2 2 2 2 2 6" xfId="7986" xr:uid="{00000000-0005-0000-0000-0000601F0000}"/>
    <cellStyle name="표준 2 2 2 2 2 7" xfId="7987" xr:uid="{00000000-0005-0000-0000-0000611F0000}"/>
    <cellStyle name="표준 2 2 2 2 3" xfId="7988" xr:uid="{00000000-0005-0000-0000-0000621F0000}"/>
    <cellStyle name="표준 2 2 2 2 3 2" xfId="7989" xr:uid="{00000000-0005-0000-0000-0000631F0000}"/>
    <cellStyle name="표준 2 2 2 2 3 3" xfId="7990" xr:uid="{00000000-0005-0000-0000-0000641F0000}"/>
    <cellStyle name="표준 2 2 2 2 3 4" xfId="7991" xr:uid="{00000000-0005-0000-0000-0000651F0000}"/>
    <cellStyle name="표준 2 2 2 2 4" xfId="7992" xr:uid="{00000000-0005-0000-0000-0000661F0000}"/>
    <cellStyle name="표준 2 2 2 2 4 2" xfId="7993" xr:uid="{00000000-0005-0000-0000-0000671F0000}"/>
    <cellStyle name="표준 2 2 2 2 4 3" xfId="7994" xr:uid="{00000000-0005-0000-0000-0000681F0000}"/>
    <cellStyle name="표준 2 2 2 2 4 4" xfId="7995" xr:uid="{00000000-0005-0000-0000-0000691F0000}"/>
    <cellStyle name="표준 2 2 2 2 5" xfId="7996" xr:uid="{00000000-0005-0000-0000-00006A1F0000}"/>
    <cellStyle name="표준 2 2 2 2 5 2" xfId="7997" xr:uid="{00000000-0005-0000-0000-00006B1F0000}"/>
    <cellStyle name="표준 2 2 2 2 5 3" xfId="7998" xr:uid="{00000000-0005-0000-0000-00006C1F0000}"/>
    <cellStyle name="표준 2 2 2 2 5 4" xfId="7999" xr:uid="{00000000-0005-0000-0000-00006D1F0000}"/>
    <cellStyle name="표준 2 2 2 2 6" xfId="8000" xr:uid="{00000000-0005-0000-0000-00006E1F0000}"/>
    <cellStyle name="표준 2 2 2 2 6 2" xfId="8001" xr:uid="{00000000-0005-0000-0000-00006F1F0000}"/>
    <cellStyle name="표준 2 2 2 2 7" xfId="8002" xr:uid="{00000000-0005-0000-0000-0000701F0000}"/>
    <cellStyle name="표준 2 2 2 2 8" xfId="8003" xr:uid="{00000000-0005-0000-0000-0000711F0000}"/>
    <cellStyle name="표준 2 2 2 3" xfId="8004" xr:uid="{00000000-0005-0000-0000-0000721F0000}"/>
    <cellStyle name="표준 2 2 2 3 2" xfId="8005" xr:uid="{00000000-0005-0000-0000-0000731F0000}"/>
    <cellStyle name="표준 2 2 2 3 2 2" xfId="8006" xr:uid="{00000000-0005-0000-0000-0000741F0000}"/>
    <cellStyle name="표준 2 2 2 3 2 2 2" xfId="8007" xr:uid="{00000000-0005-0000-0000-0000751F0000}"/>
    <cellStyle name="표준 2 2 2 3 2 2 3" xfId="8008" xr:uid="{00000000-0005-0000-0000-0000761F0000}"/>
    <cellStyle name="표준 2 2 2 3 2 2 4" xfId="8009" xr:uid="{00000000-0005-0000-0000-0000771F0000}"/>
    <cellStyle name="표준 2 2 2 3 2 3" xfId="8010" xr:uid="{00000000-0005-0000-0000-0000781F0000}"/>
    <cellStyle name="표준 2 2 2 3 2 3 2" xfId="8011" xr:uid="{00000000-0005-0000-0000-0000791F0000}"/>
    <cellStyle name="표준 2 2 2 3 2 3 3" xfId="8012" xr:uid="{00000000-0005-0000-0000-00007A1F0000}"/>
    <cellStyle name="표준 2 2 2 3 2 3 4" xfId="8013" xr:uid="{00000000-0005-0000-0000-00007B1F0000}"/>
    <cellStyle name="표준 2 2 2 3 2 4" xfId="8014" xr:uid="{00000000-0005-0000-0000-00007C1F0000}"/>
    <cellStyle name="표준 2 2 2 3 2 4 2" xfId="8015" xr:uid="{00000000-0005-0000-0000-00007D1F0000}"/>
    <cellStyle name="표준 2 2 2 3 2 4 3" xfId="8016" xr:uid="{00000000-0005-0000-0000-00007E1F0000}"/>
    <cellStyle name="표준 2 2 2 3 2 4 4" xfId="8017" xr:uid="{00000000-0005-0000-0000-00007F1F0000}"/>
    <cellStyle name="표준 2 2 2 3 2 5" xfId="8018" xr:uid="{00000000-0005-0000-0000-0000801F0000}"/>
    <cellStyle name="표준 2 2 2 3 2 5 2" xfId="8019" xr:uid="{00000000-0005-0000-0000-0000811F0000}"/>
    <cellStyle name="표준 2 2 2 3 2 6" xfId="8020" xr:uid="{00000000-0005-0000-0000-0000821F0000}"/>
    <cellStyle name="표준 2 2 2 3 2 7" xfId="8021" xr:uid="{00000000-0005-0000-0000-0000831F0000}"/>
    <cellStyle name="표준 2 2 2 3 3" xfId="8022" xr:uid="{00000000-0005-0000-0000-0000841F0000}"/>
    <cellStyle name="표준 2 2 2 3 3 2" xfId="8023" xr:uid="{00000000-0005-0000-0000-0000851F0000}"/>
    <cellStyle name="표준 2 2 2 3 3 3" xfId="8024" xr:uid="{00000000-0005-0000-0000-0000861F0000}"/>
    <cellStyle name="표준 2 2 2 3 3 4" xfId="8025" xr:uid="{00000000-0005-0000-0000-0000871F0000}"/>
    <cellStyle name="표준 2 2 2 3 4" xfId="8026" xr:uid="{00000000-0005-0000-0000-0000881F0000}"/>
    <cellStyle name="표준 2 2 2 3 4 2" xfId="8027" xr:uid="{00000000-0005-0000-0000-0000891F0000}"/>
    <cellStyle name="표준 2 2 2 3 4 3" xfId="8028" xr:uid="{00000000-0005-0000-0000-00008A1F0000}"/>
    <cellStyle name="표준 2 2 2 3 4 4" xfId="8029" xr:uid="{00000000-0005-0000-0000-00008B1F0000}"/>
    <cellStyle name="표준 2 2 2 3 5" xfId="8030" xr:uid="{00000000-0005-0000-0000-00008C1F0000}"/>
    <cellStyle name="표준 2 2 2 3 5 2" xfId="8031" xr:uid="{00000000-0005-0000-0000-00008D1F0000}"/>
    <cellStyle name="표준 2 2 2 3 5 3" xfId="8032" xr:uid="{00000000-0005-0000-0000-00008E1F0000}"/>
    <cellStyle name="표준 2 2 2 3 5 4" xfId="8033" xr:uid="{00000000-0005-0000-0000-00008F1F0000}"/>
    <cellStyle name="표준 2 2 2 3 6" xfId="8034" xr:uid="{00000000-0005-0000-0000-0000901F0000}"/>
    <cellStyle name="표준 2 2 2 3 6 2" xfId="8035" xr:uid="{00000000-0005-0000-0000-0000911F0000}"/>
    <cellStyle name="표준 2 2 2 3 7" xfId="8036" xr:uid="{00000000-0005-0000-0000-0000921F0000}"/>
    <cellStyle name="표준 2 2 2 3 8" xfId="8037" xr:uid="{00000000-0005-0000-0000-0000931F0000}"/>
    <cellStyle name="표준 2 2 2 4" xfId="8038" xr:uid="{00000000-0005-0000-0000-0000941F0000}"/>
    <cellStyle name="표준 2 2 2 4 2" xfId="8039" xr:uid="{00000000-0005-0000-0000-0000951F0000}"/>
    <cellStyle name="표준 2 2 2 4 2 2" xfId="8040" xr:uid="{00000000-0005-0000-0000-0000961F0000}"/>
    <cellStyle name="표준 2 2 2 4 2 3" xfId="8041" xr:uid="{00000000-0005-0000-0000-0000971F0000}"/>
    <cellStyle name="표준 2 2 2 4 2 4" xfId="8042" xr:uid="{00000000-0005-0000-0000-0000981F0000}"/>
    <cellStyle name="표준 2 2 2 4 3" xfId="8043" xr:uid="{00000000-0005-0000-0000-0000991F0000}"/>
    <cellStyle name="표준 2 2 2 4 3 2" xfId="8044" xr:uid="{00000000-0005-0000-0000-00009A1F0000}"/>
    <cellStyle name="표준 2 2 2 4 3 3" xfId="8045" xr:uid="{00000000-0005-0000-0000-00009B1F0000}"/>
    <cellStyle name="표준 2 2 2 4 3 4" xfId="8046" xr:uid="{00000000-0005-0000-0000-00009C1F0000}"/>
    <cellStyle name="표준 2 2 2 4 4" xfId="8047" xr:uid="{00000000-0005-0000-0000-00009D1F0000}"/>
    <cellStyle name="표준 2 2 2 4 4 2" xfId="8048" xr:uid="{00000000-0005-0000-0000-00009E1F0000}"/>
    <cellStyle name="표준 2 2 2 4 4 3" xfId="8049" xr:uid="{00000000-0005-0000-0000-00009F1F0000}"/>
    <cellStyle name="표준 2 2 2 4 4 4" xfId="8050" xr:uid="{00000000-0005-0000-0000-0000A01F0000}"/>
    <cellStyle name="표준 2 2 2 4 5" xfId="8051" xr:uid="{00000000-0005-0000-0000-0000A11F0000}"/>
    <cellStyle name="표준 2 2 2 4 5 2" xfId="8052" xr:uid="{00000000-0005-0000-0000-0000A21F0000}"/>
    <cellStyle name="표준 2 2 2 4 6" xfId="8053" xr:uid="{00000000-0005-0000-0000-0000A31F0000}"/>
    <cellStyle name="표준 2 2 2 4 7" xfId="8054" xr:uid="{00000000-0005-0000-0000-0000A41F0000}"/>
    <cellStyle name="표준 2 2 2 5" xfId="8055" xr:uid="{00000000-0005-0000-0000-0000A51F0000}"/>
    <cellStyle name="표준 2 2 2 5 2" xfId="8056" xr:uid="{00000000-0005-0000-0000-0000A61F0000}"/>
    <cellStyle name="표준 2 2 2 5 3" xfId="8057" xr:uid="{00000000-0005-0000-0000-0000A71F0000}"/>
    <cellStyle name="표준 2 2 2 5 4" xfId="8058" xr:uid="{00000000-0005-0000-0000-0000A81F0000}"/>
    <cellStyle name="표준 2 2 2 6" xfId="8059" xr:uid="{00000000-0005-0000-0000-0000A91F0000}"/>
    <cellStyle name="표준 2 2 2 6 2" xfId="8060" xr:uid="{00000000-0005-0000-0000-0000AA1F0000}"/>
    <cellStyle name="표준 2 2 2 6 3" xfId="8061" xr:uid="{00000000-0005-0000-0000-0000AB1F0000}"/>
    <cellStyle name="표준 2 2 2 6 4" xfId="8062" xr:uid="{00000000-0005-0000-0000-0000AC1F0000}"/>
    <cellStyle name="표준 2 2 2 7" xfId="8063" xr:uid="{00000000-0005-0000-0000-0000AD1F0000}"/>
    <cellStyle name="표준 2 2 2 7 2" xfId="8064" xr:uid="{00000000-0005-0000-0000-0000AE1F0000}"/>
    <cellStyle name="표준 2 2 2 7 3" xfId="8065" xr:uid="{00000000-0005-0000-0000-0000AF1F0000}"/>
    <cellStyle name="표준 2 2 2 7 4" xfId="8066" xr:uid="{00000000-0005-0000-0000-0000B01F0000}"/>
    <cellStyle name="표준 2 2 2 8" xfId="8067" xr:uid="{00000000-0005-0000-0000-0000B11F0000}"/>
    <cellStyle name="표준 2 2 2 8 2" xfId="8068" xr:uid="{00000000-0005-0000-0000-0000B21F0000}"/>
    <cellStyle name="표준 2 2 2 9" xfId="8069" xr:uid="{00000000-0005-0000-0000-0000B31F0000}"/>
    <cellStyle name="표준 2 2 3" xfId="8070" xr:uid="{00000000-0005-0000-0000-0000B41F0000}"/>
    <cellStyle name="표준 2 2 3 2" xfId="8071" xr:uid="{00000000-0005-0000-0000-0000B51F0000}"/>
    <cellStyle name="표준 2 2 3 2 2" xfId="8072" xr:uid="{00000000-0005-0000-0000-0000B61F0000}"/>
    <cellStyle name="표준 2 2 3 2 2 2" xfId="8073" xr:uid="{00000000-0005-0000-0000-0000B71F0000}"/>
    <cellStyle name="표준 2 2 3 2 2 3" xfId="8074" xr:uid="{00000000-0005-0000-0000-0000B81F0000}"/>
    <cellStyle name="표준 2 2 3 2 2 4" xfId="8075" xr:uid="{00000000-0005-0000-0000-0000B91F0000}"/>
    <cellStyle name="표준 2 2 3 2 3" xfId="8076" xr:uid="{00000000-0005-0000-0000-0000BA1F0000}"/>
    <cellStyle name="표준 2 2 3 2 3 2" xfId="8077" xr:uid="{00000000-0005-0000-0000-0000BB1F0000}"/>
    <cellStyle name="표준 2 2 3 2 3 3" xfId="8078" xr:uid="{00000000-0005-0000-0000-0000BC1F0000}"/>
    <cellStyle name="표준 2 2 3 2 3 4" xfId="8079" xr:uid="{00000000-0005-0000-0000-0000BD1F0000}"/>
    <cellStyle name="표준 2 2 3 2 4" xfId="8080" xr:uid="{00000000-0005-0000-0000-0000BE1F0000}"/>
    <cellStyle name="표준 2 2 3 2 4 2" xfId="8081" xr:uid="{00000000-0005-0000-0000-0000BF1F0000}"/>
    <cellStyle name="표준 2 2 3 2 4 3" xfId="8082" xr:uid="{00000000-0005-0000-0000-0000C01F0000}"/>
    <cellStyle name="표준 2 2 3 2 4 4" xfId="8083" xr:uid="{00000000-0005-0000-0000-0000C11F0000}"/>
    <cellStyle name="표준 2 2 3 2 5" xfId="8084" xr:uid="{00000000-0005-0000-0000-0000C21F0000}"/>
    <cellStyle name="표준 2 2 3 2 5 2" xfId="8085" xr:uid="{00000000-0005-0000-0000-0000C31F0000}"/>
    <cellStyle name="표준 2 2 3 2 6" xfId="8086" xr:uid="{00000000-0005-0000-0000-0000C41F0000}"/>
    <cellStyle name="표준 2 2 3 2 7" xfId="8087" xr:uid="{00000000-0005-0000-0000-0000C51F0000}"/>
    <cellStyle name="표준 2 2 3 3" xfId="8088" xr:uid="{00000000-0005-0000-0000-0000C61F0000}"/>
    <cellStyle name="표준 2 2 3 3 2" xfId="8089" xr:uid="{00000000-0005-0000-0000-0000C71F0000}"/>
    <cellStyle name="표준 2 2 3 3 3" xfId="8090" xr:uid="{00000000-0005-0000-0000-0000C81F0000}"/>
    <cellStyle name="표준 2 2 3 3 4" xfId="8091" xr:uid="{00000000-0005-0000-0000-0000C91F0000}"/>
    <cellStyle name="표준 2 2 3 4" xfId="8092" xr:uid="{00000000-0005-0000-0000-0000CA1F0000}"/>
    <cellStyle name="표준 2 2 3 4 2" xfId="8093" xr:uid="{00000000-0005-0000-0000-0000CB1F0000}"/>
    <cellStyle name="표준 2 2 3 4 3" xfId="8094" xr:uid="{00000000-0005-0000-0000-0000CC1F0000}"/>
    <cellStyle name="표준 2 2 3 4 4" xfId="8095" xr:uid="{00000000-0005-0000-0000-0000CD1F0000}"/>
    <cellStyle name="표준 2 2 3 5" xfId="8096" xr:uid="{00000000-0005-0000-0000-0000CE1F0000}"/>
    <cellStyle name="표준 2 2 3 5 2" xfId="8097" xr:uid="{00000000-0005-0000-0000-0000CF1F0000}"/>
    <cellStyle name="표준 2 2 3 5 3" xfId="8098" xr:uid="{00000000-0005-0000-0000-0000D01F0000}"/>
    <cellStyle name="표준 2 2 3 5 4" xfId="8099" xr:uid="{00000000-0005-0000-0000-0000D11F0000}"/>
    <cellStyle name="표준 2 2 3 6" xfId="8100" xr:uid="{00000000-0005-0000-0000-0000D21F0000}"/>
    <cellStyle name="표준 2 2 3 6 2" xfId="8101" xr:uid="{00000000-0005-0000-0000-0000D31F0000}"/>
    <cellStyle name="표준 2 2 3 7" xfId="8102" xr:uid="{00000000-0005-0000-0000-0000D41F0000}"/>
    <cellStyle name="표준 2 2 3 8" xfId="8103" xr:uid="{00000000-0005-0000-0000-0000D51F0000}"/>
    <cellStyle name="표준 2 2 4" xfId="8104" xr:uid="{00000000-0005-0000-0000-0000D61F0000}"/>
    <cellStyle name="표준 2 2 4 2" xfId="8105" xr:uid="{00000000-0005-0000-0000-0000D71F0000}"/>
    <cellStyle name="표준 2 2 4 2 2" xfId="8106" xr:uid="{00000000-0005-0000-0000-0000D81F0000}"/>
    <cellStyle name="표준 2 2 4 2 2 2" xfId="8107" xr:uid="{00000000-0005-0000-0000-0000D91F0000}"/>
    <cellStyle name="표준 2 2 4 2 2 3" xfId="8108" xr:uid="{00000000-0005-0000-0000-0000DA1F0000}"/>
    <cellStyle name="표준 2 2 4 2 2 4" xfId="8109" xr:uid="{00000000-0005-0000-0000-0000DB1F0000}"/>
    <cellStyle name="표준 2 2 4 2 3" xfId="8110" xr:uid="{00000000-0005-0000-0000-0000DC1F0000}"/>
    <cellStyle name="표준 2 2 4 2 3 2" xfId="8111" xr:uid="{00000000-0005-0000-0000-0000DD1F0000}"/>
    <cellStyle name="표준 2 2 4 2 3 3" xfId="8112" xr:uid="{00000000-0005-0000-0000-0000DE1F0000}"/>
    <cellStyle name="표준 2 2 4 2 3 4" xfId="8113" xr:uid="{00000000-0005-0000-0000-0000DF1F0000}"/>
    <cellStyle name="표준 2 2 4 2 4" xfId="8114" xr:uid="{00000000-0005-0000-0000-0000E01F0000}"/>
    <cellStyle name="표준 2 2 4 2 4 2" xfId="8115" xr:uid="{00000000-0005-0000-0000-0000E11F0000}"/>
    <cellStyle name="표준 2 2 4 2 4 3" xfId="8116" xr:uid="{00000000-0005-0000-0000-0000E21F0000}"/>
    <cellStyle name="표준 2 2 4 2 4 4" xfId="8117" xr:uid="{00000000-0005-0000-0000-0000E31F0000}"/>
    <cellStyle name="표준 2 2 4 2 5" xfId="8118" xr:uid="{00000000-0005-0000-0000-0000E41F0000}"/>
    <cellStyle name="표준 2 2 4 2 5 2" xfId="8119" xr:uid="{00000000-0005-0000-0000-0000E51F0000}"/>
    <cellStyle name="표준 2 2 4 2 6" xfId="8120" xr:uid="{00000000-0005-0000-0000-0000E61F0000}"/>
    <cellStyle name="표준 2 2 4 2 7" xfId="8121" xr:uid="{00000000-0005-0000-0000-0000E71F0000}"/>
    <cellStyle name="표준 2 2 4 3" xfId="8122" xr:uid="{00000000-0005-0000-0000-0000E81F0000}"/>
    <cellStyle name="표준 2 2 4 3 2" xfId="8123" xr:uid="{00000000-0005-0000-0000-0000E91F0000}"/>
    <cellStyle name="표준 2 2 4 3 3" xfId="8124" xr:uid="{00000000-0005-0000-0000-0000EA1F0000}"/>
    <cellStyle name="표준 2 2 4 3 4" xfId="8125" xr:uid="{00000000-0005-0000-0000-0000EB1F0000}"/>
    <cellStyle name="표준 2 2 4 4" xfId="8126" xr:uid="{00000000-0005-0000-0000-0000EC1F0000}"/>
    <cellStyle name="표준 2 2 4 4 2" xfId="8127" xr:uid="{00000000-0005-0000-0000-0000ED1F0000}"/>
    <cellStyle name="표준 2 2 4 4 3" xfId="8128" xr:uid="{00000000-0005-0000-0000-0000EE1F0000}"/>
    <cellStyle name="표준 2 2 4 4 4" xfId="8129" xr:uid="{00000000-0005-0000-0000-0000EF1F0000}"/>
    <cellStyle name="표준 2 2 4 5" xfId="8130" xr:uid="{00000000-0005-0000-0000-0000F01F0000}"/>
    <cellStyle name="표준 2 2 4 5 2" xfId="8131" xr:uid="{00000000-0005-0000-0000-0000F11F0000}"/>
    <cellStyle name="표준 2 2 4 5 3" xfId="8132" xr:uid="{00000000-0005-0000-0000-0000F21F0000}"/>
    <cellStyle name="표준 2 2 4 5 4" xfId="8133" xr:uid="{00000000-0005-0000-0000-0000F31F0000}"/>
    <cellStyle name="표준 2 2 4 6" xfId="8134" xr:uid="{00000000-0005-0000-0000-0000F41F0000}"/>
    <cellStyle name="표준 2 2 4 6 2" xfId="8135" xr:uid="{00000000-0005-0000-0000-0000F51F0000}"/>
    <cellStyle name="표준 2 2 4 7" xfId="8136" xr:uid="{00000000-0005-0000-0000-0000F61F0000}"/>
    <cellStyle name="표준 2 2 4 8" xfId="8137" xr:uid="{00000000-0005-0000-0000-0000F71F0000}"/>
    <cellStyle name="표준 2 2 5" xfId="8138" xr:uid="{00000000-0005-0000-0000-0000F81F0000}"/>
    <cellStyle name="표준 2 2 5 2" xfId="8139" xr:uid="{00000000-0005-0000-0000-0000F91F0000}"/>
    <cellStyle name="표준 2 2 5 2 2" xfId="8140" xr:uid="{00000000-0005-0000-0000-0000FA1F0000}"/>
    <cellStyle name="표준 2 2 5 2 3" xfId="8141" xr:uid="{00000000-0005-0000-0000-0000FB1F0000}"/>
    <cellStyle name="표준 2 2 5 2 4" xfId="8142" xr:uid="{00000000-0005-0000-0000-0000FC1F0000}"/>
    <cellStyle name="표준 2 2 5 3" xfId="8143" xr:uid="{00000000-0005-0000-0000-0000FD1F0000}"/>
    <cellStyle name="표준 2 2 5 3 2" xfId="8144" xr:uid="{00000000-0005-0000-0000-0000FE1F0000}"/>
    <cellStyle name="표준 2 2 5 3 3" xfId="8145" xr:uid="{00000000-0005-0000-0000-0000FF1F0000}"/>
    <cellStyle name="표준 2 2 5 3 4" xfId="8146" xr:uid="{00000000-0005-0000-0000-000000200000}"/>
    <cellStyle name="표준 2 2 5 4" xfId="8147" xr:uid="{00000000-0005-0000-0000-000001200000}"/>
    <cellStyle name="표준 2 2 5 4 2" xfId="8148" xr:uid="{00000000-0005-0000-0000-000002200000}"/>
    <cellStyle name="표준 2 2 5 4 3" xfId="8149" xr:uid="{00000000-0005-0000-0000-000003200000}"/>
    <cellStyle name="표준 2 2 5 4 4" xfId="8150" xr:uid="{00000000-0005-0000-0000-000004200000}"/>
    <cellStyle name="표준 2 2 5 5" xfId="8151" xr:uid="{00000000-0005-0000-0000-000005200000}"/>
    <cellStyle name="표준 2 2 5 5 2" xfId="8152" xr:uid="{00000000-0005-0000-0000-000006200000}"/>
    <cellStyle name="표준 2 2 5 6" xfId="8153" xr:uid="{00000000-0005-0000-0000-000007200000}"/>
    <cellStyle name="표준 2 2 5 7" xfId="8154" xr:uid="{00000000-0005-0000-0000-000008200000}"/>
    <cellStyle name="표준 2 2 6" xfId="8155" xr:uid="{00000000-0005-0000-0000-000009200000}"/>
    <cellStyle name="표준 2 2 6 2" xfId="8156" xr:uid="{00000000-0005-0000-0000-00000A200000}"/>
    <cellStyle name="표준 2 2 6 3" xfId="8157" xr:uid="{00000000-0005-0000-0000-00000B200000}"/>
    <cellStyle name="표준 2 2 6 4" xfId="8158" xr:uid="{00000000-0005-0000-0000-00000C200000}"/>
    <cellStyle name="표준 2 2 7" xfId="8159" xr:uid="{00000000-0005-0000-0000-00000D200000}"/>
    <cellStyle name="표준 2 2 7 2" xfId="8160" xr:uid="{00000000-0005-0000-0000-00000E200000}"/>
    <cellStyle name="표준 2 2 7 3" xfId="8161" xr:uid="{00000000-0005-0000-0000-00000F200000}"/>
    <cellStyle name="표준 2 2 7 4" xfId="8162" xr:uid="{00000000-0005-0000-0000-000010200000}"/>
    <cellStyle name="표준 2 2 8" xfId="8163" xr:uid="{00000000-0005-0000-0000-000011200000}"/>
    <cellStyle name="표준 2 2 8 2" xfId="8164" xr:uid="{00000000-0005-0000-0000-000012200000}"/>
    <cellStyle name="표준 2 2 8 3" xfId="8165" xr:uid="{00000000-0005-0000-0000-000013200000}"/>
    <cellStyle name="표준 2 2 8 4" xfId="8166" xr:uid="{00000000-0005-0000-0000-000014200000}"/>
    <cellStyle name="표준 2 2 9" xfId="8167" xr:uid="{00000000-0005-0000-0000-000015200000}"/>
    <cellStyle name="표준 2 2 9 2" xfId="8168" xr:uid="{00000000-0005-0000-0000-000016200000}"/>
    <cellStyle name="표준 2 20" xfId="8169" xr:uid="{00000000-0005-0000-0000-000017200000}"/>
    <cellStyle name="표준 2 20 10" xfId="8170" xr:uid="{00000000-0005-0000-0000-000018200000}"/>
    <cellStyle name="표준 2 20 2" xfId="8171" xr:uid="{00000000-0005-0000-0000-000019200000}"/>
    <cellStyle name="표준 2 20 2 2" xfId="8172" xr:uid="{00000000-0005-0000-0000-00001A200000}"/>
    <cellStyle name="표준 2 20 2 2 2" xfId="8173" xr:uid="{00000000-0005-0000-0000-00001B200000}"/>
    <cellStyle name="표준 2 20 2 2 2 2" xfId="8174" xr:uid="{00000000-0005-0000-0000-00001C200000}"/>
    <cellStyle name="표준 2 20 2 2 2 3" xfId="8175" xr:uid="{00000000-0005-0000-0000-00001D200000}"/>
    <cellStyle name="표준 2 20 2 2 2 4" xfId="8176" xr:uid="{00000000-0005-0000-0000-00001E200000}"/>
    <cellStyle name="표준 2 20 2 2 3" xfId="8177" xr:uid="{00000000-0005-0000-0000-00001F200000}"/>
    <cellStyle name="표준 2 20 2 2 3 2" xfId="8178" xr:uid="{00000000-0005-0000-0000-000020200000}"/>
    <cellStyle name="표준 2 20 2 2 3 3" xfId="8179" xr:uid="{00000000-0005-0000-0000-000021200000}"/>
    <cellStyle name="표준 2 20 2 2 3 4" xfId="8180" xr:uid="{00000000-0005-0000-0000-000022200000}"/>
    <cellStyle name="표준 2 20 2 2 4" xfId="8181" xr:uid="{00000000-0005-0000-0000-000023200000}"/>
    <cellStyle name="표준 2 20 2 2 4 2" xfId="8182" xr:uid="{00000000-0005-0000-0000-000024200000}"/>
    <cellStyle name="표준 2 20 2 2 4 3" xfId="8183" xr:uid="{00000000-0005-0000-0000-000025200000}"/>
    <cellStyle name="표준 2 20 2 2 4 4" xfId="8184" xr:uid="{00000000-0005-0000-0000-000026200000}"/>
    <cellStyle name="표준 2 20 2 2 5" xfId="8185" xr:uid="{00000000-0005-0000-0000-000027200000}"/>
    <cellStyle name="표준 2 20 2 2 5 2" xfId="8186" xr:uid="{00000000-0005-0000-0000-000028200000}"/>
    <cellStyle name="표준 2 20 2 2 6" xfId="8187" xr:uid="{00000000-0005-0000-0000-000029200000}"/>
    <cellStyle name="표준 2 20 2 2 7" xfId="8188" xr:uid="{00000000-0005-0000-0000-00002A200000}"/>
    <cellStyle name="표준 2 20 2 3" xfId="8189" xr:uid="{00000000-0005-0000-0000-00002B200000}"/>
    <cellStyle name="표준 2 20 2 3 2" xfId="8190" xr:uid="{00000000-0005-0000-0000-00002C200000}"/>
    <cellStyle name="표준 2 20 2 3 3" xfId="8191" xr:uid="{00000000-0005-0000-0000-00002D200000}"/>
    <cellStyle name="표준 2 20 2 3 4" xfId="8192" xr:uid="{00000000-0005-0000-0000-00002E200000}"/>
    <cellStyle name="표준 2 20 2 4" xfId="8193" xr:uid="{00000000-0005-0000-0000-00002F200000}"/>
    <cellStyle name="표준 2 20 2 4 2" xfId="8194" xr:uid="{00000000-0005-0000-0000-000030200000}"/>
    <cellStyle name="표준 2 20 2 4 3" xfId="8195" xr:uid="{00000000-0005-0000-0000-000031200000}"/>
    <cellStyle name="표준 2 20 2 4 4" xfId="8196" xr:uid="{00000000-0005-0000-0000-000032200000}"/>
    <cellStyle name="표준 2 20 2 5" xfId="8197" xr:uid="{00000000-0005-0000-0000-000033200000}"/>
    <cellStyle name="표준 2 20 2 5 2" xfId="8198" xr:uid="{00000000-0005-0000-0000-000034200000}"/>
    <cellStyle name="표준 2 20 2 5 3" xfId="8199" xr:uid="{00000000-0005-0000-0000-000035200000}"/>
    <cellStyle name="표준 2 20 2 5 4" xfId="8200" xr:uid="{00000000-0005-0000-0000-000036200000}"/>
    <cellStyle name="표준 2 20 2 6" xfId="8201" xr:uid="{00000000-0005-0000-0000-000037200000}"/>
    <cellStyle name="표준 2 20 2 6 2" xfId="8202" xr:uid="{00000000-0005-0000-0000-000038200000}"/>
    <cellStyle name="표준 2 20 2 7" xfId="8203" xr:uid="{00000000-0005-0000-0000-000039200000}"/>
    <cellStyle name="표준 2 20 2 8" xfId="8204" xr:uid="{00000000-0005-0000-0000-00003A200000}"/>
    <cellStyle name="표준 2 20 3" xfId="8205" xr:uid="{00000000-0005-0000-0000-00003B200000}"/>
    <cellStyle name="표준 2 20 3 2" xfId="8206" xr:uid="{00000000-0005-0000-0000-00003C200000}"/>
    <cellStyle name="표준 2 20 3 2 2" xfId="8207" xr:uid="{00000000-0005-0000-0000-00003D200000}"/>
    <cellStyle name="표준 2 20 3 2 2 2" xfId="8208" xr:uid="{00000000-0005-0000-0000-00003E200000}"/>
    <cellStyle name="표준 2 20 3 2 2 3" xfId="8209" xr:uid="{00000000-0005-0000-0000-00003F200000}"/>
    <cellStyle name="표준 2 20 3 2 2 4" xfId="8210" xr:uid="{00000000-0005-0000-0000-000040200000}"/>
    <cellStyle name="표준 2 20 3 2 3" xfId="8211" xr:uid="{00000000-0005-0000-0000-000041200000}"/>
    <cellStyle name="표준 2 20 3 2 3 2" xfId="8212" xr:uid="{00000000-0005-0000-0000-000042200000}"/>
    <cellStyle name="표준 2 20 3 2 3 3" xfId="8213" xr:uid="{00000000-0005-0000-0000-000043200000}"/>
    <cellStyle name="표준 2 20 3 2 3 4" xfId="8214" xr:uid="{00000000-0005-0000-0000-000044200000}"/>
    <cellStyle name="표준 2 20 3 2 4" xfId="8215" xr:uid="{00000000-0005-0000-0000-000045200000}"/>
    <cellStyle name="표준 2 20 3 2 4 2" xfId="8216" xr:uid="{00000000-0005-0000-0000-000046200000}"/>
    <cellStyle name="표준 2 20 3 2 4 3" xfId="8217" xr:uid="{00000000-0005-0000-0000-000047200000}"/>
    <cellStyle name="표준 2 20 3 2 4 4" xfId="8218" xr:uid="{00000000-0005-0000-0000-000048200000}"/>
    <cellStyle name="표준 2 20 3 2 5" xfId="8219" xr:uid="{00000000-0005-0000-0000-000049200000}"/>
    <cellStyle name="표준 2 20 3 2 5 2" xfId="8220" xr:uid="{00000000-0005-0000-0000-00004A200000}"/>
    <cellStyle name="표준 2 20 3 2 6" xfId="8221" xr:uid="{00000000-0005-0000-0000-00004B200000}"/>
    <cellStyle name="표준 2 20 3 2 7" xfId="8222" xr:uid="{00000000-0005-0000-0000-00004C200000}"/>
    <cellStyle name="표준 2 20 3 3" xfId="8223" xr:uid="{00000000-0005-0000-0000-00004D200000}"/>
    <cellStyle name="표준 2 20 3 3 2" xfId="8224" xr:uid="{00000000-0005-0000-0000-00004E200000}"/>
    <cellStyle name="표준 2 20 3 3 3" xfId="8225" xr:uid="{00000000-0005-0000-0000-00004F200000}"/>
    <cellStyle name="표준 2 20 3 3 4" xfId="8226" xr:uid="{00000000-0005-0000-0000-000050200000}"/>
    <cellStyle name="표준 2 20 3 4" xfId="8227" xr:uid="{00000000-0005-0000-0000-000051200000}"/>
    <cellStyle name="표준 2 20 3 4 2" xfId="8228" xr:uid="{00000000-0005-0000-0000-000052200000}"/>
    <cellStyle name="표준 2 20 3 4 3" xfId="8229" xr:uid="{00000000-0005-0000-0000-000053200000}"/>
    <cellStyle name="표준 2 20 3 4 4" xfId="8230" xr:uid="{00000000-0005-0000-0000-000054200000}"/>
    <cellStyle name="표준 2 20 3 5" xfId="8231" xr:uid="{00000000-0005-0000-0000-000055200000}"/>
    <cellStyle name="표준 2 20 3 5 2" xfId="8232" xr:uid="{00000000-0005-0000-0000-000056200000}"/>
    <cellStyle name="표준 2 20 3 5 3" xfId="8233" xr:uid="{00000000-0005-0000-0000-000057200000}"/>
    <cellStyle name="표준 2 20 3 5 4" xfId="8234" xr:uid="{00000000-0005-0000-0000-000058200000}"/>
    <cellStyle name="표준 2 20 3 6" xfId="8235" xr:uid="{00000000-0005-0000-0000-000059200000}"/>
    <cellStyle name="표준 2 20 3 6 2" xfId="8236" xr:uid="{00000000-0005-0000-0000-00005A200000}"/>
    <cellStyle name="표준 2 20 3 7" xfId="8237" xr:uid="{00000000-0005-0000-0000-00005B200000}"/>
    <cellStyle name="표준 2 20 3 8" xfId="8238" xr:uid="{00000000-0005-0000-0000-00005C200000}"/>
    <cellStyle name="표준 2 20 4" xfId="8239" xr:uid="{00000000-0005-0000-0000-00005D200000}"/>
    <cellStyle name="표준 2 20 4 2" xfId="8240" xr:uid="{00000000-0005-0000-0000-00005E200000}"/>
    <cellStyle name="표준 2 20 4 2 2" xfId="8241" xr:uid="{00000000-0005-0000-0000-00005F200000}"/>
    <cellStyle name="표준 2 20 4 2 3" xfId="8242" xr:uid="{00000000-0005-0000-0000-000060200000}"/>
    <cellStyle name="표준 2 20 4 2 4" xfId="8243" xr:uid="{00000000-0005-0000-0000-000061200000}"/>
    <cellStyle name="표준 2 20 4 3" xfId="8244" xr:uid="{00000000-0005-0000-0000-000062200000}"/>
    <cellStyle name="표준 2 20 4 3 2" xfId="8245" xr:uid="{00000000-0005-0000-0000-000063200000}"/>
    <cellStyle name="표준 2 20 4 3 3" xfId="8246" xr:uid="{00000000-0005-0000-0000-000064200000}"/>
    <cellStyle name="표준 2 20 4 3 4" xfId="8247" xr:uid="{00000000-0005-0000-0000-000065200000}"/>
    <cellStyle name="표준 2 20 4 4" xfId="8248" xr:uid="{00000000-0005-0000-0000-000066200000}"/>
    <cellStyle name="표준 2 20 4 4 2" xfId="8249" xr:uid="{00000000-0005-0000-0000-000067200000}"/>
    <cellStyle name="표준 2 20 4 4 3" xfId="8250" xr:uid="{00000000-0005-0000-0000-000068200000}"/>
    <cellStyle name="표준 2 20 4 4 4" xfId="8251" xr:uid="{00000000-0005-0000-0000-000069200000}"/>
    <cellStyle name="표준 2 20 4 5" xfId="8252" xr:uid="{00000000-0005-0000-0000-00006A200000}"/>
    <cellStyle name="표준 2 20 4 5 2" xfId="8253" xr:uid="{00000000-0005-0000-0000-00006B200000}"/>
    <cellStyle name="표준 2 20 4 6" xfId="8254" xr:uid="{00000000-0005-0000-0000-00006C200000}"/>
    <cellStyle name="표준 2 20 4 7" xfId="8255" xr:uid="{00000000-0005-0000-0000-00006D200000}"/>
    <cellStyle name="표준 2 20 5" xfId="8256" xr:uid="{00000000-0005-0000-0000-00006E200000}"/>
    <cellStyle name="표준 2 20 5 2" xfId="8257" xr:uid="{00000000-0005-0000-0000-00006F200000}"/>
    <cellStyle name="표준 2 20 5 3" xfId="8258" xr:uid="{00000000-0005-0000-0000-000070200000}"/>
    <cellStyle name="표준 2 20 5 4" xfId="8259" xr:uid="{00000000-0005-0000-0000-000071200000}"/>
    <cellStyle name="표준 2 20 6" xfId="8260" xr:uid="{00000000-0005-0000-0000-000072200000}"/>
    <cellStyle name="표준 2 20 6 2" xfId="8261" xr:uid="{00000000-0005-0000-0000-000073200000}"/>
    <cellStyle name="표준 2 20 6 3" xfId="8262" xr:uid="{00000000-0005-0000-0000-000074200000}"/>
    <cellStyle name="표준 2 20 6 4" xfId="8263" xr:uid="{00000000-0005-0000-0000-000075200000}"/>
    <cellStyle name="표준 2 20 7" xfId="8264" xr:uid="{00000000-0005-0000-0000-000076200000}"/>
    <cellStyle name="표준 2 20 7 2" xfId="8265" xr:uid="{00000000-0005-0000-0000-000077200000}"/>
    <cellStyle name="표준 2 20 7 3" xfId="8266" xr:uid="{00000000-0005-0000-0000-000078200000}"/>
    <cellStyle name="표준 2 20 7 4" xfId="8267" xr:uid="{00000000-0005-0000-0000-000079200000}"/>
    <cellStyle name="표준 2 20 8" xfId="8268" xr:uid="{00000000-0005-0000-0000-00007A200000}"/>
    <cellStyle name="표준 2 20 8 2" xfId="8269" xr:uid="{00000000-0005-0000-0000-00007B200000}"/>
    <cellStyle name="표준 2 20 9" xfId="8270" xr:uid="{00000000-0005-0000-0000-00007C200000}"/>
    <cellStyle name="표준 2 21" xfId="8271" xr:uid="{00000000-0005-0000-0000-00007D200000}"/>
    <cellStyle name="표준 2 21 10" xfId="8272" xr:uid="{00000000-0005-0000-0000-00007E200000}"/>
    <cellStyle name="표준 2 21 2" xfId="8273" xr:uid="{00000000-0005-0000-0000-00007F200000}"/>
    <cellStyle name="표준 2 21 2 2" xfId="8274" xr:uid="{00000000-0005-0000-0000-000080200000}"/>
    <cellStyle name="표준 2 21 2 2 2" xfId="8275" xr:uid="{00000000-0005-0000-0000-000081200000}"/>
    <cellStyle name="표준 2 21 2 2 2 2" xfId="8276" xr:uid="{00000000-0005-0000-0000-000082200000}"/>
    <cellStyle name="표준 2 21 2 2 2 3" xfId="8277" xr:uid="{00000000-0005-0000-0000-000083200000}"/>
    <cellStyle name="표준 2 21 2 2 2 4" xfId="8278" xr:uid="{00000000-0005-0000-0000-000084200000}"/>
    <cellStyle name="표준 2 21 2 2 3" xfId="8279" xr:uid="{00000000-0005-0000-0000-000085200000}"/>
    <cellStyle name="표준 2 21 2 2 3 2" xfId="8280" xr:uid="{00000000-0005-0000-0000-000086200000}"/>
    <cellStyle name="표준 2 21 2 2 3 3" xfId="8281" xr:uid="{00000000-0005-0000-0000-000087200000}"/>
    <cellStyle name="표준 2 21 2 2 3 4" xfId="8282" xr:uid="{00000000-0005-0000-0000-000088200000}"/>
    <cellStyle name="표준 2 21 2 2 4" xfId="8283" xr:uid="{00000000-0005-0000-0000-000089200000}"/>
    <cellStyle name="표준 2 21 2 2 4 2" xfId="8284" xr:uid="{00000000-0005-0000-0000-00008A200000}"/>
    <cellStyle name="표준 2 21 2 2 4 3" xfId="8285" xr:uid="{00000000-0005-0000-0000-00008B200000}"/>
    <cellStyle name="표준 2 21 2 2 4 4" xfId="8286" xr:uid="{00000000-0005-0000-0000-00008C200000}"/>
    <cellStyle name="표준 2 21 2 2 5" xfId="8287" xr:uid="{00000000-0005-0000-0000-00008D200000}"/>
    <cellStyle name="표준 2 21 2 2 5 2" xfId="8288" xr:uid="{00000000-0005-0000-0000-00008E200000}"/>
    <cellStyle name="표준 2 21 2 2 6" xfId="8289" xr:uid="{00000000-0005-0000-0000-00008F200000}"/>
    <cellStyle name="표준 2 21 2 2 7" xfId="8290" xr:uid="{00000000-0005-0000-0000-000090200000}"/>
    <cellStyle name="표준 2 21 2 3" xfId="8291" xr:uid="{00000000-0005-0000-0000-000091200000}"/>
    <cellStyle name="표준 2 21 2 3 2" xfId="8292" xr:uid="{00000000-0005-0000-0000-000092200000}"/>
    <cellStyle name="표준 2 21 2 3 3" xfId="8293" xr:uid="{00000000-0005-0000-0000-000093200000}"/>
    <cellStyle name="표준 2 21 2 3 4" xfId="8294" xr:uid="{00000000-0005-0000-0000-000094200000}"/>
    <cellStyle name="표준 2 21 2 4" xfId="8295" xr:uid="{00000000-0005-0000-0000-000095200000}"/>
    <cellStyle name="표준 2 21 2 4 2" xfId="8296" xr:uid="{00000000-0005-0000-0000-000096200000}"/>
    <cellStyle name="표준 2 21 2 4 3" xfId="8297" xr:uid="{00000000-0005-0000-0000-000097200000}"/>
    <cellStyle name="표준 2 21 2 4 4" xfId="8298" xr:uid="{00000000-0005-0000-0000-000098200000}"/>
    <cellStyle name="표준 2 21 2 5" xfId="8299" xr:uid="{00000000-0005-0000-0000-000099200000}"/>
    <cellStyle name="표준 2 21 2 5 2" xfId="8300" xr:uid="{00000000-0005-0000-0000-00009A200000}"/>
    <cellStyle name="표준 2 21 2 5 3" xfId="8301" xr:uid="{00000000-0005-0000-0000-00009B200000}"/>
    <cellStyle name="표준 2 21 2 5 4" xfId="8302" xr:uid="{00000000-0005-0000-0000-00009C200000}"/>
    <cellStyle name="표준 2 21 2 6" xfId="8303" xr:uid="{00000000-0005-0000-0000-00009D200000}"/>
    <cellStyle name="표준 2 21 2 6 2" xfId="8304" xr:uid="{00000000-0005-0000-0000-00009E200000}"/>
    <cellStyle name="표준 2 21 2 7" xfId="8305" xr:uid="{00000000-0005-0000-0000-00009F200000}"/>
    <cellStyle name="표준 2 21 2 8" xfId="8306" xr:uid="{00000000-0005-0000-0000-0000A0200000}"/>
    <cellStyle name="표준 2 21 3" xfId="8307" xr:uid="{00000000-0005-0000-0000-0000A1200000}"/>
    <cellStyle name="표준 2 21 3 2" xfId="8308" xr:uid="{00000000-0005-0000-0000-0000A2200000}"/>
    <cellStyle name="표준 2 21 3 2 2" xfId="8309" xr:uid="{00000000-0005-0000-0000-0000A3200000}"/>
    <cellStyle name="표준 2 21 3 2 2 2" xfId="8310" xr:uid="{00000000-0005-0000-0000-0000A4200000}"/>
    <cellStyle name="표준 2 21 3 2 2 3" xfId="8311" xr:uid="{00000000-0005-0000-0000-0000A5200000}"/>
    <cellStyle name="표준 2 21 3 2 2 4" xfId="8312" xr:uid="{00000000-0005-0000-0000-0000A6200000}"/>
    <cellStyle name="표준 2 21 3 2 3" xfId="8313" xr:uid="{00000000-0005-0000-0000-0000A7200000}"/>
    <cellStyle name="표준 2 21 3 2 3 2" xfId="8314" xr:uid="{00000000-0005-0000-0000-0000A8200000}"/>
    <cellStyle name="표준 2 21 3 2 3 3" xfId="8315" xr:uid="{00000000-0005-0000-0000-0000A9200000}"/>
    <cellStyle name="표준 2 21 3 2 3 4" xfId="8316" xr:uid="{00000000-0005-0000-0000-0000AA200000}"/>
    <cellStyle name="표준 2 21 3 2 4" xfId="8317" xr:uid="{00000000-0005-0000-0000-0000AB200000}"/>
    <cellStyle name="표준 2 21 3 2 4 2" xfId="8318" xr:uid="{00000000-0005-0000-0000-0000AC200000}"/>
    <cellStyle name="표준 2 21 3 2 4 3" xfId="8319" xr:uid="{00000000-0005-0000-0000-0000AD200000}"/>
    <cellStyle name="표준 2 21 3 2 4 4" xfId="8320" xr:uid="{00000000-0005-0000-0000-0000AE200000}"/>
    <cellStyle name="표준 2 21 3 2 5" xfId="8321" xr:uid="{00000000-0005-0000-0000-0000AF200000}"/>
    <cellStyle name="표준 2 21 3 2 5 2" xfId="8322" xr:uid="{00000000-0005-0000-0000-0000B0200000}"/>
    <cellStyle name="표준 2 21 3 2 6" xfId="8323" xr:uid="{00000000-0005-0000-0000-0000B1200000}"/>
    <cellStyle name="표준 2 21 3 2 7" xfId="8324" xr:uid="{00000000-0005-0000-0000-0000B2200000}"/>
    <cellStyle name="표준 2 21 3 3" xfId="8325" xr:uid="{00000000-0005-0000-0000-0000B3200000}"/>
    <cellStyle name="표준 2 21 3 3 2" xfId="8326" xr:uid="{00000000-0005-0000-0000-0000B4200000}"/>
    <cellStyle name="표준 2 21 3 3 3" xfId="8327" xr:uid="{00000000-0005-0000-0000-0000B5200000}"/>
    <cellStyle name="표준 2 21 3 3 4" xfId="8328" xr:uid="{00000000-0005-0000-0000-0000B6200000}"/>
    <cellStyle name="표준 2 21 3 4" xfId="8329" xr:uid="{00000000-0005-0000-0000-0000B7200000}"/>
    <cellStyle name="표준 2 21 3 4 2" xfId="8330" xr:uid="{00000000-0005-0000-0000-0000B8200000}"/>
    <cellStyle name="표준 2 21 3 4 3" xfId="8331" xr:uid="{00000000-0005-0000-0000-0000B9200000}"/>
    <cellStyle name="표준 2 21 3 4 4" xfId="8332" xr:uid="{00000000-0005-0000-0000-0000BA200000}"/>
    <cellStyle name="표준 2 21 3 5" xfId="8333" xr:uid="{00000000-0005-0000-0000-0000BB200000}"/>
    <cellStyle name="표준 2 21 3 5 2" xfId="8334" xr:uid="{00000000-0005-0000-0000-0000BC200000}"/>
    <cellStyle name="표준 2 21 3 5 3" xfId="8335" xr:uid="{00000000-0005-0000-0000-0000BD200000}"/>
    <cellStyle name="표준 2 21 3 5 4" xfId="8336" xr:uid="{00000000-0005-0000-0000-0000BE200000}"/>
    <cellStyle name="표준 2 21 3 6" xfId="8337" xr:uid="{00000000-0005-0000-0000-0000BF200000}"/>
    <cellStyle name="표준 2 21 3 6 2" xfId="8338" xr:uid="{00000000-0005-0000-0000-0000C0200000}"/>
    <cellStyle name="표준 2 21 3 7" xfId="8339" xr:uid="{00000000-0005-0000-0000-0000C1200000}"/>
    <cellStyle name="표준 2 21 3 8" xfId="8340" xr:uid="{00000000-0005-0000-0000-0000C2200000}"/>
    <cellStyle name="표준 2 21 4" xfId="8341" xr:uid="{00000000-0005-0000-0000-0000C3200000}"/>
    <cellStyle name="표준 2 21 4 2" xfId="8342" xr:uid="{00000000-0005-0000-0000-0000C4200000}"/>
    <cellStyle name="표준 2 21 4 2 2" xfId="8343" xr:uid="{00000000-0005-0000-0000-0000C5200000}"/>
    <cellStyle name="표준 2 21 4 2 3" xfId="8344" xr:uid="{00000000-0005-0000-0000-0000C6200000}"/>
    <cellStyle name="표준 2 21 4 2 4" xfId="8345" xr:uid="{00000000-0005-0000-0000-0000C7200000}"/>
    <cellStyle name="표준 2 21 4 3" xfId="8346" xr:uid="{00000000-0005-0000-0000-0000C8200000}"/>
    <cellStyle name="표준 2 21 4 3 2" xfId="8347" xr:uid="{00000000-0005-0000-0000-0000C9200000}"/>
    <cellStyle name="표준 2 21 4 3 3" xfId="8348" xr:uid="{00000000-0005-0000-0000-0000CA200000}"/>
    <cellStyle name="표준 2 21 4 3 4" xfId="8349" xr:uid="{00000000-0005-0000-0000-0000CB200000}"/>
    <cellStyle name="표준 2 21 4 4" xfId="8350" xr:uid="{00000000-0005-0000-0000-0000CC200000}"/>
    <cellStyle name="표준 2 21 4 4 2" xfId="8351" xr:uid="{00000000-0005-0000-0000-0000CD200000}"/>
    <cellStyle name="표준 2 21 4 4 3" xfId="8352" xr:uid="{00000000-0005-0000-0000-0000CE200000}"/>
    <cellStyle name="표준 2 21 4 4 4" xfId="8353" xr:uid="{00000000-0005-0000-0000-0000CF200000}"/>
    <cellStyle name="표준 2 21 4 5" xfId="8354" xr:uid="{00000000-0005-0000-0000-0000D0200000}"/>
    <cellStyle name="표준 2 21 4 5 2" xfId="8355" xr:uid="{00000000-0005-0000-0000-0000D1200000}"/>
    <cellStyle name="표준 2 21 4 6" xfId="8356" xr:uid="{00000000-0005-0000-0000-0000D2200000}"/>
    <cellStyle name="표준 2 21 4 7" xfId="8357" xr:uid="{00000000-0005-0000-0000-0000D3200000}"/>
    <cellStyle name="표준 2 21 5" xfId="8358" xr:uid="{00000000-0005-0000-0000-0000D4200000}"/>
    <cellStyle name="표준 2 21 5 2" xfId="8359" xr:uid="{00000000-0005-0000-0000-0000D5200000}"/>
    <cellStyle name="표준 2 21 5 3" xfId="8360" xr:uid="{00000000-0005-0000-0000-0000D6200000}"/>
    <cellStyle name="표준 2 21 5 4" xfId="8361" xr:uid="{00000000-0005-0000-0000-0000D7200000}"/>
    <cellStyle name="표준 2 21 6" xfId="8362" xr:uid="{00000000-0005-0000-0000-0000D8200000}"/>
    <cellStyle name="표준 2 21 6 2" xfId="8363" xr:uid="{00000000-0005-0000-0000-0000D9200000}"/>
    <cellStyle name="표준 2 21 6 3" xfId="8364" xr:uid="{00000000-0005-0000-0000-0000DA200000}"/>
    <cellStyle name="표준 2 21 6 4" xfId="8365" xr:uid="{00000000-0005-0000-0000-0000DB200000}"/>
    <cellStyle name="표준 2 21 7" xfId="8366" xr:uid="{00000000-0005-0000-0000-0000DC200000}"/>
    <cellStyle name="표준 2 21 7 2" xfId="8367" xr:uid="{00000000-0005-0000-0000-0000DD200000}"/>
    <cellStyle name="표준 2 21 7 3" xfId="8368" xr:uid="{00000000-0005-0000-0000-0000DE200000}"/>
    <cellStyle name="표준 2 21 7 4" xfId="8369" xr:uid="{00000000-0005-0000-0000-0000DF200000}"/>
    <cellStyle name="표준 2 21 8" xfId="8370" xr:uid="{00000000-0005-0000-0000-0000E0200000}"/>
    <cellStyle name="표준 2 21 8 2" xfId="8371" xr:uid="{00000000-0005-0000-0000-0000E1200000}"/>
    <cellStyle name="표준 2 21 9" xfId="8372" xr:uid="{00000000-0005-0000-0000-0000E2200000}"/>
    <cellStyle name="표준 2 22" xfId="8373" xr:uid="{00000000-0005-0000-0000-0000E3200000}"/>
    <cellStyle name="표준 2 22 10" xfId="8374" xr:uid="{00000000-0005-0000-0000-0000E4200000}"/>
    <cellStyle name="표준 2 22 2" xfId="8375" xr:uid="{00000000-0005-0000-0000-0000E5200000}"/>
    <cellStyle name="표준 2 22 2 2" xfId="8376" xr:uid="{00000000-0005-0000-0000-0000E6200000}"/>
    <cellStyle name="표준 2 22 2 2 2" xfId="8377" xr:uid="{00000000-0005-0000-0000-0000E7200000}"/>
    <cellStyle name="표준 2 22 2 2 2 2" xfId="8378" xr:uid="{00000000-0005-0000-0000-0000E8200000}"/>
    <cellStyle name="표준 2 22 2 2 2 3" xfId="8379" xr:uid="{00000000-0005-0000-0000-0000E9200000}"/>
    <cellStyle name="표준 2 22 2 2 2 4" xfId="8380" xr:uid="{00000000-0005-0000-0000-0000EA200000}"/>
    <cellStyle name="표준 2 22 2 2 3" xfId="8381" xr:uid="{00000000-0005-0000-0000-0000EB200000}"/>
    <cellStyle name="표준 2 22 2 2 3 2" xfId="8382" xr:uid="{00000000-0005-0000-0000-0000EC200000}"/>
    <cellStyle name="표준 2 22 2 2 3 3" xfId="8383" xr:uid="{00000000-0005-0000-0000-0000ED200000}"/>
    <cellStyle name="표준 2 22 2 2 3 4" xfId="8384" xr:uid="{00000000-0005-0000-0000-0000EE200000}"/>
    <cellStyle name="표준 2 22 2 2 4" xfId="8385" xr:uid="{00000000-0005-0000-0000-0000EF200000}"/>
    <cellStyle name="표준 2 22 2 2 4 2" xfId="8386" xr:uid="{00000000-0005-0000-0000-0000F0200000}"/>
    <cellStyle name="표준 2 22 2 2 4 3" xfId="8387" xr:uid="{00000000-0005-0000-0000-0000F1200000}"/>
    <cellStyle name="표준 2 22 2 2 4 4" xfId="8388" xr:uid="{00000000-0005-0000-0000-0000F2200000}"/>
    <cellStyle name="표준 2 22 2 2 5" xfId="8389" xr:uid="{00000000-0005-0000-0000-0000F3200000}"/>
    <cellStyle name="표준 2 22 2 2 5 2" xfId="8390" xr:uid="{00000000-0005-0000-0000-0000F4200000}"/>
    <cellStyle name="표준 2 22 2 2 6" xfId="8391" xr:uid="{00000000-0005-0000-0000-0000F5200000}"/>
    <cellStyle name="표준 2 22 2 2 7" xfId="8392" xr:uid="{00000000-0005-0000-0000-0000F6200000}"/>
    <cellStyle name="표준 2 22 2 3" xfId="8393" xr:uid="{00000000-0005-0000-0000-0000F7200000}"/>
    <cellStyle name="표준 2 22 2 3 2" xfId="8394" xr:uid="{00000000-0005-0000-0000-0000F8200000}"/>
    <cellStyle name="표준 2 22 2 3 3" xfId="8395" xr:uid="{00000000-0005-0000-0000-0000F9200000}"/>
    <cellStyle name="표준 2 22 2 3 4" xfId="8396" xr:uid="{00000000-0005-0000-0000-0000FA200000}"/>
    <cellStyle name="표준 2 22 2 4" xfId="8397" xr:uid="{00000000-0005-0000-0000-0000FB200000}"/>
    <cellStyle name="표준 2 22 2 4 2" xfId="8398" xr:uid="{00000000-0005-0000-0000-0000FC200000}"/>
    <cellStyle name="표준 2 22 2 4 3" xfId="8399" xr:uid="{00000000-0005-0000-0000-0000FD200000}"/>
    <cellStyle name="표준 2 22 2 4 4" xfId="8400" xr:uid="{00000000-0005-0000-0000-0000FE200000}"/>
    <cellStyle name="표준 2 22 2 5" xfId="8401" xr:uid="{00000000-0005-0000-0000-0000FF200000}"/>
    <cellStyle name="표준 2 22 2 5 2" xfId="8402" xr:uid="{00000000-0005-0000-0000-000000210000}"/>
    <cellStyle name="표준 2 22 2 5 3" xfId="8403" xr:uid="{00000000-0005-0000-0000-000001210000}"/>
    <cellStyle name="표준 2 22 2 5 4" xfId="8404" xr:uid="{00000000-0005-0000-0000-000002210000}"/>
    <cellStyle name="표준 2 22 2 6" xfId="8405" xr:uid="{00000000-0005-0000-0000-000003210000}"/>
    <cellStyle name="표준 2 22 2 6 2" xfId="8406" xr:uid="{00000000-0005-0000-0000-000004210000}"/>
    <cellStyle name="표준 2 22 2 7" xfId="8407" xr:uid="{00000000-0005-0000-0000-000005210000}"/>
    <cellStyle name="표준 2 22 2 8" xfId="8408" xr:uid="{00000000-0005-0000-0000-000006210000}"/>
    <cellStyle name="표준 2 22 3" xfId="8409" xr:uid="{00000000-0005-0000-0000-000007210000}"/>
    <cellStyle name="표준 2 22 3 2" xfId="8410" xr:uid="{00000000-0005-0000-0000-000008210000}"/>
    <cellStyle name="표준 2 22 3 2 2" xfId="8411" xr:uid="{00000000-0005-0000-0000-000009210000}"/>
    <cellStyle name="표준 2 22 3 2 2 2" xfId="8412" xr:uid="{00000000-0005-0000-0000-00000A210000}"/>
    <cellStyle name="표준 2 22 3 2 2 3" xfId="8413" xr:uid="{00000000-0005-0000-0000-00000B210000}"/>
    <cellStyle name="표준 2 22 3 2 2 4" xfId="8414" xr:uid="{00000000-0005-0000-0000-00000C210000}"/>
    <cellStyle name="표준 2 22 3 2 3" xfId="8415" xr:uid="{00000000-0005-0000-0000-00000D210000}"/>
    <cellStyle name="표준 2 22 3 2 3 2" xfId="8416" xr:uid="{00000000-0005-0000-0000-00000E210000}"/>
    <cellStyle name="표준 2 22 3 2 3 3" xfId="8417" xr:uid="{00000000-0005-0000-0000-00000F210000}"/>
    <cellStyle name="표준 2 22 3 2 3 4" xfId="8418" xr:uid="{00000000-0005-0000-0000-000010210000}"/>
    <cellStyle name="표준 2 22 3 2 4" xfId="8419" xr:uid="{00000000-0005-0000-0000-000011210000}"/>
    <cellStyle name="표준 2 22 3 2 4 2" xfId="8420" xr:uid="{00000000-0005-0000-0000-000012210000}"/>
    <cellStyle name="표준 2 22 3 2 4 3" xfId="8421" xr:uid="{00000000-0005-0000-0000-000013210000}"/>
    <cellStyle name="표준 2 22 3 2 4 4" xfId="8422" xr:uid="{00000000-0005-0000-0000-000014210000}"/>
    <cellStyle name="표준 2 22 3 2 5" xfId="8423" xr:uid="{00000000-0005-0000-0000-000015210000}"/>
    <cellStyle name="표준 2 22 3 2 5 2" xfId="8424" xr:uid="{00000000-0005-0000-0000-000016210000}"/>
    <cellStyle name="표준 2 22 3 2 6" xfId="8425" xr:uid="{00000000-0005-0000-0000-000017210000}"/>
    <cellStyle name="표준 2 22 3 2 7" xfId="8426" xr:uid="{00000000-0005-0000-0000-000018210000}"/>
    <cellStyle name="표준 2 22 3 3" xfId="8427" xr:uid="{00000000-0005-0000-0000-000019210000}"/>
    <cellStyle name="표준 2 22 3 3 2" xfId="8428" xr:uid="{00000000-0005-0000-0000-00001A210000}"/>
    <cellStyle name="표준 2 22 3 3 3" xfId="8429" xr:uid="{00000000-0005-0000-0000-00001B210000}"/>
    <cellStyle name="표준 2 22 3 3 4" xfId="8430" xr:uid="{00000000-0005-0000-0000-00001C210000}"/>
    <cellStyle name="표준 2 22 3 4" xfId="8431" xr:uid="{00000000-0005-0000-0000-00001D210000}"/>
    <cellStyle name="표준 2 22 3 4 2" xfId="8432" xr:uid="{00000000-0005-0000-0000-00001E210000}"/>
    <cellStyle name="표준 2 22 3 4 3" xfId="8433" xr:uid="{00000000-0005-0000-0000-00001F210000}"/>
    <cellStyle name="표준 2 22 3 4 4" xfId="8434" xr:uid="{00000000-0005-0000-0000-000020210000}"/>
    <cellStyle name="표준 2 22 3 5" xfId="8435" xr:uid="{00000000-0005-0000-0000-000021210000}"/>
    <cellStyle name="표준 2 22 3 5 2" xfId="8436" xr:uid="{00000000-0005-0000-0000-000022210000}"/>
    <cellStyle name="표준 2 22 3 5 3" xfId="8437" xr:uid="{00000000-0005-0000-0000-000023210000}"/>
    <cellStyle name="표준 2 22 3 5 4" xfId="8438" xr:uid="{00000000-0005-0000-0000-000024210000}"/>
    <cellStyle name="표준 2 22 3 6" xfId="8439" xr:uid="{00000000-0005-0000-0000-000025210000}"/>
    <cellStyle name="표준 2 22 3 6 2" xfId="8440" xr:uid="{00000000-0005-0000-0000-000026210000}"/>
    <cellStyle name="표준 2 22 3 7" xfId="8441" xr:uid="{00000000-0005-0000-0000-000027210000}"/>
    <cellStyle name="표준 2 22 3 8" xfId="8442" xr:uid="{00000000-0005-0000-0000-000028210000}"/>
    <cellStyle name="표준 2 22 4" xfId="8443" xr:uid="{00000000-0005-0000-0000-000029210000}"/>
    <cellStyle name="표준 2 22 4 2" xfId="8444" xr:uid="{00000000-0005-0000-0000-00002A210000}"/>
    <cellStyle name="표준 2 22 4 2 2" xfId="8445" xr:uid="{00000000-0005-0000-0000-00002B210000}"/>
    <cellStyle name="표준 2 22 4 2 3" xfId="8446" xr:uid="{00000000-0005-0000-0000-00002C210000}"/>
    <cellStyle name="표준 2 22 4 2 4" xfId="8447" xr:uid="{00000000-0005-0000-0000-00002D210000}"/>
    <cellStyle name="표준 2 22 4 3" xfId="8448" xr:uid="{00000000-0005-0000-0000-00002E210000}"/>
    <cellStyle name="표준 2 22 4 3 2" xfId="8449" xr:uid="{00000000-0005-0000-0000-00002F210000}"/>
    <cellStyle name="표준 2 22 4 3 3" xfId="8450" xr:uid="{00000000-0005-0000-0000-000030210000}"/>
    <cellStyle name="표준 2 22 4 3 4" xfId="8451" xr:uid="{00000000-0005-0000-0000-000031210000}"/>
    <cellStyle name="표준 2 22 4 4" xfId="8452" xr:uid="{00000000-0005-0000-0000-000032210000}"/>
    <cellStyle name="표준 2 22 4 4 2" xfId="8453" xr:uid="{00000000-0005-0000-0000-000033210000}"/>
    <cellStyle name="표준 2 22 4 4 3" xfId="8454" xr:uid="{00000000-0005-0000-0000-000034210000}"/>
    <cellStyle name="표준 2 22 4 4 4" xfId="8455" xr:uid="{00000000-0005-0000-0000-000035210000}"/>
    <cellStyle name="표준 2 22 4 5" xfId="8456" xr:uid="{00000000-0005-0000-0000-000036210000}"/>
    <cellStyle name="표준 2 22 4 5 2" xfId="8457" xr:uid="{00000000-0005-0000-0000-000037210000}"/>
    <cellStyle name="표준 2 22 4 6" xfId="8458" xr:uid="{00000000-0005-0000-0000-000038210000}"/>
    <cellStyle name="표준 2 22 4 7" xfId="8459" xr:uid="{00000000-0005-0000-0000-000039210000}"/>
    <cellStyle name="표준 2 22 5" xfId="8460" xr:uid="{00000000-0005-0000-0000-00003A210000}"/>
    <cellStyle name="표준 2 22 5 2" xfId="8461" xr:uid="{00000000-0005-0000-0000-00003B210000}"/>
    <cellStyle name="표준 2 22 5 3" xfId="8462" xr:uid="{00000000-0005-0000-0000-00003C210000}"/>
    <cellStyle name="표준 2 22 5 4" xfId="8463" xr:uid="{00000000-0005-0000-0000-00003D210000}"/>
    <cellStyle name="표준 2 22 6" xfId="8464" xr:uid="{00000000-0005-0000-0000-00003E210000}"/>
    <cellStyle name="표준 2 22 6 2" xfId="8465" xr:uid="{00000000-0005-0000-0000-00003F210000}"/>
    <cellStyle name="표준 2 22 6 3" xfId="8466" xr:uid="{00000000-0005-0000-0000-000040210000}"/>
    <cellStyle name="표준 2 22 6 4" xfId="8467" xr:uid="{00000000-0005-0000-0000-000041210000}"/>
    <cellStyle name="표준 2 22 7" xfId="8468" xr:uid="{00000000-0005-0000-0000-000042210000}"/>
    <cellStyle name="표준 2 22 7 2" xfId="8469" xr:uid="{00000000-0005-0000-0000-000043210000}"/>
    <cellStyle name="표준 2 22 7 3" xfId="8470" xr:uid="{00000000-0005-0000-0000-000044210000}"/>
    <cellStyle name="표준 2 22 7 4" xfId="8471" xr:uid="{00000000-0005-0000-0000-000045210000}"/>
    <cellStyle name="표준 2 22 8" xfId="8472" xr:uid="{00000000-0005-0000-0000-000046210000}"/>
    <cellStyle name="표준 2 22 8 2" xfId="8473" xr:uid="{00000000-0005-0000-0000-000047210000}"/>
    <cellStyle name="표준 2 22 9" xfId="8474" xr:uid="{00000000-0005-0000-0000-000048210000}"/>
    <cellStyle name="표준 2 23" xfId="8475" xr:uid="{00000000-0005-0000-0000-000049210000}"/>
    <cellStyle name="표준 2 23 10" xfId="8476" xr:uid="{00000000-0005-0000-0000-00004A210000}"/>
    <cellStyle name="표준 2 23 2" xfId="8477" xr:uid="{00000000-0005-0000-0000-00004B210000}"/>
    <cellStyle name="표준 2 23 2 2" xfId="8478" xr:uid="{00000000-0005-0000-0000-00004C210000}"/>
    <cellStyle name="표준 2 23 2 2 2" xfId="8479" xr:uid="{00000000-0005-0000-0000-00004D210000}"/>
    <cellStyle name="표준 2 23 2 2 2 2" xfId="8480" xr:uid="{00000000-0005-0000-0000-00004E210000}"/>
    <cellStyle name="표준 2 23 2 2 2 3" xfId="8481" xr:uid="{00000000-0005-0000-0000-00004F210000}"/>
    <cellStyle name="표준 2 23 2 2 2 4" xfId="8482" xr:uid="{00000000-0005-0000-0000-000050210000}"/>
    <cellStyle name="표준 2 23 2 2 3" xfId="8483" xr:uid="{00000000-0005-0000-0000-000051210000}"/>
    <cellStyle name="표준 2 23 2 2 3 2" xfId="8484" xr:uid="{00000000-0005-0000-0000-000052210000}"/>
    <cellStyle name="표준 2 23 2 2 3 3" xfId="8485" xr:uid="{00000000-0005-0000-0000-000053210000}"/>
    <cellStyle name="표준 2 23 2 2 3 4" xfId="8486" xr:uid="{00000000-0005-0000-0000-000054210000}"/>
    <cellStyle name="표준 2 23 2 2 4" xfId="8487" xr:uid="{00000000-0005-0000-0000-000055210000}"/>
    <cellStyle name="표준 2 23 2 2 4 2" xfId="8488" xr:uid="{00000000-0005-0000-0000-000056210000}"/>
    <cellStyle name="표준 2 23 2 2 4 3" xfId="8489" xr:uid="{00000000-0005-0000-0000-000057210000}"/>
    <cellStyle name="표준 2 23 2 2 4 4" xfId="8490" xr:uid="{00000000-0005-0000-0000-000058210000}"/>
    <cellStyle name="표준 2 23 2 2 5" xfId="8491" xr:uid="{00000000-0005-0000-0000-000059210000}"/>
    <cellStyle name="표준 2 23 2 2 5 2" xfId="8492" xr:uid="{00000000-0005-0000-0000-00005A210000}"/>
    <cellStyle name="표준 2 23 2 2 6" xfId="8493" xr:uid="{00000000-0005-0000-0000-00005B210000}"/>
    <cellStyle name="표준 2 23 2 2 7" xfId="8494" xr:uid="{00000000-0005-0000-0000-00005C210000}"/>
    <cellStyle name="표준 2 23 2 3" xfId="8495" xr:uid="{00000000-0005-0000-0000-00005D210000}"/>
    <cellStyle name="표준 2 23 2 3 2" xfId="8496" xr:uid="{00000000-0005-0000-0000-00005E210000}"/>
    <cellStyle name="표준 2 23 2 3 3" xfId="8497" xr:uid="{00000000-0005-0000-0000-00005F210000}"/>
    <cellStyle name="표준 2 23 2 3 4" xfId="8498" xr:uid="{00000000-0005-0000-0000-000060210000}"/>
    <cellStyle name="표준 2 23 2 4" xfId="8499" xr:uid="{00000000-0005-0000-0000-000061210000}"/>
    <cellStyle name="표준 2 23 2 4 2" xfId="8500" xr:uid="{00000000-0005-0000-0000-000062210000}"/>
    <cellStyle name="표준 2 23 2 4 3" xfId="8501" xr:uid="{00000000-0005-0000-0000-000063210000}"/>
    <cellStyle name="표준 2 23 2 4 4" xfId="8502" xr:uid="{00000000-0005-0000-0000-000064210000}"/>
    <cellStyle name="표준 2 23 2 5" xfId="8503" xr:uid="{00000000-0005-0000-0000-000065210000}"/>
    <cellStyle name="표준 2 23 2 5 2" xfId="8504" xr:uid="{00000000-0005-0000-0000-000066210000}"/>
    <cellStyle name="표준 2 23 2 5 3" xfId="8505" xr:uid="{00000000-0005-0000-0000-000067210000}"/>
    <cellStyle name="표준 2 23 2 5 4" xfId="8506" xr:uid="{00000000-0005-0000-0000-000068210000}"/>
    <cellStyle name="표준 2 23 2 6" xfId="8507" xr:uid="{00000000-0005-0000-0000-000069210000}"/>
    <cellStyle name="표준 2 23 2 6 2" xfId="8508" xr:uid="{00000000-0005-0000-0000-00006A210000}"/>
    <cellStyle name="표준 2 23 2 7" xfId="8509" xr:uid="{00000000-0005-0000-0000-00006B210000}"/>
    <cellStyle name="표준 2 23 2 8" xfId="8510" xr:uid="{00000000-0005-0000-0000-00006C210000}"/>
    <cellStyle name="표준 2 23 3" xfId="8511" xr:uid="{00000000-0005-0000-0000-00006D210000}"/>
    <cellStyle name="표준 2 23 3 2" xfId="8512" xr:uid="{00000000-0005-0000-0000-00006E210000}"/>
    <cellStyle name="표준 2 23 3 2 2" xfId="8513" xr:uid="{00000000-0005-0000-0000-00006F210000}"/>
    <cellStyle name="표준 2 23 3 2 2 2" xfId="8514" xr:uid="{00000000-0005-0000-0000-000070210000}"/>
    <cellStyle name="표준 2 23 3 2 2 3" xfId="8515" xr:uid="{00000000-0005-0000-0000-000071210000}"/>
    <cellStyle name="표준 2 23 3 2 2 4" xfId="8516" xr:uid="{00000000-0005-0000-0000-000072210000}"/>
    <cellStyle name="표준 2 23 3 2 3" xfId="8517" xr:uid="{00000000-0005-0000-0000-000073210000}"/>
    <cellStyle name="표준 2 23 3 2 3 2" xfId="8518" xr:uid="{00000000-0005-0000-0000-000074210000}"/>
    <cellStyle name="표준 2 23 3 2 3 3" xfId="8519" xr:uid="{00000000-0005-0000-0000-000075210000}"/>
    <cellStyle name="표준 2 23 3 2 3 4" xfId="8520" xr:uid="{00000000-0005-0000-0000-000076210000}"/>
    <cellStyle name="표준 2 23 3 2 4" xfId="8521" xr:uid="{00000000-0005-0000-0000-000077210000}"/>
    <cellStyle name="표준 2 23 3 2 4 2" xfId="8522" xr:uid="{00000000-0005-0000-0000-000078210000}"/>
    <cellStyle name="표준 2 23 3 2 4 3" xfId="8523" xr:uid="{00000000-0005-0000-0000-000079210000}"/>
    <cellStyle name="표준 2 23 3 2 4 4" xfId="8524" xr:uid="{00000000-0005-0000-0000-00007A210000}"/>
    <cellStyle name="표준 2 23 3 2 5" xfId="8525" xr:uid="{00000000-0005-0000-0000-00007B210000}"/>
    <cellStyle name="표준 2 23 3 2 5 2" xfId="8526" xr:uid="{00000000-0005-0000-0000-00007C210000}"/>
    <cellStyle name="표준 2 23 3 2 6" xfId="8527" xr:uid="{00000000-0005-0000-0000-00007D210000}"/>
    <cellStyle name="표준 2 23 3 2 7" xfId="8528" xr:uid="{00000000-0005-0000-0000-00007E210000}"/>
    <cellStyle name="표준 2 23 3 3" xfId="8529" xr:uid="{00000000-0005-0000-0000-00007F210000}"/>
    <cellStyle name="표준 2 23 3 3 2" xfId="8530" xr:uid="{00000000-0005-0000-0000-000080210000}"/>
    <cellStyle name="표준 2 23 3 3 3" xfId="8531" xr:uid="{00000000-0005-0000-0000-000081210000}"/>
    <cellStyle name="표준 2 23 3 3 4" xfId="8532" xr:uid="{00000000-0005-0000-0000-000082210000}"/>
    <cellStyle name="표준 2 23 3 4" xfId="8533" xr:uid="{00000000-0005-0000-0000-000083210000}"/>
    <cellStyle name="표준 2 23 3 4 2" xfId="8534" xr:uid="{00000000-0005-0000-0000-000084210000}"/>
    <cellStyle name="표준 2 23 3 4 3" xfId="8535" xr:uid="{00000000-0005-0000-0000-000085210000}"/>
    <cellStyle name="표준 2 23 3 4 4" xfId="8536" xr:uid="{00000000-0005-0000-0000-000086210000}"/>
    <cellStyle name="표준 2 23 3 5" xfId="8537" xr:uid="{00000000-0005-0000-0000-000087210000}"/>
    <cellStyle name="표준 2 23 3 5 2" xfId="8538" xr:uid="{00000000-0005-0000-0000-000088210000}"/>
    <cellStyle name="표준 2 23 3 5 3" xfId="8539" xr:uid="{00000000-0005-0000-0000-000089210000}"/>
    <cellStyle name="표준 2 23 3 5 4" xfId="8540" xr:uid="{00000000-0005-0000-0000-00008A210000}"/>
    <cellStyle name="표준 2 23 3 6" xfId="8541" xr:uid="{00000000-0005-0000-0000-00008B210000}"/>
    <cellStyle name="표준 2 23 3 6 2" xfId="8542" xr:uid="{00000000-0005-0000-0000-00008C210000}"/>
    <cellStyle name="표준 2 23 3 7" xfId="8543" xr:uid="{00000000-0005-0000-0000-00008D210000}"/>
    <cellStyle name="표준 2 23 3 8" xfId="8544" xr:uid="{00000000-0005-0000-0000-00008E210000}"/>
    <cellStyle name="표준 2 23 4" xfId="8545" xr:uid="{00000000-0005-0000-0000-00008F210000}"/>
    <cellStyle name="표준 2 23 4 2" xfId="8546" xr:uid="{00000000-0005-0000-0000-000090210000}"/>
    <cellStyle name="표준 2 23 4 2 2" xfId="8547" xr:uid="{00000000-0005-0000-0000-000091210000}"/>
    <cellStyle name="표준 2 23 4 2 3" xfId="8548" xr:uid="{00000000-0005-0000-0000-000092210000}"/>
    <cellStyle name="표준 2 23 4 2 4" xfId="8549" xr:uid="{00000000-0005-0000-0000-000093210000}"/>
    <cellStyle name="표준 2 23 4 3" xfId="8550" xr:uid="{00000000-0005-0000-0000-000094210000}"/>
    <cellStyle name="표준 2 23 4 3 2" xfId="8551" xr:uid="{00000000-0005-0000-0000-000095210000}"/>
    <cellStyle name="표준 2 23 4 3 3" xfId="8552" xr:uid="{00000000-0005-0000-0000-000096210000}"/>
    <cellStyle name="표준 2 23 4 3 4" xfId="8553" xr:uid="{00000000-0005-0000-0000-000097210000}"/>
    <cellStyle name="표준 2 23 4 4" xfId="8554" xr:uid="{00000000-0005-0000-0000-000098210000}"/>
    <cellStyle name="표준 2 23 4 4 2" xfId="8555" xr:uid="{00000000-0005-0000-0000-000099210000}"/>
    <cellStyle name="표준 2 23 4 4 3" xfId="8556" xr:uid="{00000000-0005-0000-0000-00009A210000}"/>
    <cellStyle name="표준 2 23 4 4 4" xfId="8557" xr:uid="{00000000-0005-0000-0000-00009B210000}"/>
    <cellStyle name="표준 2 23 4 5" xfId="8558" xr:uid="{00000000-0005-0000-0000-00009C210000}"/>
    <cellStyle name="표준 2 23 4 5 2" xfId="8559" xr:uid="{00000000-0005-0000-0000-00009D210000}"/>
    <cellStyle name="표준 2 23 4 6" xfId="8560" xr:uid="{00000000-0005-0000-0000-00009E210000}"/>
    <cellStyle name="표준 2 23 4 7" xfId="8561" xr:uid="{00000000-0005-0000-0000-00009F210000}"/>
    <cellStyle name="표준 2 23 5" xfId="8562" xr:uid="{00000000-0005-0000-0000-0000A0210000}"/>
    <cellStyle name="표준 2 23 5 2" xfId="8563" xr:uid="{00000000-0005-0000-0000-0000A1210000}"/>
    <cellStyle name="표준 2 23 5 3" xfId="8564" xr:uid="{00000000-0005-0000-0000-0000A2210000}"/>
    <cellStyle name="표준 2 23 5 4" xfId="8565" xr:uid="{00000000-0005-0000-0000-0000A3210000}"/>
    <cellStyle name="표준 2 23 6" xfId="8566" xr:uid="{00000000-0005-0000-0000-0000A4210000}"/>
    <cellStyle name="표준 2 23 6 2" xfId="8567" xr:uid="{00000000-0005-0000-0000-0000A5210000}"/>
    <cellStyle name="표준 2 23 6 3" xfId="8568" xr:uid="{00000000-0005-0000-0000-0000A6210000}"/>
    <cellStyle name="표준 2 23 6 4" xfId="8569" xr:uid="{00000000-0005-0000-0000-0000A7210000}"/>
    <cellStyle name="표준 2 23 7" xfId="8570" xr:uid="{00000000-0005-0000-0000-0000A8210000}"/>
    <cellStyle name="표준 2 23 7 2" xfId="8571" xr:uid="{00000000-0005-0000-0000-0000A9210000}"/>
    <cellStyle name="표준 2 23 7 3" xfId="8572" xr:uid="{00000000-0005-0000-0000-0000AA210000}"/>
    <cellStyle name="표준 2 23 7 4" xfId="8573" xr:uid="{00000000-0005-0000-0000-0000AB210000}"/>
    <cellStyle name="표준 2 23 8" xfId="8574" xr:uid="{00000000-0005-0000-0000-0000AC210000}"/>
    <cellStyle name="표준 2 23 8 2" xfId="8575" xr:uid="{00000000-0005-0000-0000-0000AD210000}"/>
    <cellStyle name="표준 2 23 9" xfId="8576" xr:uid="{00000000-0005-0000-0000-0000AE210000}"/>
    <cellStyle name="표준 2 24" xfId="8577" xr:uid="{00000000-0005-0000-0000-0000AF210000}"/>
    <cellStyle name="표준 2 24 10" xfId="8578" xr:uid="{00000000-0005-0000-0000-0000B0210000}"/>
    <cellStyle name="표준 2 24 2" xfId="8579" xr:uid="{00000000-0005-0000-0000-0000B1210000}"/>
    <cellStyle name="표준 2 24 2 2" xfId="8580" xr:uid="{00000000-0005-0000-0000-0000B2210000}"/>
    <cellStyle name="표준 2 24 2 2 2" xfId="8581" xr:uid="{00000000-0005-0000-0000-0000B3210000}"/>
    <cellStyle name="표준 2 24 2 2 2 2" xfId="8582" xr:uid="{00000000-0005-0000-0000-0000B4210000}"/>
    <cellStyle name="표준 2 24 2 2 2 3" xfId="8583" xr:uid="{00000000-0005-0000-0000-0000B5210000}"/>
    <cellStyle name="표준 2 24 2 2 2 4" xfId="8584" xr:uid="{00000000-0005-0000-0000-0000B6210000}"/>
    <cellStyle name="표준 2 24 2 2 3" xfId="8585" xr:uid="{00000000-0005-0000-0000-0000B7210000}"/>
    <cellStyle name="표준 2 24 2 2 3 2" xfId="8586" xr:uid="{00000000-0005-0000-0000-0000B8210000}"/>
    <cellStyle name="표준 2 24 2 2 3 3" xfId="8587" xr:uid="{00000000-0005-0000-0000-0000B9210000}"/>
    <cellStyle name="표준 2 24 2 2 3 4" xfId="8588" xr:uid="{00000000-0005-0000-0000-0000BA210000}"/>
    <cellStyle name="표준 2 24 2 2 4" xfId="8589" xr:uid="{00000000-0005-0000-0000-0000BB210000}"/>
    <cellStyle name="표준 2 24 2 2 4 2" xfId="8590" xr:uid="{00000000-0005-0000-0000-0000BC210000}"/>
    <cellStyle name="표준 2 24 2 2 4 3" xfId="8591" xr:uid="{00000000-0005-0000-0000-0000BD210000}"/>
    <cellStyle name="표준 2 24 2 2 4 4" xfId="8592" xr:uid="{00000000-0005-0000-0000-0000BE210000}"/>
    <cellStyle name="표준 2 24 2 2 5" xfId="8593" xr:uid="{00000000-0005-0000-0000-0000BF210000}"/>
    <cellStyle name="표준 2 24 2 2 5 2" xfId="8594" xr:uid="{00000000-0005-0000-0000-0000C0210000}"/>
    <cellStyle name="표준 2 24 2 2 6" xfId="8595" xr:uid="{00000000-0005-0000-0000-0000C1210000}"/>
    <cellStyle name="표준 2 24 2 2 7" xfId="8596" xr:uid="{00000000-0005-0000-0000-0000C2210000}"/>
    <cellStyle name="표준 2 24 2 3" xfId="8597" xr:uid="{00000000-0005-0000-0000-0000C3210000}"/>
    <cellStyle name="표준 2 24 2 3 2" xfId="8598" xr:uid="{00000000-0005-0000-0000-0000C4210000}"/>
    <cellStyle name="표준 2 24 2 3 3" xfId="8599" xr:uid="{00000000-0005-0000-0000-0000C5210000}"/>
    <cellStyle name="표준 2 24 2 3 4" xfId="8600" xr:uid="{00000000-0005-0000-0000-0000C6210000}"/>
    <cellStyle name="표준 2 24 2 4" xfId="8601" xr:uid="{00000000-0005-0000-0000-0000C7210000}"/>
    <cellStyle name="표준 2 24 2 4 2" xfId="8602" xr:uid="{00000000-0005-0000-0000-0000C8210000}"/>
    <cellStyle name="표준 2 24 2 4 3" xfId="8603" xr:uid="{00000000-0005-0000-0000-0000C9210000}"/>
    <cellStyle name="표준 2 24 2 4 4" xfId="8604" xr:uid="{00000000-0005-0000-0000-0000CA210000}"/>
    <cellStyle name="표준 2 24 2 5" xfId="8605" xr:uid="{00000000-0005-0000-0000-0000CB210000}"/>
    <cellStyle name="표준 2 24 2 5 2" xfId="8606" xr:uid="{00000000-0005-0000-0000-0000CC210000}"/>
    <cellStyle name="표준 2 24 2 5 3" xfId="8607" xr:uid="{00000000-0005-0000-0000-0000CD210000}"/>
    <cellStyle name="표준 2 24 2 5 4" xfId="8608" xr:uid="{00000000-0005-0000-0000-0000CE210000}"/>
    <cellStyle name="표준 2 24 2 6" xfId="8609" xr:uid="{00000000-0005-0000-0000-0000CF210000}"/>
    <cellStyle name="표준 2 24 2 6 2" xfId="8610" xr:uid="{00000000-0005-0000-0000-0000D0210000}"/>
    <cellStyle name="표준 2 24 2 7" xfId="8611" xr:uid="{00000000-0005-0000-0000-0000D1210000}"/>
    <cellStyle name="표준 2 24 2 8" xfId="8612" xr:uid="{00000000-0005-0000-0000-0000D2210000}"/>
    <cellStyle name="표준 2 24 3" xfId="8613" xr:uid="{00000000-0005-0000-0000-0000D3210000}"/>
    <cellStyle name="표준 2 24 3 2" xfId="8614" xr:uid="{00000000-0005-0000-0000-0000D4210000}"/>
    <cellStyle name="표준 2 24 3 2 2" xfId="8615" xr:uid="{00000000-0005-0000-0000-0000D5210000}"/>
    <cellStyle name="표준 2 24 3 2 2 2" xfId="8616" xr:uid="{00000000-0005-0000-0000-0000D6210000}"/>
    <cellStyle name="표준 2 24 3 2 2 3" xfId="8617" xr:uid="{00000000-0005-0000-0000-0000D7210000}"/>
    <cellStyle name="표준 2 24 3 2 2 4" xfId="8618" xr:uid="{00000000-0005-0000-0000-0000D8210000}"/>
    <cellStyle name="표준 2 24 3 2 3" xfId="8619" xr:uid="{00000000-0005-0000-0000-0000D9210000}"/>
    <cellStyle name="표준 2 24 3 2 3 2" xfId="8620" xr:uid="{00000000-0005-0000-0000-0000DA210000}"/>
    <cellStyle name="표준 2 24 3 2 3 3" xfId="8621" xr:uid="{00000000-0005-0000-0000-0000DB210000}"/>
    <cellStyle name="표준 2 24 3 2 3 4" xfId="8622" xr:uid="{00000000-0005-0000-0000-0000DC210000}"/>
    <cellStyle name="표준 2 24 3 2 4" xfId="8623" xr:uid="{00000000-0005-0000-0000-0000DD210000}"/>
    <cellStyle name="표준 2 24 3 2 4 2" xfId="8624" xr:uid="{00000000-0005-0000-0000-0000DE210000}"/>
    <cellStyle name="표준 2 24 3 2 4 3" xfId="8625" xr:uid="{00000000-0005-0000-0000-0000DF210000}"/>
    <cellStyle name="표준 2 24 3 2 4 4" xfId="8626" xr:uid="{00000000-0005-0000-0000-0000E0210000}"/>
    <cellStyle name="표준 2 24 3 2 5" xfId="8627" xr:uid="{00000000-0005-0000-0000-0000E1210000}"/>
    <cellStyle name="표준 2 24 3 2 5 2" xfId="8628" xr:uid="{00000000-0005-0000-0000-0000E2210000}"/>
    <cellStyle name="표준 2 24 3 2 6" xfId="8629" xr:uid="{00000000-0005-0000-0000-0000E3210000}"/>
    <cellStyle name="표준 2 24 3 2 7" xfId="8630" xr:uid="{00000000-0005-0000-0000-0000E4210000}"/>
    <cellStyle name="표준 2 24 3 3" xfId="8631" xr:uid="{00000000-0005-0000-0000-0000E5210000}"/>
    <cellStyle name="표준 2 24 3 3 2" xfId="8632" xr:uid="{00000000-0005-0000-0000-0000E6210000}"/>
    <cellStyle name="표준 2 24 3 3 3" xfId="8633" xr:uid="{00000000-0005-0000-0000-0000E7210000}"/>
    <cellStyle name="표준 2 24 3 3 4" xfId="8634" xr:uid="{00000000-0005-0000-0000-0000E8210000}"/>
    <cellStyle name="표준 2 24 3 4" xfId="8635" xr:uid="{00000000-0005-0000-0000-0000E9210000}"/>
    <cellStyle name="표준 2 24 3 4 2" xfId="8636" xr:uid="{00000000-0005-0000-0000-0000EA210000}"/>
    <cellStyle name="표준 2 24 3 4 3" xfId="8637" xr:uid="{00000000-0005-0000-0000-0000EB210000}"/>
    <cellStyle name="표준 2 24 3 4 4" xfId="8638" xr:uid="{00000000-0005-0000-0000-0000EC210000}"/>
    <cellStyle name="표준 2 24 3 5" xfId="8639" xr:uid="{00000000-0005-0000-0000-0000ED210000}"/>
    <cellStyle name="표준 2 24 3 5 2" xfId="8640" xr:uid="{00000000-0005-0000-0000-0000EE210000}"/>
    <cellStyle name="표준 2 24 3 5 3" xfId="8641" xr:uid="{00000000-0005-0000-0000-0000EF210000}"/>
    <cellStyle name="표준 2 24 3 5 4" xfId="8642" xr:uid="{00000000-0005-0000-0000-0000F0210000}"/>
    <cellStyle name="표준 2 24 3 6" xfId="8643" xr:uid="{00000000-0005-0000-0000-0000F1210000}"/>
    <cellStyle name="표준 2 24 3 6 2" xfId="8644" xr:uid="{00000000-0005-0000-0000-0000F2210000}"/>
    <cellStyle name="표준 2 24 3 7" xfId="8645" xr:uid="{00000000-0005-0000-0000-0000F3210000}"/>
    <cellStyle name="표준 2 24 3 8" xfId="8646" xr:uid="{00000000-0005-0000-0000-0000F4210000}"/>
    <cellStyle name="표준 2 24 4" xfId="8647" xr:uid="{00000000-0005-0000-0000-0000F5210000}"/>
    <cellStyle name="표준 2 24 4 2" xfId="8648" xr:uid="{00000000-0005-0000-0000-0000F6210000}"/>
    <cellStyle name="표준 2 24 4 2 2" xfId="8649" xr:uid="{00000000-0005-0000-0000-0000F7210000}"/>
    <cellStyle name="표준 2 24 4 2 3" xfId="8650" xr:uid="{00000000-0005-0000-0000-0000F8210000}"/>
    <cellStyle name="표준 2 24 4 2 4" xfId="8651" xr:uid="{00000000-0005-0000-0000-0000F9210000}"/>
    <cellStyle name="표준 2 24 4 3" xfId="8652" xr:uid="{00000000-0005-0000-0000-0000FA210000}"/>
    <cellStyle name="표준 2 24 4 3 2" xfId="8653" xr:uid="{00000000-0005-0000-0000-0000FB210000}"/>
    <cellStyle name="표준 2 24 4 3 3" xfId="8654" xr:uid="{00000000-0005-0000-0000-0000FC210000}"/>
    <cellStyle name="표준 2 24 4 3 4" xfId="8655" xr:uid="{00000000-0005-0000-0000-0000FD210000}"/>
    <cellStyle name="표준 2 24 4 4" xfId="8656" xr:uid="{00000000-0005-0000-0000-0000FE210000}"/>
    <cellStyle name="표준 2 24 4 4 2" xfId="8657" xr:uid="{00000000-0005-0000-0000-0000FF210000}"/>
    <cellStyle name="표준 2 24 4 4 3" xfId="8658" xr:uid="{00000000-0005-0000-0000-000000220000}"/>
    <cellStyle name="표준 2 24 4 4 4" xfId="8659" xr:uid="{00000000-0005-0000-0000-000001220000}"/>
    <cellStyle name="표준 2 24 4 5" xfId="8660" xr:uid="{00000000-0005-0000-0000-000002220000}"/>
    <cellStyle name="표준 2 24 4 5 2" xfId="8661" xr:uid="{00000000-0005-0000-0000-000003220000}"/>
    <cellStyle name="표준 2 24 4 6" xfId="8662" xr:uid="{00000000-0005-0000-0000-000004220000}"/>
    <cellStyle name="표준 2 24 4 7" xfId="8663" xr:uid="{00000000-0005-0000-0000-000005220000}"/>
    <cellStyle name="표준 2 24 5" xfId="8664" xr:uid="{00000000-0005-0000-0000-000006220000}"/>
    <cellStyle name="표준 2 24 5 2" xfId="8665" xr:uid="{00000000-0005-0000-0000-000007220000}"/>
    <cellStyle name="표준 2 24 5 3" xfId="8666" xr:uid="{00000000-0005-0000-0000-000008220000}"/>
    <cellStyle name="표준 2 24 5 4" xfId="8667" xr:uid="{00000000-0005-0000-0000-000009220000}"/>
    <cellStyle name="표준 2 24 6" xfId="8668" xr:uid="{00000000-0005-0000-0000-00000A220000}"/>
    <cellStyle name="표준 2 24 6 2" xfId="8669" xr:uid="{00000000-0005-0000-0000-00000B220000}"/>
    <cellStyle name="표준 2 24 6 3" xfId="8670" xr:uid="{00000000-0005-0000-0000-00000C220000}"/>
    <cellStyle name="표준 2 24 6 4" xfId="8671" xr:uid="{00000000-0005-0000-0000-00000D220000}"/>
    <cellStyle name="표준 2 24 7" xfId="8672" xr:uid="{00000000-0005-0000-0000-00000E220000}"/>
    <cellStyle name="표준 2 24 7 2" xfId="8673" xr:uid="{00000000-0005-0000-0000-00000F220000}"/>
    <cellStyle name="표준 2 24 7 3" xfId="8674" xr:uid="{00000000-0005-0000-0000-000010220000}"/>
    <cellStyle name="표준 2 24 7 4" xfId="8675" xr:uid="{00000000-0005-0000-0000-000011220000}"/>
    <cellStyle name="표준 2 24 8" xfId="8676" xr:uid="{00000000-0005-0000-0000-000012220000}"/>
    <cellStyle name="표준 2 24 8 2" xfId="8677" xr:uid="{00000000-0005-0000-0000-000013220000}"/>
    <cellStyle name="표준 2 24 9" xfId="8678" xr:uid="{00000000-0005-0000-0000-000014220000}"/>
    <cellStyle name="표준 2 25" xfId="8679" xr:uid="{00000000-0005-0000-0000-000015220000}"/>
    <cellStyle name="표준 2 25 10" xfId="8680" xr:uid="{00000000-0005-0000-0000-000016220000}"/>
    <cellStyle name="표준 2 25 2" xfId="8681" xr:uid="{00000000-0005-0000-0000-000017220000}"/>
    <cellStyle name="표준 2 25 2 2" xfId="8682" xr:uid="{00000000-0005-0000-0000-000018220000}"/>
    <cellStyle name="표준 2 25 2 2 2" xfId="8683" xr:uid="{00000000-0005-0000-0000-000019220000}"/>
    <cellStyle name="표준 2 25 2 2 2 2" xfId="8684" xr:uid="{00000000-0005-0000-0000-00001A220000}"/>
    <cellStyle name="표준 2 25 2 2 2 3" xfId="8685" xr:uid="{00000000-0005-0000-0000-00001B220000}"/>
    <cellStyle name="표준 2 25 2 2 2 4" xfId="8686" xr:uid="{00000000-0005-0000-0000-00001C220000}"/>
    <cellStyle name="표준 2 25 2 2 3" xfId="8687" xr:uid="{00000000-0005-0000-0000-00001D220000}"/>
    <cellStyle name="표준 2 25 2 2 3 2" xfId="8688" xr:uid="{00000000-0005-0000-0000-00001E220000}"/>
    <cellStyle name="표준 2 25 2 2 3 3" xfId="8689" xr:uid="{00000000-0005-0000-0000-00001F220000}"/>
    <cellStyle name="표준 2 25 2 2 3 4" xfId="8690" xr:uid="{00000000-0005-0000-0000-000020220000}"/>
    <cellStyle name="표준 2 25 2 2 4" xfId="8691" xr:uid="{00000000-0005-0000-0000-000021220000}"/>
    <cellStyle name="표준 2 25 2 2 4 2" xfId="8692" xr:uid="{00000000-0005-0000-0000-000022220000}"/>
    <cellStyle name="표준 2 25 2 2 4 3" xfId="8693" xr:uid="{00000000-0005-0000-0000-000023220000}"/>
    <cellStyle name="표준 2 25 2 2 4 4" xfId="8694" xr:uid="{00000000-0005-0000-0000-000024220000}"/>
    <cellStyle name="표준 2 25 2 2 5" xfId="8695" xr:uid="{00000000-0005-0000-0000-000025220000}"/>
    <cellStyle name="표준 2 25 2 2 5 2" xfId="8696" xr:uid="{00000000-0005-0000-0000-000026220000}"/>
    <cellStyle name="표준 2 25 2 2 6" xfId="8697" xr:uid="{00000000-0005-0000-0000-000027220000}"/>
    <cellStyle name="표준 2 25 2 2 7" xfId="8698" xr:uid="{00000000-0005-0000-0000-000028220000}"/>
    <cellStyle name="표준 2 25 2 3" xfId="8699" xr:uid="{00000000-0005-0000-0000-000029220000}"/>
    <cellStyle name="표준 2 25 2 3 2" xfId="8700" xr:uid="{00000000-0005-0000-0000-00002A220000}"/>
    <cellStyle name="표준 2 25 2 3 3" xfId="8701" xr:uid="{00000000-0005-0000-0000-00002B220000}"/>
    <cellStyle name="표준 2 25 2 3 4" xfId="8702" xr:uid="{00000000-0005-0000-0000-00002C220000}"/>
    <cellStyle name="표준 2 25 2 4" xfId="8703" xr:uid="{00000000-0005-0000-0000-00002D220000}"/>
    <cellStyle name="표준 2 25 2 4 2" xfId="8704" xr:uid="{00000000-0005-0000-0000-00002E220000}"/>
    <cellStyle name="표준 2 25 2 4 3" xfId="8705" xr:uid="{00000000-0005-0000-0000-00002F220000}"/>
    <cellStyle name="표준 2 25 2 4 4" xfId="8706" xr:uid="{00000000-0005-0000-0000-000030220000}"/>
    <cellStyle name="표준 2 25 2 5" xfId="8707" xr:uid="{00000000-0005-0000-0000-000031220000}"/>
    <cellStyle name="표준 2 25 2 5 2" xfId="8708" xr:uid="{00000000-0005-0000-0000-000032220000}"/>
    <cellStyle name="표준 2 25 2 5 3" xfId="8709" xr:uid="{00000000-0005-0000-0000-000033220000}"/>
    <cellStyle name="표준 2 25 2 5 4" xfId="8710" xr:uid="{00000000-0005-0000-0000-000034220000}"/>
    <cellStyle name="표준 2 25 2 6" xfId="8711" xr:uid="{00000000-0005-0000-0000-000035220000}"/>
    <cellStyle name="표준 2 25 2 6 2" xfId="8712" xr:uid="{00000000-0005-0000-0000-000036220000}"/>
    <cellStyle name="표준 2 25 2 7" xfId="8713" xr:uid="{00000000-0005-0000-0000-000037220000}"/>
    <cellStyle name="표준 2 25 2 8" xfId="8714" xr:uid="{00000000-0005-0000-0000-000038220000}"/>
    <cellStyle name="표준 2 25 3" xfId="8715" xr:uid="{00000000-0005-0000-0000-000039220000}"/>
    <cellStyle name="표준 2 25 3 2" xfId="8716" xr:uid="{00000000-0005-0000-0000-00003A220000}"/>
    <cellStyle name="표준 2 25 3 2 2" xfId="8717" xr:uid="{00000000-0005-0000-0000-00003B220000}"/>
    <cellStyle name="표준 2 25 3 2 2 2" xfId="8718" xr:uid="{00000000-0005-0000-0000-00003C220000}"/>
    <cellStyle name="표준 2 25 3 2 2 3" xfId="8719" xr:uid="{00000000-0005-0000-0000-00003D220000}"/>
    <cellStyle name="표준 2 25 3 2 2 4" xfId="8720" xr:uid="{00000000-0005-0000-0000-00003E220000}"/>
    <cellStyle name="표준 2 25 3 2 3" xfId="8721" xr:uid="{00000000-0005-0000-0000-00003F220000}"/>
    <cellStyle name="표준 2 25 3 2 3 2" xfId="8722" xr:uid="{00000000-0005-0000-0000-000040220000}"/>
    <cellStyle name="표준 2 25 3 2 3 3" xfId="8723" xr:uid="{00000000-0005-0000-0000-000041220000}"/>
    <cellStyle name="표준 2 25 3 2 3 4" xfId="8724" xr:uid="{00000000-0005-0000-0000-000042220000}"/>
    <cellStyle name="표준 2 25 3 2 4" xfId="8725" xr:uid="{00000000-0005-0000-0000-000043220000}"/>
    <cellStyle name="표준 2 25 3 2 4 2" xfId="8726" xr:uid="{00000000-0005-0000-0000-000044220000}"/>
    <cellStyle name="표준 2 25 3 2 4 3" xfId="8727" xr:uid="{00000000-0005-0000-0000-000045220000}"/>
    <cellStyle name="표준 2 25 3 2 4 4" xfId="8728" xr:uid="{00000000-0005-0000-0000-000046220000}"/>
    <cellStyle name="표준 2 25 3 2 5" xfId="8729" xr:uid="{00000000-0005-0000-0000-000047220000}"/>
    <cellStyle name="표준 2 25 3 2 5 2" xfId="8730" xr:uid="{00000000-0005-0000-0000-000048220000}"/>
    <cellStyle name="표준 2 25 3 2 6" xfId="8731" xr:uid="{00000000-0005-0000-0000-000049220000}"/>
    <cellStyle name="표준 2 25 3 2 7" xfId="8732" xr:uid="{00000000-0005-0000-0000-00004A220000}"/>
    <cellStyle name="표준 2 25 3 3" xfId="8733" xr:uid="{00000000-0005-0000-0000-00004B220000}"/>
    <cellStyle name="표준 2 25 3 3 2" xfId="8734" xr:uid="{00000000-0005-0000-0000-00004C220000}"/>
    <cellStyle name="표준 2 25 3 3 3" xfId="8735" xr:uid="{00000000-0005-0000-0000-00004D220000}"/>
    <cellStyle name="표준 2 25 3 3 4" xfId="8736" xr:uid="{00000000-0005-0000-0000-00004E220000}"/>
    <cellStyle name="표준 2 25 3 4" xfId="8737" xr:uid="{00000000-0005-0000-0000-00004F220000}"/>
    <cellStyle name="표준 2 25 3 4 2" xfId="8738" xr:uid="{00000000-0005-0000-0000-000050220000}"/>
    <cellStyle name="표준 2 25 3 4 3" xfId="8739" xr:uid="{00000000-0005-0000-0000-000051220000}"/>
    <cellStyle name="표준 2 25 3 4 4" xfId="8740" xr:uid="{00000000-0005-0000-0000-000052220000}"/>
    <cellStyle name="표준 2 25 3 5" xfId="8741" xr:uid="{00000000-0005-0000-0000-000053220000}"/>
    <cellStyle name="표준 2 25 3 5 2" xfId="8742" xr:uid="{00000000-0005-0000-0000-000054220000}"/>
    <cellStyle name="표준 2 25 3 5 3" xfId="8743" xr:uid="{00000000-0005-0000-0000-000055220000}"/>
    <cellStyle name="표준 2 25 3 5 4" xfId="8744" xr:uid="{00000000-0005-0000-0000-000056220000}"/>
    <cellStyle name="표준 2 25 3 6" xfId="8745" xr:uid="{00000000-0005-0000-0000-000057220000}"/>
    <cellStyle name="표준 2 25 3 6 2" xfId="8746" xr:uid="{00000000-0005-0000-0000-000058220000}"/>
    <cellStyle name="표준 2 25 3 7" xfId="8747" xr:uid="{00000000-0005-0000-0000-000059220000}"/>
    <cellStyle name="표준 2 25 3 8" xfId="8748" xr:uid="{00000000-0005-0000-0000-00005A220000}"/>
    <cellStyle name="표준 2 25 4" xfId="8749" xr:uid="{00000000-0005-0000-0000-00005B220000}"/>
    <cellStyle name="표준 2 25 4 2" xfId="8750" xr:uid="{00000000-0005-0000-0000-00005C220000}"/>
    <cellStyle name="표준 2 25 4 2 2" xfId="8751" xr:uid="{00000000-0005-0000-0000-00005D220000}"/>
    <cellStyle name="표준 2 25 4 2 3" xfId="8752" xr:uid="{00000000-0005-0000-0000-00005E220000}"/>
    <cellStyle name="표준 2 25 4 2 4" xfId="8753" xr:uid="{00000000-0005-0000-0000-00005F220000}"/>
    <cellStyle name="표준 2 25 4 3" xfId="8754" xr:uid="{00000000-0005-0000-0000-000060220000}"/>
    <cellStyle name="표준 2 25 4 3 2" xfId="8755" xr:uid="{00000000-0005-0000-0000-000061220000}"/>
    <cellStyle name="표준 2 25 4 3 3" xfId="8756" xr:uid="{00000000-0005-0000-0000-000062220000}"/>
    <cellStyle name="표준 2 25 4 3 4" xfId="8757" xr:uid="{00000000-0005-0000-0000-000063220000}"/>
    <cellStyle name="표준 2 25 4 4" xfId="8758" xr:uid="{00000000-0005-0000-0000-000064220000}"/>
    <cellStyle name="표준 2 25 4 4 2" xfId="8759" xr:uid="{00000000-0005-0000-0000-000065220000}"/>
    <cellStyle name="표준 2 25 4 4 3" xfId="8760" xr:uid="{00000000-0005-0000-0000-000066220000}"/>
    <cellStyle name="표준 2 25 4 4 4" xfId="8761" xr:uid="{00000000-0005-0000-0000-000067220000}"/>
    <cellStyle name="표준 2 25 4 5" xfId="8762" xr:uid="{00000000-0005-0000-0000-000068220000}"/>
    <cellStyle name="표준 2 25 4 5 2" xfId="8763" xr:uid="{00000000-0005-0000-0000-000069220000}"/>
    <cellStyle name="표준 2 25 4 6" xfId="8764" xr:uid="{00000000-0005-0000-0000-00006A220000}"/>
    <cellStyle name="표준 2 25 4 7" xfId="8765" xr:uid="{00000000-0005-0000-0000-00006B220000}"/>
    <cellStyle name="표준 2 25 5" xfId="8766" xr:uid="{00000000-0005-0000-0000-00006C220000}"/>
    <cellStyle name="표준 2 25 5 2" xfId="8767" xr:uid="{00000000-0005-0000-0000-00006D220000}"/>
    <cellStyle name="표준 2 25 5 3" xfId="8768" xr:uid="{00000000-0005-0000-0000-00006E220000}"/>
    <cellStyle name="표준 2 25 5 4" xfId="8769" xr:uid="{00000000-0005-0000-0000-00006F220000}"/>
    <cellStyle name="표준 2 25 6" xfId="8770" xr:uid="{00000000-0005-0000-0000-000070220000}"/>
    <cellStyle name="표준 2 25 6 2" xfId="8771" xr:uid="{00000000-0005-0000-0000-000071220000}"/>
    <cellStyle name="표준 2 25 6 3" xfId="8772" xr:uid="{00000000-0005-0000-0000-000072220000}"/>
    <cellStyle name="표준 2 25 6 4" xfId="8773" xr:uid="{00000000-0005-0000-0000-000073220000}"/>
    <cellStyle name="표준 2 25 7" xfId="8774" xr:uid="{00000000-0005-0000-0000-000074220000}"/>
    <cellStyle name="표준 2 25 7 2" xfId="8775" xr:uid="{00000000-0005-0000-0000-000075220000}"/>
    <cellStyle name="표준 2 25 7 3" xfId="8776" xr:uid="{00000000-0005-0000-0000-000076220000}"/>
    <cellStyle name="표준 2 25 7 4" xfId="8777" xr:uid="{00000000-0005-0000-0000-000077220000}"/>
    <cellStyle name="표준 2 25 8" xfId="8778" xr:uid="{00000000-0005-0000-0000-000078220000}"/>
    <cellStyle name="표준 2 25 8 2" xfId="8779" xr:uid="{00000000-0005-0000-0000-000079220000}"/>
    <cellStyle name="표준 2 25 9" xfId="8780" xr:uid="{00000000-0005-0000-0000-00007A220000}"/>
    <cellStyle name="표준 2 26" xfId="8781" xr:uid="{00000000-0005-0000-0000-00007B220000}"/>
    <cellStyle name="표준 2 26 10" xfId="8782" xr:uid="{00000000-0005-0000-0000-00007C220000}"/>
    <cellStyle name="표준 2 26 2" xfId="8783" xr:uid="{00000000-0005-0000-0000-00007D220000}"/>
    <cellStyle name="표준 2 26 2 2" xfId="8784" xr:uid="{00000000-0005-0000-0000-00007E220000}"/>
    <cellStyle name="표준 2 26 2 2 2" xfId="8785" xr:uid="{00000000-0005-0000-0000-00007F220000}"/>
    <cellStyle name="표준 2 26 2 2 2 2" xfId="8786" xr:uid="{00000000-0005-0000-0000-000080220000}"/>
    <cellStyle name="표준 2 26 2 2 2 3" xfId="8787" xr:uid="{00000000-0005-0000-0000-000081220000}"/>
    <cellStyle name="표준 2 26 2 2 2 4" xfId="8788" xr:uid="{00000000-0005-0000-0000-000082220000}"/>
    <cellStyle name="표준 2 26 2 2 3" xfId="8789" xr:uid="{00000000-0005-0000-0000-000083220000}"/>
    <cellStyle name="표준 2 26 2 2 3 2" xfId="8790" xr:uid="{00000000-0005-0000-0000-000084220000}"/>
    <cellStyle name="표준 2 26 2 2 3 3" xfId="8791" xr:uid="{00000000-0005-0000-0000-000085220000}"/>
    <cellStyle name="표준 2 26 2 2 3 4" xfId="8792" xr:uid="{00000000-0005-0000-0000-000086220000}"/>
    <cellStyle name="표준 2 26 2 2 4" xfId="8793" xr:uid="{00000000-0005-0000-0000-000087220000}"/>
    <cellStyle name="표준 2 26 2 2 4 2" xfId="8794" xr:uid="{00000000-0005-0000-0000-000088220000}"/>
    <cellStyle name="표준 2 26 2 2 4 3" xfId="8795" xr:uid="{00000000-0005-0000-0000-000089220000}"/>
    <cellStyle name="표준 2 26 2 2 4 4" xfId="8796" xr:uid="{00000000-0005-0000-0000-00008A220000}"/>
    <cellStyle name="표준 2 26 2 2 5" xfId="8797" xr:uid="{00000000-0005-0000-0000-00008B220000}"/>
    <cellStyle name="표준 2 26 2 2 5 2" xfId="8798" xr:uid="{00000000-0005-0000-0000-00008C220000}"/>
    <cellStyle name="표준 2 26 2 2 6" xfId="8799" xr:uid="{00000000-0005-0000-0000-00008D220000}"/>
    <cellStyle name="표준 2 26 2 2 7" xfId="8800" xr:uid="{00000000-0005-0000-0000-00008E220000}"/>
    <cellStyle name="표준 2 26 2 3" xfId="8801" xr:uid="{00000000-0005-0000-0000-00008F220000}"/>
    <cellStyle name="표준 2 26 2 3 2" xfId="8802" xr:uid="{00000000-0005-0000-0000-000090220000}"/>
    <cellStyle name="표준 2 26 2 3 3" xfId="8803" xr:uid="{00000000-0005-0000-0000-000091220000}"/>
    <cellStyle name="표준 2 26 2 3 4" xfId="8804" xr:uid="{00000000-0005-0000-0000-000092220000}"/>
    <cellStyle name="표준 2 26 2 4" xfId="8805" xr:uid="{00000000-0005-0000-0000-000093220000}"/>
    <cellStyle name="표준 2 26 2 4 2" xfId="8806" xr:uid="{00000000-0005-0000-0000-000094220000}"/>
    <cellStyle name="표준 2 26 2 4 3" xfId="8807" xr:uid="{00000000-0005-0000-0000-000095220000}"/>
    <cellStyle name="표준 2 26 2 4 4" xfId="8808" xr:uid="{00000000-0005-0000-0000-000096220000}"/>
    <cellStyle name="표준 2 26 2 5" xfId="8809" xr:uid="{00000000-0005-0000-0000-000097220000}"/>
    <cellStyle name="표준 2 26 2 5 2" xfId="8810" xr:uid="{00000000-0005-0000-0000-000098220000}"/>
    <cellStyle name="표준 2 26 2 5 3" xfId="8811" xr:uid="{00000000-0005-0000-0000-000099220000}"/>
    <cellStyle name="표준 2 26 2 5 4" xfId="8812" xr:uid="{00000000-0005-0000-0000-00009A220000}"/>
    <cellStyle name="표준 2 26 2 6" xfId="8813" xr:uid="{00000000-0005-0000-0000-00009B220000}"/>
    <cellStyle name="표준 2 26 2 6 2" xfId="8814" xr:uid="{00000000-0005-0000-0000-00009C220000}"/>
    <cellStyle name="표준 2 26 2 7" xfId="8815" xr:uid="{00000000-0005-0000-0000-00009D220000}"/>
    <cellStyle name="표준 2 26 2 8" xfId="8816" xr:uid="{00000000-0005-0000-0000-00009E220000}"/>
    <cellStyle name="표준 2 26 3" xfId="8817" xr:uid="{00000000-0005-0000-0000-00009F220000}"/>
    <cellStyle name="표준 2 26 3 2" xfId="8818" xr:uid="{00000000-0005-0000-0000-0000A0220000}"/>
    <cellStyle name="표준 2 26 3 2 2" xfId="8819" xr:uid="{00000000-0005-0000-0000-0000A1220000}"/>
    <cellStyle name="표준 2 26 3 2 2 2" xfId="8820" xr:uid="{00000000-0005-0000-0000-0000A2220000}"/>
    <cellStyle name="표준 2 26 3 2 2 3" xfId="8821" xr:uid="{00000000-0005-0000-0000-0000A3220000}"/>
    <cellStyle name="표준 2 26 3 2 2 4" xfId="8822" xr:uid="{00000000-0005-0000-0000-0000A4220000}"/>
    <cellStyle name="표준 2 26 3 2 3" xfId="8823" xr:uid="{00000000-0005-0000-0000-0000A5220000}"/>
    <cellStyle name="표준 2 26 3 2 3 2" xfId="8824" xr:uid="{00000000-0005-0000-0000-0000A6220000}"/>
    <cellStyle name="표준 2 26 3 2 3 3" xfId="8825" xr:uid="{00000000-0005-0000-0000-0000A7220000}"/>
    <cellStyle name="표준 2 26 3 2 3 4" xfId="8826" xr:uid="{00000000-0005-0000-0000-0000A8220000}"/>
    <cellStyle name="표준 2 26 3 2 4" xfId="8827" xr:uid="{00000000-0005-0000-0000-0000A9220000}"/>
    <cellStyle name="표준 2 26 3 2 4 2" xfId="8828" xr:uid="{00000000-0005-0000-0000-0000AA220000}"/>
    <cellStyle name="표준 2 26 3 2 4 3" xfId="8829" xr:uid="{00000000-0005-0000-0000-0000AB220000}"/>
    <cellStyle name="표준 2 26 3 2 4 4" xfId="8830" xr:uid="{00000000-0005-0000-0000-0000AC220000}"/>
    <cellStyle name="표준 2 26 3 2 5" xfId="8831" xr:uid="{00000000-0005-0000-0000-0000AD220000}"/>
    <cellStyle name="표준 2 26 3 2 5 2" xfId="8832" xr:uid="{00000000-0005-0000-0000-0000AE220000}"/>
    <cellStyle name="표준 2 26 3 2 6" xfId="8833" xr:uid="{00000000-0005-0000-0000-0000AF220000}"/>
    <cellStyle name="표준 2 26 3 2 7" xfId="8834" xr:uid="{00000000-0005-0000-0000-0000B0220000}"/>
    <cellStyle name="표준 2 26 3 3" xfId="8835" xr:uid="{00000000-0005-0000-0000-0000B1220000}"/>
    <cellStyle name="표준 2 26 3 3 2" xfId="8836" xr:uid="{00000000-0005-0000-0000-0000B2220000}"/>
    <cellStyle name="표준 2 26 3 3 3" xfId="8837" xr:uid="{00000000-0005-0000-0000-0000B3220000}"/>
    <cellStyle name="표준 2 26 3 3 4" xfId="8838" xr:uid="{00000000-0005-0000-0000-0000B4220000}"/>
    <cellStyle name="표준 2 26 3 4" xfId="8839" xr:uid="{00000000-0005-0000-0000-0000B5220000}"/>
    <cellStyle name="표준 2 26 3 4 2" xfId="8840" xr:uid="{00000000-0005-0000-0000-0000B6220000}"/>
    <cellStyle name="표준 2 26 3 4 3" xfId="8841" xr:uid="{00000000-0005-0000-0000-0000B7220000}"/>
    <cellStyle name="표준 2 26 3 4 4" xfId="8842" xr:uid="{00000000-0005-0000-0000-0000B8220000}"/>
    <cellStyle name="표준 2 26 3 5" xfId="8843" xr:uid="{00000000-0005-0000-0000-0000B9220000}"/>
    <cellStyle name="표준 2 26 3 5 2" xfId="8844" xr:uid="{00000000-0005-0000-0000-0000BA220000}"/>
    <cellStyle name="표준 2 26 3 5 3" xfId="8845" xr:uid="{00000000-0005-0000-0000-0000BB220000}"/>
    <cellStyle name="표준 2 26 3 5 4" xfId="8846" xr:uid="{00000000-0005-0000-0000-0000BC220000}"/>
    <cellStyle name="표준 2 26 3 6" xfId="8847" xr:uid="{00000000-0005-0000-0000-0000BD220000}"/>
    <cellStyle name="표준 2 26 3 6 2" xfId="8848" xr:uid="{00000000-0005-0000-0000-0000BE220000}"/>
    <cellStyle name="표준 2 26 3 7" xfId="8849" xr:uid="{00000000-0005-0000-0000-0000BF220000}"/>
    <cellStyle name="표준 2 26 3 8" xfId="8850" xr:uid="{00000000-0005-0000-0000-0000C0220000}"/>
    <cellStyle name="표준 2 26 4" xfId="8851" xr:uid="{00000000-0005-0000-0000-0000C1220000}"/>
    <cellStyle name="표준 2 26 4 2" xfId="8852" xr:uid="{00000000-0005-0000-0000-0000C2220000}"/>
    <cellStyle name="표준 2 26 4 2 2" xfId="8853" xr:uid="{00000000-0005-0000-0000-0000C3220000}"/>
    <cellStyle name="표준 2 26 4 2 3" xfId="8854" xr:uid="{00000000-0005-0000-0000-0000C4220000}"/>
    <cellStyle name="표준 2 26 4 2 4" xfId="8855" xr:uid="{00000000-0005-0000-0000-0000C5220000}"/>
    <cellStyle name="표준 2 26 4 3" xfId="8856" xr:uid="{00000000-0005-0000-0000-0000C6220000}"/>
    <cellStyle name="표준 2 26 4 3 2" xfId="8857" xr:uid="{00000000-0005-0000-0000-0000C7220000}"/>
    <cellStyle name="표준 2 26 4 3 3" xfId="8858" xr:uid="{00000000-0005-0000-0000-0000C8220000}"/>
    <cellStyle name="표준 2 26 4 3 4" xfId="8859" xr:uid="{00000000-0005-0000-0000-0000C9220000}"/>
    <cellStyle name="표준 2 26 4 4" xfId="8860" xr:uid="{00000000-0005-0000-0000-0000CA220000}"/>
    <cellStyle name="표준 2 26 4 4 2" xfId="8861" xr:uid="{00000000-0005-0000-0000-0000CB220000}"/>
    <cellStyle name="표준 2 26 4 4 3" xfId="8862" xr:uid="{00000000-0005-0000-0000-0000CC220000}"/>
    <cellStyle name="표준 2 26 4 4 4" xfId="8863" xr:uid="{00000000-0005-0000-0000-0000CD220000}"/>
    <cellStyle name="표준 2 26 4 5" xfId="8864" xr:uid="{00000000-0005-0000-0000-0000CE220000}"/>
    <cellStyle name="표준 2 26 4 5 2" xfId="8865" xr:uid="{00000000-0005-0000-0000-0000CF220000}"/>
    <cellStyle name="표준 2 26 4 6" xfId="8866" xr:uid="{00000000-0005-0000-0000-0000D0220000}"/>
    <cellStyle name="표준 2 26 4 7" xfId="8867" xr:uid="{00000000-0005-0000-0000-0000D1220000}"/>
    <cellStyle name="표준 2 26 5" xfId="8868" xr:uid="{00000000-0005-0000-0000-0000D2220000}"/>
    <cellStyle name="표준 2 26 5 2" xfId="8869" xr:uid="{00000000-0005-0000-0000-0000D3220000}"/>
    <cellStyle name="표준 2 26 5 3" xfId="8870" xr:uid="{00000000-0005-0000-0000-0000D4220000}"/>
    <cellStyle name="표준 2 26 5 4" xfId="8871" xr:uid="{00000000-0005-0000-0000-0000D5220000}"/>
    <cellStyle name="표준 2 26 6" xfId="8872" xr:uid="{00000000-0005-0000-0000-0000D6220000}"/>
    <cellStyle name="표준 2 26 6 2" xfId="8873" xr:uid="{00000000-0005-0000-0000-0000D7220000}"/>
    <cellStyle name="표준 2 26 6 3" xfId="8874" xr:uid="{00000000-0005-0000-0000-0000D8220000}"/>
    <cellStyle name="표준 2 26 6 4" xfId="8875" xr:uid="{00000000-0005-0000-0000-0000D9220000}"/>
    <cellStyle name="표준 2 26 7" xfId="8876" xr:uid="{00000000-0005-0000-0000-0000DA220000}"/>
    <cellStyle name="표준 2 26 7 2" xfId="8877" xr:uid="{00000000-0005-0000-0000-0000DB220000}"/>
    <cellStyle name="표준 2 26 7 3" xfId="8878" xr:uid="{00000000-0005-0000-0000-0000DC220000}"/>
    <cellStyle name="표준 2 26 7 4" xfId="8879" xr:uid="{00000000-0005-0000-0000-0000DD220000}"/>
    <cellStyle name="표준 2 26 8" xfId="8880" xr:uid="{00000000-0005-0000-0000-0000DE220000}"/>
    <cellStyle name="표준 2 26 8 2" xfId="8881" xr:uid="{00000000-0005-0000-0000-0000DF220000}"/>
    <cellStyle name="표준 2 26 9" xfId="8882" xr:uid="{00000000-0005-0000-0000-0000E0220000}"/>
    <cellStyle name="표준 2 27" xfId="8883" xr:uid="{00000000-0005-0000-0000-0000E1220000}"/>
    <cellStyle name="표준 2 27 10" xfId="8884" xr:uid="{00000000-0005-0000-0000-0000E2220000}"/>
    <cellStyle name="표준 2 27 2" xfId="8885" xr:uid="{00000000-0005-0000-0000-0000E3220000}"/>
    <cellStyle name="표준 2 27 2 2" xfId="8886" xr:uid="{00000000-0005-0000-0000-0000E4220000}"/>
    <cellStyle name="표준 2 27 2 2 2" xfId="8887" xr:uid="{00000000-0005-0000-0000-0000E5220000}"/>
    <cellStyle name="표준 2 27 2 2 2 2" xfId="8888" xr:uid="{00000000-0005-0000-0000-0000E6220000}"/>
    <cellStyle name="표준 2 27 2 2 2 3" xfId="8889" xr:uid="{00000000-0005-0000-0000-0000E7220000}"/>
    <cellStyle name="표준 2 27 2 2 2 4" xfId="8890" xr:uid="{00000000-0005-0000-0000-0000E8220000}"/>
    <cellStyle name="표준 2 27 2 2 3" xfId="8891" xr:uid="{00000000-0005-0000-0000-0000E9220000}"/>
    <cellStyle name="표준 2 27 2 2 3 2" xfId="8892" xr:uid="{00000000-0005-0000-0000-0000EA220000}"/>
    <cellStyle name="표준 2 27 2 2 3 3" xfId="8893" xr:uid="{00000000-0005-0000-0000-0000EB220000}"/>
    <cellStyle name="표준 2 27 2 2 3 4" xfId="8894" xr:uid="{00000000-0005-0000-0000-0000EC220000}"/>
    <cellStyle name="표준 2 27 2 2 4" xfId="8895" xr:uid="{00000000-0005-0000-0000-0000ED220000}"/>
    <cellStyle name="표준 2 27 2 2 4 2" xfId="8896" xr:uid="{00000000-0005-0000-0000-0000EE220000}"/>
    <cellStyle name="표준 2 27 2 2 4 3" xfId="8897" xr:uid="{00000000-0005-0000-0000-0000EF220000}"/>
    <cellStyle name="표준 2 27 2 2 4 4" xfId="8898" xr:uid="{00000000-0005-0000-0000-0000F0220000}"/>
    <cellStyle name="표준 2 27 2 2 5" xfId="8899" xr:uid="{00000000-0005-0000-0000-0000F1220000}"/>
    <cellStyle name="표준 2 27 2 2 5 2" xfId="8900" xr:uid="{00000000-0005-0000-0000-0000F2220000}"/>
    <cellStyle name="표준 2 27 2 2 6" xfId="8901" xr:uid="{00000000-0005-0000-0000-0000F3220000}"/>
    <cellStyle name="표준 2 27 2 2 7" xfId="8902" xr:uid="{00000000-0005-0000-0000-0000F4220000}"/>
    <cellStyle name="표준 2 27 2 3" xfId="8903" xr:uid="{00000000-0005-0000-0000-0000F5220000}"/>
    <cellStyle name="표준 2 27 2 3 2" xfId="8904" xr:uid="{00000000-0005-0000-0000-0000F6220000}"/>
    <cellStyle name="표준 2 27 2 3 3" xfId="8905" xr:uid="{00000000-0005-0000-0000-0000F7220000}"/>
    <cellStyle name="표준 2 27 2 3 4" xfId="8906" xr:uid="{00000000-0005-0000-0000-0000F8220000}"/>
    <cellStyle name="표준 2 27 2 4" xfId="8907" xr:uid="{00000000-0005-0000-0000-0000F9220000}"/>
    <cellStyle name="표준 2 27 2 4 2" xfId="8908" xr:uid="{00000000-0005-0000-0000-0000FA220000}"/>
    <cellStyle name="표준 2 27 2 4 3" xfId="8909" xr:uid="{00000000-0005-0000-0000-0000FB220000}"/>
    <cellStyle name="표준 2 27 2 4 4" xfId="8910" xr:uid="{00000000-0005-0000-0000-0000FC220000}"/>
    <cellStyle name="표준 2 27 2 5" xfId="8911" xr:uid="{00000000-0005-0000-0000-0000FD220000}"/>
    <cellStyle name="표준 2 27 2 5 2" xfId="8912" xr:uid="{00000000-0005-0000-0000-0000FE220000}"/>
    <cellStyle name="표준 2 27 2 5 3" xfId="8913" xr:uid="{00000000-0005-0000-0000-0000FF220000}"/>
    <cellStyle name="표준 2 27 2 5 4" xfId="8914" xr:uid="{00000000-0005-0000-0000-000000230000}"/>
    <cellStyle name="표준 2 27 2 6" xfId="8915" xr:uid="{00000000-0005-0000-0000-000001230000}"/>
    <cellStyle name="표준 2 27 2 6 2" xfId="8916" xr:uid="{00000000-0005-0000-0000-000002230000}"/>
    <cellStyle name="표준 2 27 2 7" xfId="8917" xr:uid="{00000000-0005-0000-0000-000003230000}"/>
    <cellStyle name="표준 2 27 2 8" xfId="8918" xr:uid="{00000000-0005-0000-0000-000004230000}"/>
    <cellStyle name="표준 2 27 3" xfId="8919" xr:uid="{00000000-0005-0000-0000-000005230000}"/>
    <cellStyle name="표준 2 27 3 2" xfId="8920" xr:uid="{00000000-0005-0000-0000-000006230000}"/>
    <cellStyle name="표준 2 27 3 2 2" xfId="8921" xr:uid="{00000000-0005-0000-0000-000007230000}"/>
    <cellStyle name="표준 2 27 3 2 2 2" xfId="8922" xr:uid="{00000000-0005-0000-0000-000008230000}"/>
    <cellStyle name="표준 2 27 3 2 2 3" xfId="8923" xr:uid="{00000000-0005-0000-0000-000009230000}"/>
    <cellStyle name="표준 2 27 3 2 2 4" xfId="8924" xr:uid="{00000000-0005-0000-0000-00000A230000}"/>
    <cellStyle name="표준 2 27 3 2 3" xfId="8925" xr:uid="{00000000-0005-0000-0000-00000B230000}"/>
    <cellStyle name="표준 2 27 3 2 3 2" xfId="8926" xr:uid="{00000000-0005-0000-0000-00000C230000}"/>
    <cellStyle name="표준 2 27 3 2 3 3" xfId="8927" xr:uid="{00000000-0005-0000-0000-00000D230000}"/>
    <cellStyle name="표준 2 27 3 2 3 4" xfId="8928" xr:uid="{00000000-0005-0000-0000-00000E230000}"/>
    <cellStyle name="표준 2 27 3 2 4" xfId="8929" xr:uid="{00000000-0005-0000-0000-00000F230000}"/>
    <cellStyle name="표준 2 27 3 2 4 2" xfId="8930" xr:uid="{00000000-0005-0000-0000-000010230000}"/>
    <cellStyle name="표준 2 27 3 2 4 3" xfId="8931" xr:uid="{00000000-0005-0000-0000-000011230000}"/>
    <cellStyle name="표준 2 27 3 2 4 4" xfId="8932" xr:uid="{00000000-0005-0000-0000-000012230000}"/>
    <cellStyle name="표준 2 27 3 2 5" xfId="8933" xr:uid="{00000000-0005-0000-0000-000013230000}"/>
    <cellStyle name="표준 2 27 3 2 5 2" xfId="8934" xr:uid="{00000000-0005-0000-0000-000014230000}"/>
    <cellStyle name="표준 2 27 3 2 6" xfId="8935" xr:uid="{00000000-0005-0000-0000-000015230000}"/>
    <cellStyle name="표준 2 27 3 2 7" xfId="8936" xr:uid="{00000000-0005-0000-0000-000016230000}"/>
    <cellStyle name="표준 2 27 3 3" xfId="8937" xr:uid="{00000000-0005-0000-0000-000017230000}"/>
    <cellStyle name="표준 2 27 3 3 2" xfId="8938" xr:uid="{00000000-0005-0000-0000-000018230000}"/>
    <cellStyle name="표준 2 27 3 3 3" xfId="8939" xr:uid="{00000000-0005-0000-0000-000019230000}"/>
    <cellStyle name="표준 2 27 3 3 4" xfId="8940" xr:uid="{00000000-0005-0000-0000-00001A230000}"/>
    <cellStyle name="표준 2 27 3 4" xfId="8941" xr:uid="{00000000-0005-0000-0000-00001B230000}"/>
    <cellStyle name="표준 2 27 3 4 2" xfId="8942" xr:uid="{00000000-0005-0000-0000-00001C230000}"/>
    <cellStyle name="표준 2 27 3 4 3" xfId="8943" xr:uid="{00000000-0005-0000-0000-00001D230000}"/>
    <cellStyle name="표준 2 27 3 4 4" xfId="8944" xr:uid="{00000000-0005-0000-0000-00001E230000}"/>
    <cellStyle name="표준 2 27 3 5" xfId="8945" xr:uid="{00000000-0005-0000-0000-00001F230000}"/>
    <cellStyle name="표준 2 27 3 5 2" xfId="8946" xr:uid="{00000000-0005-0000-0000-000020230000}"/>
    <cellStyle name="표준 2 27 3 5 3" xfId="8947" xr:uid="{00000000-0005-0000-0000-000021230000}"/>
    <cellStyle name="표준 2 27 3 5 4" xfId="8948" xr:uid="{00000000-0005-0000-0000-000022230000}"/>
    <cellStyle name="표준 2 27 3 6" xfId="8949" xr:uid="{00000000-0005-0000-0000-000023230000}"/>
    <cellStyle name="표준 2 27 3 6 2" xfId="8950" xr:uid="{00000000-0005-0000-0000-000024230000}"/>
    <cellStyle name="표준 2 27 3 7" xfId="8951" xr:uid="{00000000-0005-0000-0000-000025230000}"/>
    <cellStyle name="표준 2 27 3 8" xfId="8952" xr:uid="{00000000-0005-0000-0000-000026230000}"/>
    <cellStyle name="표준 2 27 4" xfId="8953" xr:uid="{00000000-0005-0000-0000-000027230000}"/>
    <cellStyle name="표준 2 27 4 2" xfId="8954" xr:uid="{00000000-0005-0000-0000-000028230000}"/>
    <cellStyle name="표준 2 27 4 2 2" xfId="8955" xr:uid="{00000000-0005-0000-0000-000029230000}"/>
    <cellStyle name="표준 2 27 4 2 3" xfId="8956" xr:uid="{00000000-0005-0000-0000-00002A230000}"/>
    <cellStyle name="표준 2 27 4 2 4" xfId="8957" xr:uid="{00000000-0005-0000-0000-00002B230000}"/>
    <cellStyle name="표준 2 27 4 3" xfId="8958" xr:uid="{00000000-0005-0000-0000-00002C230000}"/>
    <cellStyle name="표준 2 27 4 3 2" xfId="8959" xr:uid="{00000000-0005-0000-0000-00002D230000}"/>
    <cellStyle name="표준 2 27 4 3 3" xfId="8960" xr:uid="{00000000-0005-0000-0000-00002E230000}"/>
    <cellStyle name="표준 2 27 4 3 4" xfId="8961" xr:uid="{00000000-0005-0000-0000-00002F230000}"/>
    <cellStyle name="표준 2 27 4 4" xfId="8962" xr:uid="{00000000-0005-0000-0000-000030230000}"/>
    <cellStyle name="표준 2 27 4 4 2" xfId="8963" xr:uid="{00000000-0005-0000-0000-000031230000}"/>
    <cellStyle name="표준 2 27 4 4 3" xfId="8964" xr:uid="{00000000-0005-0000-0000-000032230000}"/>
    <cellStyle name="표준 2 27 4 4 4" xfId="8965" xr:uid="{00000000-0005-0000-0000-000033230000}"/>
    <cellStyle name="표준 2 27 4 5" xfId="8966" xr:uid="{00000000-0005-0000-0000-000034230000}"/>
    <cellStyle name="표준 2 27 4 5 2" xfId="8967" xr:uid="{00000000-0005-0000-0000-000035230000}"/>
    <cellStyle name="표준 2 27 4 6" xfId="8968" xr:uid="{00000000-0005-0000-0000-000036230000}"/>
    <cellStyle name="표준 2 27 4 7" xfId="8969" xr:uid="{00000000-0005-0000-0000-000037230000}"/>
    <cellStyle name="표준 2 27 5" xfId="8970" xr:uid="{00000000-0005-0000-0000-000038230000}"/>
    <cellStyle name="표준 2 27 5 2" xfId="8971" xr:uid="{00000000-0005-0000-0000-000039230000}"/>
    <cellStyle name="표준 2 27 5 3" xfId="8972" xr:uid="{00000000-0005-0000-0000-00003A230000}"/>
    <cellStyle name="표준 2 27 5 4" xfId="8973" xr:uid="{00000000-0005-0000-0000-00003B230000}"/>
    <cellStyle name="표준 2 27 6" xfId="8974" xr:uid="{00000000-0005-0000-0000-00003C230000}"/>
    <cellStyle name="표준 2 27 6 2" xfId="8975" xr:uid="{00000000-0005-0000-0000-00003D230000}"/>
    <cellStyle name="표준 2 27 6 3" xfId="8976" xr:uid="{00000000-0005-0000-0000-00003E230000}"/>
    <cellStyle name="표준 2 27 6 4" xfId="8977" xr:uid="{00000000-0005-0000-0000-00003F230000}"/>
    <cellStyle name="표준 2 27 7" xfId="8978" xr:uid="{00000000-0005-0000-0000-000040230000}"/>
    <cellStyle name="표준 2 27 7 2" xfId="8979" xr:uid="{00000000-0005-0000-0000-000041230000}"/>
    <cellStyle name="표준 2 27 7 3" xfId="8980" xr:uid="{00000000-0005-0000-0000-000042230000}"/>
    <cellStyle name="표준 2 27 7 4" xfId="8981" xr:uid="{00000000-0005-0000-0000-000043230000}"/>
    <cellStyle name="표준 2 27 8" xfId="8982" xr:uid="{00000000-0005-0000-0000-000044230000}"/>
    <cellStyle name="표준 2 27 8 2" xfId="8983" xr:uid="{00000000-0005-0000-0000-000045230000}"/>
    <cellStyle name="표준 2 27 9" xfId="8984" xr:uid="{00000000-0005-0000-0000-000046230000}"/>
    <cellStyle name="표준 2 28" xfId="8985" xr:uid="{00000000-0005-0000-0000-000047230000}"/>
    <cellStyle name="표준 2 28 10" xfId="8986" xr:uid="{00000000-0005-0000-0000-000048230000}"/>
    <cellStyle name="표준 2 28 2" xfId="8987" xr:uid="{00000000-0005-0000-0000-000049230000}"/>
    <cellStyle name="표준 2 28 2 2" xfId="8988" xr:uid="{00000000-0005-0000-0000-00004A230000}"/>
    <cellStyle name="표준 2 28 2 2 2" xfId="8989" xr:uid="{00000000-0005-0000-0000-00004B230000}"/>
    <cellStyle name="표준 2 28 2 2 2 2" xfId="8990" xr:uid="{00000000-0005-0000-0000-00004C230000}"/>
    <cellStyle name="표준 2 28 2 2 2 3" xfId="8991" xr:uid="{00000000-0005-0000-0000-00004D230000}"/>
    <cellStyle name="표준 2 28 2 2 2 4" xfId="8992" xr:uid="{00000000-0005-0000-0000-00004E230000}"/>
    <cellStyle name="표준 2 28 2 2 3" xfId="8993" xr:uid="{00000000-0005-0000-0000-00004F230000}"/>
    <cellStyle name="표준 2 28 2 2 3 2" xfId="8994" xr:uid="{00000000-0005-0000-0000-000050230000}"/>
    <cellStyle name="표준 2 28 2 2 3 3" xfId="8995" xr:uid="{00000000-0005-0000-0000-000051230000}"/>
    <cellStyle name="표준 2 28 2 2 3 4" xfId="8996" xr:uid="{00000000-0005-0000-0000-000052230000}"/>
    <cellStyle name="표준 2 28 2 2 4" xfId="8997" xr:uid="{00000000-0005-0000-0000-000053230000}"/>
    <cellStyle name="표준 2 28 2 2 4 2" xfId="8998" xr:uid="{00000000-0005-0000-0000-000054230000}"/>
    <cellStyle name="표준 2 28 2 2 4 3" xfId="8999" xr:uid="{00000000-0005-0000-0000-000055230000}"/>
    <cellStyle name="표준 2 28 2 2 4 4" xfId="9000" xr:uid="{00000000-0005-0000-0000-000056230000}"/>
    <cellStyle name="표준 2 28 2 2 5" xfId="9001" xr:uid="{00000000-0005-0000-0000-000057230000}"/>
    <cellStyle name="표준 2 28 2 2 5 2" xfId="9002" xr:uid="{00000000-0005-0000-0000-000058230000}"/>
    <cellStyle name="표준 2 28 2 2 6" xfId="9003" xr:uid="{00000000-0005-0000-0000-000059230000}"/>
    <cellStyle name="표준 2 28 2 2 7" xfId="9004" xr:uid="{00000000-0005-0000-0000-00005A230000}"/>
    <cellStyle name="표준 2 28 2 3" xfId="9005" xr:uid="{00000000-0005-0000-0000-00005B230000}"/>
    <cellStyle name="표준 2 28 2 3 2" xfId="9006" xr:uid="{00000000-0005-0000-0000-00005C230000}"/>
    <cellStyle name="표준 2 28 2 3 3" xfId="9007" xr:uid="{00000000-0005-0000-0000-00005D230000}"/>
    <cellStyle name="표준 2 28 2 3 4" xfId="9008" xr:uid="{00000000-0005-0000-0000-00005E230000}"/>
    <cellStyle name="표준 2 28 2 4" xfId="9009" xr:uid="{00000000-0005-0000-0000-00005F230000}"/>
    <cellStyle name="표준 2 28 2 4 2" xfId="9010" xr:uid="{00000000-0005-0000-0000-000060230000}"/>
    <cellStyle name="표준 2 28 2 4 3" xfId="9011" xr:uid="{00000000-0005-0000-0000-000061230000}"/>
    <cellStyle name="표준 2 28 2 4 4" xfId="9012" xr:uid="{00000000-0005-0000-0000-000062230000}"/>
    <cellStyle name="표준 2 28 2 5" xfId="9013" xr:uid="{00000000-0005-0000-0000-000063230000}"/>
    <cellStyle name="표준 2 28 2 5 2" xfId="9014" xr:uid="{00000000-0005-0000-0000-000064230000}"/>
    <cellStyle name="표준 2 28 2 5 3" xfId="9015" xr:uid="{00000000-0005-0000-0000-000065230000}"/>
    <cellStyle name="표준 2 28 2 5 4" xfId="9016" xr:uid="{00000000-0005-0000-0000-000066230000}"/>
    <cellStyle name="표준 2 28 2 6" xfId="9017" xr:uid="{00000000-0005-0000-0000-000067230000}"/>
    <cellStyle name="표준 2 28 2 6 2" xfId="9018" xr:uid="{00000000-0005-0000-0000-000068230000}"/>
    <cellStyle name="표준 2 28 2 7" xfId="9019" xr:uid="{00000000-0005-0000-0000-000069230000}"/>
    <cellStyle name="표준 2 28 2 8" xfId="9020" xr:uid="{00000000-0005-0000-0000-00006A230000}"/>
    <cellStyle name="표준 2 28 3" xfId="9021" xr:uid="{00000000-0005-0000-0000-00006B230000}"/>
    <cellStyle name="표준 2 28 3 2" xfId="9022" xr:uid="{00000000-0005-0000-0000-00006C230000}"/>
    <cellStyle name="표준 2 28 3 2 2" xfId="9023" xr:uid="{00000000-0005-0000-0000-00006D230000}"/>
    <cellStyle name="표준 2 28 3 2 2 2" xfId="9024" xr:uid="{00000000-0005-0000-0000-00006E230000}"/>
    <cellStyle name="표준 2 28 3 2 2 3" xfId="9025" xr:uid="{00000000-0005-0000-0000-00006F230000}"/>
    <cellStyle name="표준 2 28 3 2 2 4" xfId="9026" xr:uid="{00000000-0005-0000-0000-000070230000}"/>
    <cellStyle name="표준 2 28 3 2 3" xfId="9027" xr:uid="{00000000-0005-0000-0000-000071230000}"/>
    <cellStyle name="표준 2 28 3 2 3 2" xfId="9028" xr:uid="{00000000-0005-0000-0000-000072230000}"/>
    <cellStyle name="표준 2 28 3 2 3 3" xfId="9029" xr:uid="{00000000-0005-0000-0000-000073230000}"/>
    <cellStyle name="표준 2 28 3 2 3 4" xfId="9030" xr:uid="{00000000-0005-0000-0000-000074230000}"/>
    <cellStyle name="표준 2 28 3 2 4" xfId="9031" xr:uid="{00000000-0005-0000-0000-000075230000}"/>
    <cellStyle name="표준 2 28 3 2 4 2" xfId="9032" xr:uid="{00000000-0005-0000-0000-000076230000}"/>
    <cellStyle name="표준 2 28 3 2 4 3" xfId="9033" xr:uid="{00000000-0005-0000-0000-000077230000}"/>
    <cellStyle name="표준 2 28 3 2 4 4" xfId="9034" xr:uid="{00000000-0005-0000-0000-000078230000}"/>
    <cellStyle name="표준 2 28 3 2 5" xfId="9035" xr:uid="{00000000-0005-0000-0000-000079230000}"/>
    <cellStyle name="표준 2 28 3 2 5 2" xfId="9036" xr:uid="{00000000-0005-0000-0000-00007A230000}"/>
    <cellStyle name="표준 2 28 3 2 6" xfId="9037" xr:uid="{00000000-0005-0000-0000-00007B230000}"/>
    <cellStyle name="표준 2 28 3 2 7" xfId="9038" xr:uid="{00000000-0005-0000-0000-00007C230000}"/>
    <cellStyle name="표준 2 28 3 3" xfId="9039" xr:uid="{00000000-0005-0000-0000-00007D230000}"/>
    <cellStyle name="표준 2 28 3 3 2" xfId="9040" xr:uid="{00000000-0005-0000-0000-00007E230000}"/>
    <cellStyle name="표준 2 28 3 3 3" xfId="9041" xr:uid="{00000000-0005-0000-0000-00007F230000}"/>
    <cellStyle name="표준 2 28 3 3 4" xfId="9042" xr:uid="{00000000-0005-0000-0000-000080230000}"/>
    <cellStyle name="표준 2 28 3 4" xfId="9043" xr:uid="{00000000-0005-0000-0000-000081230000}"/>
    <cellStyle name="표준 2 28 3 4 2" xfId="9044" xr:uid="{00000000-0005-0000-0000-000082230000}"/>
    <cellStyle name="표준 2 28 3 4 3" xfId="9045" xr:uid="{00000000-0005-0000-0000-000083230000}"/>
    <cellStyle name="표준 2 28 3 4 4" xfId="9046" xr:uid="{00000000-0005-0000-0000-000084230000}"/>
    <cellStyle name="표준 2 28 3 5" xfId="9047" xr:uid="{00000000-0005-0000-0000-000085230000}"/>
    <cellStyle name="표준 2 28 3 5 2" xfId="9048" xr:uid="{00000000-0005-0000-0000-000086230000}"/>
    <cellStyle name="표준 2 28 3 5 3" xfId="9049" xr:uid="{00000000-0005-0000-0000-000087230000}"/>
    <cellStyle name="표준 2 28 3 5 4" xfId="9050" xr:uid="{00000000-0005-0000-0000-000088230000}"/>
    <cellStyle name="표준 2 28 3 6" xfId="9051" xr:uid="{00000000-0005-0000-0000-000089230000}"/>
    <cellStyle name="표준 2 28 3 6 2" xfId="9052" xr:uid="{00000000-0005-0000-0000-00008A230000}"/>
    <cellStyle name="표준 2 28 3 7" xfId="9053" xr:uid="{00000000-0005-0000-0000-00008B230000}"/>
    <cellStyle name="표준 2 28 3 8" xfId="9054" xr:uid="{00000000-0005-0000-0000-00008C230000}"/>
    <cellStyle name="표준 2 28 4" xfId="9055" xr:uid="{00000000-0005-0000-0000-00008D230000}"/>
    <cellStyle name="표준 2 28 4 2" xfId="9056" xr:uid="{00000000-0005-0000-0000-00008E230000}"/>
    <cellStyle name="표준 2 28 4 2 2" xfId="9057" xr:uid="{00000000-0005-0000-0000-00008F230000}"/>
    <cellStyle name="표준 2 28 4 2 3" xfId="9058" xr:uid="{00000000-0005-0000-0000-000090230000}"/>
    <cellStyle name="표준 2 28 4 2 4" xfId="9059" xr:uid="{00000000-0005-0000-0000-000091230000}"/>
    <cellStyle name="표준 2 28 4 3" xfId="9060" xr:uid="{00000000-0005-0000-0000-000092230000}"/>
    <cellStyle name="표준 2 28 4 3 2" xfId="9061" xr:uid="{00000000-0005-0000-0000-000093230000}"/>
    <cellStyle name="표준 2 28 4 3 3" xfId="9062" xr:uid="{00000000-0005-0000-0000-000094230000}"/>
    <cellStyle name="표준 2 28 4 3 4" xfId="9063" xr:uid="{00000000-0005-0000-0000-000095230000}"/>
    <cellStyle name="표준 2 28 4 4" xfId="9064" xr:uid="{00000000-0005-0000-0000-000096230000}"/>
    <cellStyle name="표준 2 28 4 4 2" xfId="9065" xr:uid="{00000000-0005-0000-0000-000097230000}"/>
    <cellStyle name="표준 2 28 4 4 3" xfId="9066" xr:uid="{00000000-0005-0000-0000-000098230000}"/>
    <cellStyle name="표준 2 28 4 4 4" xfId="9067" xr:uid="{00000000-0005-0000-0000-000099230000}"/>
    <cellStyle name="표준 2 28 4 5" xfId="9068" xr:uid="{00000000-0005-0000-0000-00009A230000}"/>
    <cellStyle name="표준 2 28 4 5 2" xfId="9069" xr:uid="{00000000-0005-0000-0000-00009B230000}"/>
    <cellStyle name="표준 2 28 4 6" xfId="9070" xr:uid="{00000000-0005-0000-0000-00009C230000}"/>
    <cellStyle name="표준 2 28 4 7" xfId="9071" xr:uid="{00000000-0005-0000-0000-00009D230000}"/>
    <cellStyle name="표준 2 28 5" xfId="9072" xr:uid="{00000000-0005-0000-0000-00009E230000}"/>
    <cellStyle name="표준 2 28 5 2" xfId="9073" xr:uid="{00000000-0005-0000-0000-00009F230000}"/>
    <cellStyle name="표준 2 28 5 3" xfId="9074" xr:uid="{00000000-0005-0000-0000-0000A0230000}"/>
    <cellStyle name="표준 2 28 5 4" xfId="9075" xr:uid="{00000000-0005-0000-0000-0000A1230000}"/>
    <cellStyle name="표준 2 28 6" xfId="9076" xr:uid="{00000000-0005-0000-0000-0000A2230000}"/>
    <cellStyle name="표준 2 28 6 2" xfId="9077" xr:uid="{00000000-0005-0000-0000-0000A3230000}"/>
    <cellStyle name="표준 2 28 6 3" xfId="9078" xr:uid="{00000000-0005-0000-0000-0000A4230000}"/>
    <cellStyle name="표준 2 28 6 4" xfId="9079" xr:uid="{00000000-0005-0000-0000-0000A5230000}"/>
    <cellStyle name="표준 2 28 7" xfId="9080" xr:uid="{00000000-0005-0000-0000-0000A6230000}"/>
    <cellStyle name="표준 2 28 7 2" xfId="9081" xr:uid="{00000000-0005-0000-0000-0000A7230000}"/>
    <cellStyle name="표준 2 28 7 3" xfId="9082" xr:uid="{00000000-0005-0000-0000-0000A8230000}"/>
    <cellStyle name="표준 2 28 7 4" xfId="9083" xr:uid="{00000000-0005-0000-0000-0000A9230000}"/>
    <cellStyle name="표준 2 28 8" xfId="9084" xr:uid="{00000000-0005-0000-0000-0000AA230000}"/>
    <cellStyle name="표준 2 28 8 2" xfId="9085" xr:uid="{00000000-0005-0000-0000-0000AB230000}"/>
    <cellStyle name="표준 2 28 9" xfId="9086" xr:uid="{00000000-0005-0000-0000-0000AC230000}"/>
    <cellStyle name="표준 2 29" xfId="9087" xr:uid="{00000000-0005-0000-0000-0000AD230000}"/>
    <cellStyle name="표준 2 29 10" xfId="9088" xr:uid="{00000000-0005-0000-0000-0000AE230000}"/>
    <cellStyle name="표준 2 29 10 2" xfId="9089" xr:uid="{00000000-0005-0000-0000-0000AF230000}"/>
    <cellStyle name="표준 2 29 10 3" xfId="9090" xr:uid="{00000000-0005-0000-0000-0000B0230000}"/>
    <cellStyle name="표준 2 29 10 4" xfId="9091" xr:uid="{00000000-0005-0000-0000-0000B1230000}"/>
    <cellStyle name="표준 2 29 11" xfId="9092" xr:uid="{00000000-0005-0000-0000-0000B2230000}"/>
    <cellStyle name="표준 2 29 11 2" xfId="9093" xr:uid="{00000000-0005-0000-0000-0000B3230000}"/>
    <cellStyle name="표준 2 29 12" xfId="9094" xr:uid="{00000000-0005-0000-0000-0000B4230000}"/>
    <cellStyle name="표준 2 29 13" xfId="9095" xr:uid="{00000000-0005-0000-0000-0000B5230000}"/>
    <cellStyle name="표준 2 29 2" xfId="9096" xr:uid="{00000000-0005-0000-0000-0000B6230000}"/>
    <cellStyle name="표준 2 29 2 10" xfId="9097" xr:uid="{00000000-0005-0000-0000-0000B7230000}"/>
    <cellStyle name="표준 2 29 2 11" xfId="9098" xr:uid="{00000000-0005-0000-0000-0000B8230000}"/>
    <cellStyle name="표준 2 29 2 2" xfId="9099" xr:uid="{00000000-0005-0000-0000-0000B9230000}"/>
    <cellStyle name="표준 2 29 2 2 2" xfId="9100" xr:uid="{00000000-0005-0000-0000-0000BA230000}"/>
    <cellStyle name="표준 2 29 2 2 2 2" xfId="9101" xr:uid="{00000000-0005-0000-0000-0000BB230000}"/>
    <cellStyle name="표준 2 29 2 2 2 2 2" xfId="9102" xr:uid="{00000000-0005-0000-0000-0000BC230000}"/>
    <cellStyle name="표준 2 29 2 2 2 2 2 2" xfId="9103" xr:uid="{00000000-0005-0000-0000-0000BD230000}"/>
    <cellStyle name="표준 2 29 2 2 2 2 2 3" xfId="9104" xr:uid="{00000000-0005-0000-0000-0000BE230000}"/>
    <cellStyle name="표준 2 29 2 2 2 2 2 4" xfId="9105" xr:uid="{00000000-0005-0000-0000-0000BF230000}"/>
    <cellStyle name="표준 2 29 2 2 2 2 3" xfId="9106" xr:uid="{00000000-0005-0000-0000-0000C0230000}"/>
    <cellStyle name="표준 2 29 2 2 2 2 3 2" xfId="9107" xr:uid="{00000000-0005-0000-0000-0000C1230000}"/>
    <cellStyle name="표준 2 29 2 2 2 2 3 3" xfId="9108" xr:uid="{00000000-0005-0000-0000-0000C2230000}"/>
    <cellStyle name="표준 2 29 2 2 2 2 3 4" xfId="9109" xr:uid="{00000000-0005-0000-0000-0000C3230000}"/>
    <cellStyle name="표준 2 29 2 2 2 2 4" xfId="9110" xr:uid="{00000000-0005-0000-0000-0000C4230000}"/>
    <cellStyle name="표준 2 29 2 2 2 2 4 2" xfId="9111" xr:uid="{00000000-0005-0000-0000-0000C5230000}"/>
    <cellStyle name="표준 2 29 2 2 2 2 4 3" xfId="9112" xr:uid="{00000000-0005-0000-0000-0000C6230000}"/>
    <cellStyle name="표준 2 29 2 2 2 2 4 4" xfId="9113" xr:uid="{00000000-0005-0000-0000-0000C7230000}"/>
    <cellStyle name="표준 2 29 2 2 2 2 5" xfId="9114" xr:uid="{00000000-0005-0000-0000-0000C8230000}"/>
    <cellStyle name="표준 2 29 2 2 2 2 5 2" xfId="9115" xr:uid="{00000000-0005-0000-0000-0000C9230000}"/>
    <cellStyle name="표준 2 29 2 2 2 2 6" xfId="9116" xr:uid="{00000000-0005-0000-0000-0000CA230000}"/>
    <cellStyle name="표준 2 29 2 2 2 2 7" xfId="9117" xr:uid="{00000000-0005-0000-0000-0000CB230000}"/>
    <cellStyle name="표준 2 29 2 2 2 3" xfId="9118" xr:uid="{00000000-0005-0000-0000-0000CC230000}"/>
    <cellStyle name="표준 2 29 2 2 2 3 2" xfId="9119" xr:uid="{00000000-0005-0000-0000-0000CD230000}"/>
    <cellStyle name="표준 2 29 2 2 2 3 3" xfId="9120" xr:uid="{00000000-0005-0000-0000-0000CE230000}"/>
    <cellStyle name="표준 2 29 2 2 2 3 4" xfId="9121" xr:uid="{00000000-0005-0000-0000-0000CF230000}"/>
    <cellStyle name="표준 2 29 2 2 2 4" xfId="9122" xr:uid="{00000000-0005-0000-0000-0000D0230000}"/>
    <cellStyle name="표준 2 29 2 2 2 4 2" xfId="9123" xr:uid="{00000000-0005-0000-0000-0000D1230000}"/>
    <cellStyle name="표준 2 29 2 2 2 4 3" xfId="9124" xr:uid="{00000000-0005-0000-0000-0000D2230000}"/>
    <cellStyle name="표준 2 29 2 2 2 4 4" xfId="9125" xr:uid="{00000000-0005-0000-0000-0000D3230000}"/>
    <cellStyle name="표준 2 29 2 2 2 5" xfId="9126" xr:uid="{00000000-0005-0000-0000-0000D4230000}"/>
    <cellStyle name="표준 2 29 2 2 2 5 2" xfId="9127" xr:uid="{00000000-0005-0000-0000-0000D5230000}"/>
    <cellStyle name="표준 2 29 2 2 2 5 3" xfId="9128" xr:uid="{00000000-0005-0000-0000-0000D6230000}"/>
    <cellStyle name="표준 2 29 2 2 2 5 4" xfId="9129" xr:uid="{00000000-0005-0000-0000-0000D7230000}"/>
    <cellStyle name="표준 2 29 2 2 2 6" xfId="9130" xr:uid="{00000000-0005-0000-0000-0000D8230000}"/>
    <cellStyle name="표준 2 29 2 2 2 6 2" xfId="9131" xr:uid="{00000000-0005-0000-0000-0000D9230000}"/>
    <cellStyle name="표준 2 29 2 2 2 7" xfId="9132" xr:uid="{00000000-0005-0000-0000-0000DA230000}"/>
    <cellStyle name="표준 2 29 2 2 2 8" xfId="9133" xr:uid="{00000000-0005-0000-0000-0000DB230000}"/>
    <cellStyle name="표준 2 29 2 2 3" xfId="9134" xr:uid="{00000000-0005-0000-0000-0000DC230000}"/>
    <cellStyle name="표준 2 29 2 2 3 2" xfId="9135" xr:uid="{00000000-0005-0000-0000-0000DD230000}"/>
    <cellStyle name="표준 2 29 2 2 3 2 2" xfId="9136" xr:uid="{00000000-0005-0000-0000-0000DE230000}"/>
    <cellStyle name="표준 2 29 2 2 3 2 3" xfId="9137" xr:uid="{00000000-0005-0000-0000-0000DF230000}"/>
    <cellStyle name="표준 2 29 2 2 3 2 4" xfId="9138" xr:uid="{00000000-0005-0000-0000-0000E0230000}"/>
    <cellStyle name="표준 2 29 2 2 3 3" xfId="9139" xr:uid="{00000000-0005-0000-0000-0000E1230000}"/>
    <cellStyle name="표준 2 29 2 2 3 3 2" xfId="9140" xr:uid="{00000000-0005-0000-0000-0000E2230000}"/>
    <cellStyle name="표준 2 29 2 2 3 3 3" xfId="9141" xr:uid="{00000000-0005-0000-0000-0000E3230000}"/>
    <cellStyle name="표준 2 29 2 2 3 3 4" xfId="9142" xr:uid="{00000000-0005-0000-0000-0000E4230000}"/>
    <cellStyle name="표준 2 29 2 2 3 4" xfId="9143" xr:uid="{00000000-0005-0000-0000-0000E5230000}"/>
    <cellStyle name="표준 2 29 2 2 3 4 2" xfId="9144" xr:uid="{00000000-0005-0000-0000-0000E6230000}"/>
    <cellStyle name="표준 2 29 2 2 3 4 3" xfId="9145" xr:uid="{00000000-0005-0000-0000-0000E7230000}"/>
    <cellStyle name="표준 2 29 2 2 3 4 4" xfId="9146" xr:uid="{00000000-0005-0000-0000-0000E8230000}"/>
    <cellStyle name="표준 2 29 2 2 3 5" xfId="9147" xr:uid="{00000000-0005-0000-0000-0000E9230000}"/>
    <cellStyle name="표준 2 29 2 2 3 5 2" xfId="9148" xr:uid="{00000000-0005-0000-0000-0000EA230000}"/>
    <cellStyle name="표준 2 29 2 2 3 6" xfId="9149" xr:uid="{00000000-0005-0000-0000-0000EB230000}"/>
    <cellStyle name="표준 2 29 2 2 3 7" xfId="9150" xr:uid="{00000000-0005-0000-0000-0000EC230000}"/>
    <cellStyle name="표준 2 29 2 2 4" xfId="9151" xr:uid="{00000000-0005-0000-0000-0000ED230000}"/>
    <cellStyle name="표준 2 29 2 2 4 2" xfId="9152" xr:uid="{00000000-0005-0000-0000-0000EE230000}"/>
    <cellStyle name="표준 2 29 2 2 4 3" xfId="9153" xr:uid="{00000000-0005-0000-0000-0000EF230000}"/>
    <cellStyle name="표준 2 29 2 2 4 4" xfId="9154" xr:uid="{00000000-0005-0000-0000-0000F0230000}"/>
    <cellStyle name="표준 2 29 2 2 5" xfId="9155" xr:uid="{00000000-0005-0000-0000-0000F1230000}"/>
    <cellStyle name="표준 2 29 2 2 5 2" xfId="9156" xr:uid="{00000000-0005-0000-0000-0000F2230000}"/>
    <cellStyle name="표준 2 29 2 2 5 3" xfId="9157" xr:uid="{00000000-0005-0000-0000-0000F3230000}"/>
    <cellStyle name="표준 2 29 2 2 5 4" xfId="9158" xr:uid="{00000000-0005-0000-0000-0000F4230000}"/>
    <cellStyle name="표준 2 29 2 2 6" xfId="9159" xr:uid="{00000000-0005-0000-0000-0000F5230000}"/>
    <cellStyle name="표준 2 29 2 2 6 2" xfId="9160" xr:uid="{00000000-0005-0000-0000-0000F6230000}"/>
    <cellStyle name="표준 2 29 2 2 6 3" xfId="9161" xr:uid="{00000000-0005-0000-0000-0000F7230000}"/>
    <cellStyle name="표준 2 29 2 2 6 4" xfId="9162" xr:uid="{00000000-0005-0000-0000-0000F8230000}"/>
    <cellStyle name="표준 2 29 2 2 7" xfId="9163" xr:uid="{00000000-0005-0000-0000-0000F9230000}"/>
    <cellStyle name="표준 2 29 2 2 7 2" xfId="9164" xr:uid="{00000000-0005-0000-0000-0000FA230000}"/>
    <cellStyle name="표준 2 29 2 2 8" xfId="9165" xr:uid="{00000000-0005-0000-0000-0000FB230000}"/>
    <cellStyle name="표준 2 29 2 2 9" xfId="9166" xr:uid="{00000000-0005-0000-0000-0000FC230000}"/>
    <cellStyle name="표준 2 29 2 3" xfId="9167" xr:uid="{00000000-0005-0000-0000-0000FD230000}"/>
    <cellStyle name="표준 2 29 2 3 2" xfId="9168" xr:uid="{00000000-0005-0000-0000-0000FE230000}"/>
    <cellStyle name="표준 2 29 2 3 2 2" xfId="9169" xr:uid="{00000000-0005-0000-0000-0000FF230000}"/>
    <cellStyle name="표준 2 29 2 3 2 2 2" xfId="9170" xr:uid="{00000000-0005-0000-0000-000000240000}"/>
    <cellStyle name="표준 2 29 2 3 2 2 3" xfId="9171" xr:uid="{00000000-0005-0000-0000-000001240000}"/>
    <cellStyle name="표준 2 29 2 3 2 2 4" xfId="9172" xr:uid="{00000000-0005-0000-0000-000002240000}"/>
    <cellStyle name="표준 2 29 2 3 2 3" xfId="9173" xr:uid="{00000000-0005-0000-0000-000003240000}"/>
    <cellStyle name="표준 2 29 2 3 2 3 2" xfId="9174" xr:uid="{00000000-0005-0000-0000-000004240000}"/>
    <cellStyle name="표준 2 29 2 3 2 3 3" xfId="9175" xr:uid="{00000000-0005-0000-0000-000005240000}"/>
    <cellStyle name="표준 2 29 2 3 2 3 4" xfId="9176" xr:uid="{00000000-0005-0000-0000-000006240000}"/>
    <cellStyle name="표준 2 29 2 3 2 4" xfId="9177" xr:uid="{00000000-0005-0000-0000-000007240000}"/>
    <cellStyle name="표준 2 29 2 3 2 4 2" xfId="9178" xr:uid="{00000000-0005-0000-0000-000008240000}"/>
    <cellStyle name="표준 2 29 2 3 2 4 3" xfId="9179" xr:uid="{00000000-0005-0000-0000-000009240000}"/>
    <cellStyle name="표준 2 29 2 3 2 4 4" xfId="9180" xr:uid="{00000000-0005-0000-0000-00000A240000}"/>
    <cellStyle name="표준 2 29 2 3 2 5" xfId="9181" xr:uid="{00000000-0005-0000-0000-00000B240000}"/>
    <cellStyle name="표준 2 29 2 3 2 5 2" xfId="9182" xr:uid="{00000000-0005-0000-0000-00000C240000}"/>
    <cellStyle name="표준 2 29 2 3 2 6" xfId="9183" xr:uid="{00000000-0005-0000-0000-00000D240000}"/>
    <cellStyle name="표준 2 29 2 3 2 7" xfId="9184" xr:uid="{00000000-0005-0000-0000-00000E240000}"/>
    <cellStyle name="표준 2 29 2 3 3" xfId="9185" xr:uid="{00000000-0005-0000-0000-00000F240000}"/>
    <cellStyle name="표준 2 29 2 3 3 2" xfId="9186" xr:uid="{00000000-0005-0000-0000-000010240000}"/>
    <cellStyle name="표준 2 29 2 3 3 3" xfId="9187" xr:uid="{00000000-0005-0000-0000-000011240000}"/>
    <cellStyle name="표준 2 29 2 3 3 4" xfId="9188" xr:uid="{00000000-0005-0000-0000-000012240000}"/>
    <cellStyle name="표준 2 29 2 3 4" xfId="9189" xr:uid="{00000000-0005-0000-0000-000013240000}"/>
    <cellStyle name="표준 2 29 2 3 4 2" xfId="9190" xr:uid="{00000000-0005-0000-0000-000014240000}"/>
    <cellStyle name="표준 2 29 2 3 4 3" xfId="9191" xr:uid="{00000000-0005-0000-0000-000015240000}"/>
    <cellStyle name="표준 2 29 2 3 4 4" xfId="9192" xr:uid="{00000000-0005-0000-0000-000016240000}"/>
    <cellStyle name="표준 2 29 2 3 5" xfId="9193" xr:uid="{00000000-0005-0000-0000-000017240000}"/>
    <cellStyle name="표준 2 29 2 3 5 2" xfId="9194" xr:uid="{00000000-0005-0000-0000-000018240000}"/>
    <cellStyle name="표준 2 29 2 3 5 3" xfId="9195" xr:uid="{00000000-0005-0000-0000-000019240000}"/>
    <cellStyle name="표준 2 29 2 3 5 4" xfId="9196" xr:uid="{00000000-0005-0000-0000-00001A240000}"/>
    <cellStyle name="표준 2 29 2 3 6" xfId="9197" xr:uid="{00000000-0005-0000-0000-00001B240000}"/>
    <cellStyle name="표준 2 29 2 3 6 2" xfId="9198" xr:uid="{00000000-0005-0000-0000-00001C240000}"/>
    <cellStyle name="표준 2 29 2 3 7" xfId="9199" xr:uid="{00000000-0005-0000-0000-00001D240000}"/>
    <cellStyle name="표준 2 29 2 3 8" xfId="9200" xr:uid="{00000000-0005-0000-0000-00001E240000}"/>
    <cellStyle name="표준 2 29 2 4" xfId="9201" xr:uid="{00000000-0005-0000-0000-00001F240000}"/>
    <cellStyle name="표준 2 29 2 4 2" xfId="9202" xr:uid="{00000000-0005-0000-0000-000020240000}"/>
    <cellStyle name="표준 2 29 2 4 2 2" xfId="9203" xr:uid="{00000000-0005-0000-0000-000021240000}"/>
    <cellStyle name="표준 2 29 2 4 2 2 2" xfId="9204" xr:uid="{00000000-0005-0000-0000-000022240000}"/>
    <cellStyle name="표준 2 29 2 4 2 2 3" xfId="9205" xr:uid="{00000000-0005-0000-0000-000023240000}"/>
    <cellStyle name="표준 2 29 2 4 2 2 4" xfId="9206" xr:uid="{00000000-0005-0000-0000-000024240000}"/>
    <cellStyle name="표준 2 29 2 4 2 3" xfId="9207" xr:uid="{00000000-0005-0000-0000-000025240000}"/>
    <cellStyle name="표준 2 29 2 4 2 3 2" xfId="9208" xr:uid="{00000000-0005-0000-0000-000026240000}"/>
    <cellStyle name="표준 2 29 2 4 2 3 3" xfId="9209" xr:uid="{00000000-0005-0000-0000-000027240000}"/>
    <cellStyle name="표준 2 29 2 4 2 3 4" xfId="9210" xr:uid="{00000000-0005-0000-0000-000028240000}"/>
    <cellStyle name="표준 2 29 2 4 2 4" xfId="9211" xr:uid="{00000000-0005-0000-0000-000029240000}"/>
    <cellStyle name="표준 2 29 2 4 2 4 2" xfId="9212" xr:uid="{00000000-0005-0000-0000-00002A240000}"/>
    <cellStyle name="표준 2 29 2 4 2 4 3" xfId="9213" xr:uid="{00000000-0005-0000-0000-00002B240000}"/>
    <cellStyle name="표준 2 29 2 4 2 4 4" xfId="9214" xr:uid="{00000000-0005-0000-0000-00002C240000}"/>
    <cellStyle name="표준 2 29 2 4 2 5" xfId="9215" xr:uid="{00000000-0005-0000-0000-00002D240000}"/>
    <cellStyle name="표준 2 29 2 4 2 5 2" xfId="9216" xr:uid="{00000000-0005-0000-0000-00002E240000}"/>
    <cellStyle name="표준 2 29 2 4 2 6" xfId="9217" xr:uid="{00000000-0005-0000-0000-00002F240000}"/>
    <cellStyle name="표준 2 29 2 4 2 7" xfId="9218" xr:uid="{00000000-0005-0000-0000-000030240000}"/>
    <cellStyle name="표준 2 29 2 4 3" xfId="9219" xr:uid="{00000000-0005-0000-0000-000031240000}"/>
    <cellStyle name="표준 2 29 2 4 3 2" xfId="9220" xr:uid="{00000000-0005-0000-0000-000032240000}"/>
    <cellStyle name="표준 2 29 2 4 3 3" xfId="9221" xr:uid="{00000000-0005-0000-0000-000033240000}"/>
    <cellStyle name="표준 2 29 2 4 3 4" xfId="9222" xr:uid="{00000000-0005-0000-0000-000034240000}"/>
    <cellStyle name="표준 2 29 2 4 4" xfId="9223" xr:uid="{00000000-0005-0000-0000-000035240000}"/>
    <cellStyle name="표준 2 29 2 4 4 2" xfId="9224" xr:uid="{00000000-0005-0000-0000-000036240000}"/>
    <cellStyle name="표준 2 29 2 4 4 3" xfId="9225" xr:uid="{00000000-0005-0000-0000-000037240000}"/>
    <cellStyle name="표준 2 29 2 4 4 4" xfId="9226" xr:uid="{00000000-0005-0000-0000-000038240000}"/>
    <cellStyle name="표준 2 29 2 4 5" xfId="9227" xr:uid="{00000000-0005-0000-0000-000039240000}"/>
    <cellStyle name="표준 2 29 2 4 5 2" xfId="9228" xr:uid="{00000000-0005-0000-0000-00003A240000}"/>
    <cellStyle name="표준 2 29 2 4 5 3" xfId="9229" xr:uid="{00000000-0005-0000-0000-00003B240000}"/>
    <cellStyle name="표준 2 29 2 4 5 4" xfId="9230" xr:uid="{00000000-0005-0000-0000-00003C240000}"/>
    <cellStyle name="표준 2 29 2 4 6" xfId="9231" xr:uid="{00000000-0005-0000-0000-00003D240000}"/>
    <cellStyle name="표준 2 29 2 4 6 2" xfId="9232" xr:uid="{00000000-0005-0000-0000-00003E240000}"/>
    <cellStyle name="표준 2 29 2 4 7" xfId="9233" xr:uid="{00000000-0005-0000-0000-00003F240000}"/>
    <cellStyle name="표준 2 29 2 4 8" xfId="9234" xr:uid="{00000000-0005-0000-0000-000040240000}"/>
    <cellStyle name="표준 2 29 2 5" xfId="9235" xr:uid="{00000000-0005-0000-0000-000041240000}"/>
    <cellStyle name="표준 2 29 2 5 2" xfId="9236" xr:uid="{00000000-0005-0000-0000-000042240000}"/>
    <cellStyle name="표준 2 29 2 5 2 2" xfId="9237" xr:uid="{00000000-0005-0000-0000-000043240000}"/>
    <cellStyle name="표준 2 29 2 5 2 3" xfId="9238" xr:uid="{00000000-0005-0000-0000-000044240000}"/>
    <cellStyle name="표준 2 29 2 5 2 4" xfId="9239" xr:uid="{00000000-0005-0000-0000-000045240000}"/>
    <cellStyle name="표준 2 29 2 5 3" xfId="9240" xr:uid="{00000000-0005-0000-0000-000046240000}"/>
    <cellStyle name="표준 2 29 2 5 3 2" xfId="9241" xr:uid="{00000000-0005-0000-0000-000047240000}"/>
    <cellStyle name="표준 2 29 2 5 3 3" xfId="9242" xr:uid="{00000000-0005-0000-0000-000048240000}"/>
    <cellStyle name="표준 2 29 2 5 3 4" xfId="9243" xr:uid="{00000000-0005-0000-0000-000049240000}"/>
    <cellStyle name="표준 2 29 2 5 4" xfId="9244" xr:uid="{00000000-0005-0000-0000-00004A240000}"/>
    <cellStyle name="표준 2 29 2 5 4 2" xfId="9245" xr:uid="{00000000-0005-0000-0000-00004B240000}"/>
    <cellStyle name="표준 2 29 2 5 4 3" xfId="9246" xr:uid="{00000000-0005-0000-0000-00004C240000}"/>
    <cellStyle name="표준 2 29 2 5 4 4" xfId="9247" xr:uid="{00000000-0005-0000-0000-00004D240000}"/>
    <cellStyle name="표준 2 29 2 5 5" xfId="9248" xr:uid="{00000000-0005-0000-0000-00004E240000}"/>
    <cellStyle name="표준 2 29 2 5 5 2" xfId="9249" xr:uid="{00000000-0005-0000-0000-00004F240000}"/>
    <cellStyle name="표준 2 29 2 5 6" xfId="9250" xr:uid="{00000000-0005-0000-0000-000050240000}"/>
    <cellStyle name="표준 2 29 2 5 7" xfId="9251" xr:uid="{00000000-0005-0000-0000-000051240000}"/>
    <cellStyle name="표준 2 29 2 6" xfId="9252" xr:uid="{00000000-0005-0000-0000-000052240000}"/>
    <cellStyle name="표준 2 29 2 6 2" xfId="9253" xr:uid="{00000000-0005-0000-0000-000053240000}"/>
    <cellStyle name="표준 2 29 2 6 3" xfId="9254" xr:uid="{00000000-0005-0000-0000-000054240000}"/>
    <cellStyle name="표준 2 29 2 6 4" xfId="9255" xr:uid="{00000000-0005-0000-0000-000055240000}"/>
    <cellStyle name="표준 2 29 2 7" xfId="9256" xr:uid="{00000000-0005-0000-0000-000056240000}"/>
    <cellStyle name="표준 2 29 2 7 2" xfId="9257" xr:uid="{00000000-0005-0000-0000-000057240000}"/>
    <cellStyle name="표준 2 29 2 7 3" xfId="9258" xr:uid="{00000000-0005-0000-0000-000058240000}"/>
    <cellStyle name="표준 2 29 2 7 4" xfId="9259" xr:uid="{00000000-0005-0000-0000-000059240000}"/>
    <cellStyle name="표준 2 29 2 8" xfId="9260" xr:uid="{00000000-0005-0000-0000-00005A240000}"/>
    <cellStyle name="표준 2 29 2 8 2" xfId="9261" xr:uid="{00000000-0005-0000-0000-00005B240000}"/>
    <cellStyle name="표준 2 29 2 8 3" xfId="9262" xr:uid="{00000000-0005-0000-0000-00005C240000}"/>
    <cellStyle name="표준 2 29 2 8 4" xfId="9263" xr:uid="{00000000-0005-0000-0000-00005D240000}"/>
    <cellStyle name="표준 2 29 2 9" xfId="9264" xr:uid="{00000000-0005-0000-0000-00005E240000}"/>
    <cellStyle name="표준 2 29 2 9 2" xfId="9265" xr:uid="{00000000-0005-0000-0000-00005F240000}"/>
    <cellStyle name="표준 2 29 3" xfId="9266" xr:uid="{00000000-0005-0000-0000-000060240000}"/>
    <cellStyle name="표준 2 29 3 10" xfId="9267" xr:uid="{00000000-0005-0000-0000-000061240000}"/>
    <cellStyle name="표준 2 29 3 11" xfId="9268" xr:uid="{00000000-0005-0000-0000-000062240000}"/>
    <cellStyle name="표준 2 29 3 2" xfId="9269" xr:uid="{00000000-0005-0000-0000-000063240000}"/>
    <cellStyle name="표준 2 29 3 2 2" xfId="9270" xr:uid="{00000000-0005-0000-0000-000064240000}"/>
    <cellStyle name="표준 2 29 3 2 2 2" xfId="9271" xr:uid="{00000000-0005-0000-0000-000065240000}"/>
    <cellStyle name="표준 2 29 3 2 2 2 2" xfId="9272" xr:uid="{00000000-0005-0000-0000-000066240000}"/>
    <cellStyle name="표준 2 29 3 2 2 2 2 2" xfId="9273" xr:uid="{00000000-0005-0000-0000-000067240000}"/>
    <cellStyle name="표준 2 29 3 2 2 2 2 3" xfId="9274" xr:uid="{00000000-0005-0000-0000-000068240000}"/>
    <cellStyle name="표준 2 29 3 2 2 2 2 4" xfId="9275" xr:uid="{00000000-0005-0000-0000-000069240000}"/>
    <cellStyle name="표준 2 29 3 2 2 2 3" xfId="9276" xr:uid="{00000000-0005-0000-0000-00006A240000}"/>
    <cellStyle name="표준 2 29 3 2 2 2 3 2" xfId="9277" xr:uid="{00000000-0005-0000-0000-00006B240000}"/>
    <cellStyle name="표준 2 29 3 2 2 2 3 3" xfId="9278" xr:uid="{00000000-0005-0000-0000-00006C240000}"/>
    <cellStyle name="표준 2 29 3 2 2 2 3 4" xfId="9279" xr:uid="{00000000-0005-0000-0000-00006D240000}"/>
    <cellStyle name="표준 2 29 3 2 2 2 4" xfId="9280" xr:uid="{00000000-0005-0000-0000-00006E240000}"/>
    <cellStyle name="표준 2 29 3 2 2 2 4 2" xfId="9281" xr:uid="{00000000-0005-0000-0000-00006F240000}"/>
    <cellStyle name="표준 2 29 3 2 2 2 4 3" xfId="9282" xr:uid="{00000000-0005-0000-0000-000070240000}"/>
    <cellStyle name="표준 2 29 3 2 2 2 4 4" xfId="9283" xr:uid="{00000000-0005-0000-0000-000071240000}"/>
    <cellStyle name="표준 2 29 3 2 2 2 5" xfId="9284" xr:uid="{00000000-0005-0000-0000-000072240000}"/>
    <cellStyle name="표준 2 29 3 2 2 2 5 2" xfId="9285" xr:uid="{00000000-0005-0000-0000-000073240000}"/>
    <cellStyle name="표준 2 29 3 2 2 2 6" xfId="9286" xr:uid="{00000000-0005-0000-0000-000074240000}"/>
    <cellStyle name="표준 2 29 3 2 2 2 7" xfId="9287" xr:uid="{00000000-0005-0000-0000-000075240000}"/>
    <cellStyle name="표준 2 29 3 2 2 3" xfId="9288" xr:uid="{00000000-0005-0000-0000-000076240000}"/>
    <cellStyle name="표준 2 29 3 2 2 3 2" xfId="9289" xr:uid="{00000000-0005-0000-0000-000077240000}"/>
    <cellStyle name="표준 2 29 3 2 2 3 3" xfId="9290" xr:uid="{00000000-0005-0000-0000-000078240000}"/>
    <cellStyle name="표준 2 29 3 2 2 3 4" xfId="9291" xr:uid="{00000000-0005-0000-0000-000079240000}"/>
    <cellStyle name="표준 2 29 3 2 2 4" xfId="9292" xr:uid="{00000000-0005-0000-0000-00007A240000}"/>
    <cellStyle name="표준 2 29 3 2 2 4 2" xfId="9293" xr:uid="{00000000-0005-0000-0000-00007B240000}"/>
    <cellStyle name="표준 2 29 3 2 2 4 3" xfId="9294" xr:uid="{00000000-0005-0000-0000-00007C240000}"/>
    <cellStyle name="표준 2 29 3 2 2 4 4" xfId="9295" xr:uid="{00000000-0005-0000-0000-00007D240000}"/>
    <cellStyle name="표준 2 29 3 2 2 5" xfId="9296" xr:uid="{00000000-0005-0000-0000-00007E240000}"/>
    <cellStyle name="표준 2 29 3 2 2 5 2" xfId="9297" xr:uid="{00000000-0005-0000-0000-00007F240000}"/>
    <cellStyle name="표준 2 29 3 2 2 5 3" xfId="9298" xr:uid="{00000000-0005-0000-0000-000080240000}"/>
    <cellStyle name="표준 2 29 3 2 2 5 4" xfId="9299" xr:uid="{00000000-0005-0000-0000-000081240000}"/>
    <cellStyle name="표준 2 29 3 2 2 6" xfId="9300" xr:uid="{00000000-0005-0000-0000-000082240000}"/>
    <cellStyle name="표준 2 29 3 2 2 6 2" xfId="9301" xr:uid="{00000000-0005-0000-0000-000083240000}"/>
    <cellStyle name="표준 2 29 3 2 2 7" xfId="9302" xr:uid="{00000000-0005-0000-0000-000084240000}"/>
    <cellStyle name="표준 2 29 3 2 2 8" xfId="9303" xr:uid="{00000000-0005-0000-0000-000085240000}"/>
    <cellStyle name="표준 2 29 3 2 3" xfId="9304" xr:uid="{00000000-0005-0000-0000-000086240000}"/>
    <cellStyle name="표준 2 29 3 2 3 2" xfId="9305" xr:uid="{00000000-0005-0000-0000-000087240000}"/>
    <cellStyle name="표준 2 29 3 2 3 2 2" xfId="9306" xr:uid="{00000000-0005-0000-0000-000088240000}"/>
    <cellStyle name="표준 2 29 3 2 3 2 3" xfId="9307" xr:uid="{00000000-0005-0000-0000-000089240000}"/>
    <cellStyle name="표준 2 29 3 2 3 2 4" xfId="9308" xr:uid="{00000000-0005-0000-0000-00008A240000}"/>
    <cellStyle name="표준 2 29 3 2 3 3" xfId="9309" xr:uid="{00000000-0005-0000-0000-00008B240000}"/>
    <cellStyle name="표준 2 29 3 2 3 3 2" xfId="9310" xr:uid="{00000000-0005-0000-0000-00008C240000}"/>
    <cellStyle name="표준 2 29 3 2 3 3 3" xfId="9311" xr:uid="{00000000-0005-0000-0000-00008D240000}"/>
    <cellStyle name="표준 2 29 3 2 3 3 4" xfId="9312" xr:uid="{00000000-0005-0000-0000-00008E240000}"/>
    <cellStyle name="표준 2 29 3 2 3 4" xfId="9313" xr:uid="{00000000-0005-0000-0000-00008F240000}"/>
    <cellStyle name="표준 2 29 3 2 3 4 2" xfId="9314" xr:uid="{00000000-0005-0000-0000-000090240000}"/>
    <cellStyle name="표준 2 29 3 2 3 4 3" xfId="9315" xr:uid="{00000000-0005-0000-0000-000091240000}"/>
    <cellStyle name="표준 2 29 3 2 3 4 4" xfId="9316" xr:uid="{00000000-0005-0000-0000-000092240000}"/>
    <cellStyle name="표준 2 29 3 2 3 5" xfId="9317" xr:uid="{00000000-0005-0000-0000-000093240000}"/>
    <cellStyle name="표준 2 29 3 2 3 5 2" xfId="9318" xr:uid="{00000000-0005-0000-0000-000094240000}"/>
    <cellStyle name="표준 2 29 3 2 3 6" xfId="9319" xr:uid="{00000000-0005-0000-0000-000095240000}"/>
    <cellStyle name="표준 2 29 3 2 3 7" xfId="9320" xr:uid="{00000000-0005-0000-0000-000096240000}"/>
    <cellStyle name="표준 2 29 3 2 4" xfId="9321" xr:uid="{00000000-0005-0000-0000-000097240000}"/>
    <cellStyle name="표준 2 29 3 2 4 2" xfId="9322" xr:uid="{00000000-0005-0000-0000-000098240000}"/>
    <cellStyle name="표준 2 29 3 2 4 3" xfId="9323" xr:uid="{00000000-0005-0000-0000-000099240000}"/>
    <cellStyle name="표준 2 29 3 2 4 4" xfId="9324" xr:uid="{00000000-0005-0000-0000-00009A240000}"/>
    <cellStyle name="표준 2 29 3 2 5" xfId="9325" xr:uid="{00000000-0005-0000-0000-00009B240000}"/>
    <cellStyle name="표준 2 29 3 2 5 2" xfId="9326" xr:uid="{00000000-0005-0000-0000-00009C240000}"/>
    <cellStyle name="표준 2 29 3 2 5 3" xfId="9327" xr:uid="{00000000-0005-0000-0000-00009D240000}"/>
    <cellStyle name="표준 2 29 3 2 5 4" xfId="9328" xr:uid="{00000000-0005-0000-0000-00009E240000}"/>
    <cellStyle name="표준 2 29 3 2 6" xfId="9329" xr:uid="{00000000-0005-0000-0000-00009F240000}"/>
    <cellStyle name="표준 2 29 3 2 6 2" xfId="9330" xr:uid="{00000000-0005-0000-0000-0000A0240000}"/>
    <cellStyle name="표준 2 29 3 2 6 3" xfId="9331" xr:uid="{00000000-0005-0000-0000-0000A1240000}"/>
    <cellStyle name="표준 2 29 3 2 6 4" xfId="9332" xr:uid="{00000000-0005-0000-0000-0000A2240000}"/>
    <cellStyle name="표준 2 29 3 2 7" xfId="9333" xr:uid="{00000000-0005-0000-0000-0000A3240000}"/>
    <cellStyle name="표준 2 29 3 2 7 2" xfId="9334" xr:uid="{00000000-0005-0000-0000-0000A4240000}"/>
    <cellStyle name="표준 2 29 3 2 8" xfId="9335" xr:uid="{00000000-0005-0000-0000-0000A5240000}"/>
    <cellStyle name="표준 2 29 3 2 9" xfId="9336" xr:uid="{00000000-0005-0000-0000-0000A6240000}"/>
    <cellStyle name="표준 2 29 3 3" xfId="9337" xr:uid="{00000000-0005-0000-0000-0000A7240000}"/>
    <cellStyle name="표준 2 29 3 3 2" xfId="9338" xr:uid="{00000000-0005-0000-0000-0000A8240000}"/>
    <cellStyle name="표준 2 29 3 3 2 2" xfId="9339" xr:uid="{00000000-0005-0000-0000-0000A9240000}"/>
    <cellStyle name="표준 2 29 3 3 2 2 2" xfId="9340" xr:uid="{00000000-0005-0000-0000-0000AA240000}"/>
    <cellStyle name="표준 2 29 3 3 2 2 3" xfId="9341" xr:uid="{00000000-0005-0000-0000-0000AB240000}"/>
    <cellStyle name="표준 2 29 3 3 2 2 4" xfId="9342" xr:uid="{00000000-0005-0000-0000-0000AC240000}"/>
    <cellStyle name="표준 2 29 3 3 2 3" xfId="9343" xr:uid="{00000000-0005-0000-0000-0000AD240000}"/>
    <cellStyle name="표준 2 29 3 3 2 3 2" xfId="9344" xr:uid="{00000000-0005-0000-0000-0000AE240000}"/>
    <cellStyle name="표준 2 29 3 3 2 3 3" xfId="9345" xr:uid="{00000000-0005-0000-0000-0000AF240000}"/>
    <cellStyle name="표준 2 29 3 3 2 3 4" xfId="9346" xr:uid="{00000000-0005-0000-0000-0000B0240000}"/>
    <cellStyle name="표준 2 29 3 3 2 4" xfId="9347" xr:uid="{00000000-0005-0000-0000-0000B1240000}"/>
    <cellStyle name="표준 2 29 3 3 2 4 2" xfId="9348" xr:uid="{00000000-0005-0000-0000-0000B2240000}"/>
    <cellStyle name="표준 2 29 3 3 2 4 3" xfId="9349" xr:uid="{00000000-0005-0000-0000-0000B3240000}"/>
    <cellStyle name="표준 2 29 3 3 2 4 4" xfId="9350" xr:uid="{00000000-0005-0000-0000-0000B4240000}"/>
    <cellStyle name="표준 2 29 3 3 2 5" xfId="9351" xr:uid="{00000000-0005-0000-0000-0000B5240000}"/>
    <cellStyle name="표준 2 29 3 3 2 5 2" xfId="9352" xr:uid="{00000000-0005-0000-0000-0000B6240000}"/>
    <cellStyle name="표준 2 29 3 3 2 6" xfId="9353" xr:uid="{00000000-0005-0000-0000-0000B7240000}"/>
    <cellStyle name="표준 2 29 3 3 2 7" xfId="9354" xr:uid="{00000000-0005-0000-0000-0000B8240000}"/>
    <cellStyle name="표준 2 29 3 3 3" xfId="9355" xr:uid="{00000000-0005-0000-0000-0000B9240000}"/>
    <cellStyle name="표준 2 29 3 3 3 2" xfId="9356" xr:uid="{00000000-0005-0000-0000-0000BA240000}"/>
    <cellStyle name="표준 2 29 3 3 3 3" xfId="9357" xr:uid="{00000000-0005-0000-0000-0000BB240000}"/>
    <cellStyle name="표준 2 29 3 3 3 4" xfId="9358" xr:uid="{00000000-0005-0000-0000-0000BC240000}"/>
    <cellStyle name="표준 2 29 3 3 4" xfId="9359" xr:uid="{00000000-0005-0000-0000-0000BD240000}"/>
    <cellStyle name="표준 2 29 3 3 4 2" xfId="9360" xr:uid="{00000000-0005-0000-0000-0000BE240000}"/>
    <cellStyle name="표준 2 29 3 3 4 3" xfId="9361" xr:uid="{00000000-0005-0000-0000-0000BF240000}"/>
    <cellStyle name="표준 2 29 3 3 4 4" xfId="9362" xr:uid="{00000000-0005-0000-0000-0000C0240000}"/>
    <cellStyle name="표준 2 29 3 3 5" xfId="9363" xr:uid="{00000000-0005-0000-0000-0000C1240000}"/>
    <cellStyle name="표준 2 29 3 3 5 2" xfId="9364" xr:uid="{00000000-0005-0000-0000-0000C2240000}"/>
    <cellStyle name="표준 2 29 3 3 5 3" xfId="9365" xr:uid="{00000000-0005-0000-0000-0000C3240000}"/>
    <cellStyle name="표준 2 29 3 3 5 4" xfId="9366" xr:uid="{00000000-0005-0000-0000-0000C4240000}"/>
    <cellStyle name="표준 2 29 3 3 6" xfId="9367" xr:uid="{00000000-0005-0000-0000-0000C5240000}"/>
    <cellStyle name="표준 2 29 3 3 6 2" xfId="9368" xr:uid="{00000000-0005-0000-0000-0000C6240000}"/>
    <cellStyle name="표준 2 29 3 3 7" xfId="9369" xr:uid="{00000000-0005-0000-0000-0000C7240000}"/>
    <cellStyle name="표준 2 29 3 3 8" xfId="9370" xr:uid="{00000000-0005-0000-0000-0000C8240000}"/>
    <cellStyle name="표준 2 29 3 4" xfId="9371" xr:uid="{00000000-0005-0000-0000-0000C9240000}"/>
    <cellStyle name="표준 2 29 3 4 2" xfId="9372" xr:uid="{00000000-0005-0000-0000-0000CA240000}"/>
    <cellStyle name="표준 2 29 3 4 2 2" xfId="9373" xr:uid="{00000000-0005-0000-0000-0000CB240000}"/>
    <cellStyle name="표준 2 29 3 4 2 2 2" xfId="9374" xr:uid="{00000000-0005-0000-0000-0000CC240000}"/>
    <cellStyle name="표준 2 29 3 4 2 2 3" xfId="9375" xr:uid="{00000000-0005-0000-0000-0000CD240000}"/>
    <cellStyle name="표준 2 29 3 4 2 2 4" xfId="9376" xr:uid="{00000000-0005-0000-0000-0000CE240000}"/>
    <cellStyle name="표준 2 29 3 4 2 3" xfId="9377" xr:uid="{00000000-0005-0000-0000-0000CF240000}"/>
    <cellStyle name="표준 2 29 3 4 2 3 2" xfId="9378" xr:uid="{00000000-0005-0000-0000-0000D0240000}"/>
    <cellStyle name="표준 2 29 3 4 2 3 3" xfId="9379" xr:uid="{00000000-0005-0000-0000-0000D1240000}"/>
    <cellStyle name="표준 2 29 3 4 2 3 4" xfId="9380" xr:uid="{00000000-0005-0000-0000-0000D2240000}"/>
    <cellStyle name="표준 2 29 3 4 2 4" xfId="9381" xr:uid="{00000000-0005-0000-0000-0000D3240000}"/>
    <cellStyle name="표준 2 29 3 4 2 4 2" xfId="9382" xr:uid="{00000000-0005-0000-0000-0000D4240000}"/>
    <cellStyle name="표준 2 29 3 4 2 4 3" xfId="9383" xr:uid="{00000000-0005-0000-0000-0000D5240000}"/>
    <cellStyle name="표준 2 29 3 4 2 4 4" xfId="9384" xr:uid="{00000000-0005-0000-0000-0000D6240000}"/>
    <cellStyle name="표준 2 29 3 4 2 5" xfId="9385" xr:uid="{00000000-0005-0000-0000-0000D7240000}"/>
    <cellStyle name="표준 2 29 3 4 2 5 2" xfId="9386" xr:uid="{00000000-0005-0000-0000-0000D8240000}"/>
    <cellStyle name="표준 2 29 3 4 2 6" xfId="9387" xr:uid="{00000000-0005-0000-0000-0000D9240000}"/>
    <cellStyle name="표준 2 29 3 4 2 7" xfId="9388" xr:uid="{00000000-0005-0000-0000-0000DA240000}"/>
    <cellStyle name="표준 2 29 3 4 3" xfId="9389" xr:uid="{00000000-0005-0000-0000-0000DB240000}"/>
    <cellStyle name="표준 2 29 3 4 3 2" xfId="9390" xr:uid="{00000000-0005-0000-0000-0000DC240000}"/>
    <cellStyle name="표준 2 29 3 4 3 3" xfId="9391" xr:uid="{00000000-0005-0000-0000-0000DD240000}"/>
    <cellStyle name="표준 2 29 3 4 3 4" xfId="9392" xr:uid="{00000000-0005-0000-0000-0000DE240000}"/>
    <cellStyle name="표준 2 29 3 4 4" xfId="9393" xr:uid="{00000000-0005-0000-0000-0000DF240000}"/>
    <cellStyle name="표준 2 29 3 4 4 2" xfId="9394" xr:uid="{00000000-0005-0000-0000-0000E0240000}"/>
    <cellStyle name="표준 2 29 3 4 4 3" xfId="9395" xr:uid="{00000000-0005-0000-0000-0000E1240000}"/>
    <cellStyle name="표준 2 29 3 4 4 4" xfId="9396" xr:uid="{00000000-0005-0000-0000-0000E2240000}"/>
    <cellStyle name="표준 2 29 3 4 5" xfId="9397" xr:uid="{00000000-0005-0000-0000-0000E3240000}"/>
    <cellStyle name="표준 2 29 3 4 5 2" xfId="9398" xr:uid="{00000000-0005-0000-0000-0000E4240000}"/>
    <cellStyle name="표준 2 29 3 4 5 3" xfId="9399" xr:uid="{00000000-0005-0000-0000-0000E5240000}"/>
    <cellStyle name="표준 2 29 3 4 5 4" xfId="9400" xr:uid="{00000000-0005-0000-0000-0000E6240000}"/>
    <cellStyle name="표준 2 29 3 4 6" xfId="9401" xr:uid="{00000000-0005-0000-0000-0000E7240000}"/>
    <cellStyle name="표준 2 29 3 4 6 2" xfId="9402" xr:uid="{00000000-0005-0000-0000-0000E8240000}"/>
    <cellStyle name="표준 2 29 3 4 7" xfId="9403" xr:uid="{00000000-0005-0000-0000-0000E9240000}"/>
    <cellStyle name="표준 2 29 3 4 8" xfId="9404" xr:uid="{00000000-0005-0000-0000-0000EA240000}"/>
    <cellStyle name="표준 2 29 3 5" xfId="9405" xr:uid="{00000000-0005-0000-0000-0000EB240000}"/>
    <cellStyle name="표준 2 29 3 5 2" xfId="9406" xr:uid="{00000000-0005-0000-0000-0000EC240000}"/>
    <cellStyle name="표준 2 29 3 5 2 2" xfId="9407" xr:uid="{00000000-0005-0000-0000-0000ED240000}"/>
    <cellStyle name="표준 2 29 3 5 2 3" xfId="9408" xr:uid="{00000000-0005-0000-0000-0000EE240000}"/>
    <cellStyle name="표준 2 29 3 5 2 4" xfId="9409" xr:uid="{00000000-0005-0000-0000-0000EF240000}"/>
    <cellStyle name="표준 2 29 3 5 3" xfId="9410" xr:uid="{00000000-0005-0000-0000-0000F0240000}"/>
    <cellStyle name="표준 2 29 3 5 3 2" xfId="9411" xr:uid="{00000000-0005-0000-0000-0000F1240000}"/>
    <cellStyle name="표준 2 29 3 5 3 3" xfId="9412" xr:uid="{00000000-0005-0000-0000-0000F2240000}"/>
    <cellStyle name="표준 2 29 3 5 3 4" xfId="9413" xr:uid="{00000000-0005-0000-0000-0000F3240000}"/>
    <cellStyle name="표준 2 29 3 5 4" xfId="9414" xr:uid="{00000000-0005-0000-0000-0000F4240000}"/>
    <cellStyle name="표준 2 29 3 5 4 2" xfId="9415" xr:uid="{00000000-0005-0000-0000-0000F5240000}"/>
    <cellStyle name="표준 2 29 3 5 4 3" xfId="9416" xr:uid="{00000000-0005-0000-0000-0000F6240000}"/>
    <cellStyle name="표준 2 29 3 5 4 4" xfId="9417" xr:uid="{00000000-0005-0000-0000-0000F7240000}"/>
    <cellStyle name="표준 2 29 3 5 5" xfId="9418" xr:uid="{00000000-0005-0000-0000-0000F8240000}"/>
    <cellStyle name="표준 2 29 3 5 5 2" xfId="9419" xr:uid="{00000000-0005-0000-0000-0000F9240000}"/>
    <cellStyle name="표준 2 29 3 5 6" xfId="9420" xr:uid="{00000000-0005-0000-0000-0000FA240000}"/>
    <cellStyle name="표준 2 29 3 5 7" xfId="9421" xr:uid="{00000000-0005-0000-0000-0000FB240000}"/>
    <cellStyle name="표준 2 29 3 6" xfId="9422" xr:uid="{00000000-0005-0000-0000-0000FC240000}"/>
    <cellStyle name="표준 2 29 3 6 2" xfId="9423" xr:uid="{00000000-0005-0000-0000-0000FD240000}"/>
    <cellStyle name="표준 2 29 3 6 3" xfId="9424" xr:uid="{00000000-0005-0000-0000-0000FE240000}"/>
    <cellStyle name="표준 2 29 3 6 4" xfId="9425" xr:uid="{00000000-0005-0000-0000-0000FF240000}"/>
    <cellStyle name="표준 2 29 3 7" xfId="9426" xr:uid="{00000000-0005-0000-0000-000000250000}"/>
    <cellStyle name="표준 2 29 3 7 2" xfId="9427" xr:uid="{00000000-0005-0000-0000-000001250000}"/>
    <cellStyle name="표준 2 29 3 7 3" xfId="9428" xr:uid="{00000000-0005-0000-0000-000002250000}"/>
    <cellStyle name="표준 2 29 3 7 4" xfId="9429" xr:uid="{00000000-0005-0000-0000-000003250000}"/>
    <cellStyle name="표준 2 29 3 8" xfId="9430" xr:uid="{00000000-0005-0000-0000-000004250000}"/>
    <cellStyle name="표준 2 29 3 8 2" xfId="9431" xr:uid="{00000000-0005-0000-0000-000005250000}"/>
    <cellStyle name="표준 2 29 3 8 3" xfId="9432" xr:uid="{00000000-0005-0000-0000-000006250000}"/>
    <cellStyle name="표준 2 29 3 8 4" xfId="9433" xr:uid="{00000000-0005-0000-0000-000007250000}"/>
    <cellStyle name="표준 2 29 3 9" xfId="9434" xr:uid="{00000000-0005-0000-0000-000008250000}"/>
    <cellStyle name="표준 2 29 3 9 2" xfId="9435" xr:uid="{00000000-0005-0000-0000-000009250000}"/>
    <cellStyle name="표준 2 29 4" xfId="9436" xr:uid="{00000000-0005-0000-0000-00000A250000}"/>
    <cellStyle name="표준 2 29 4 2" xfId="9437" xr:uid="{00000000-0005-0000-0000-00000B250000}"/>
    <cellStyle name="표준 2 29 4 2 2" xfId="9438" xr:uid="{00000000-0005-0000-0000-00000C250000}"/>
    <cellStyle name="표준 2 29 4 2 2 2" xfId="9439" xr:uid="{00000000-0005-0000-0000-00000D250000}"/>
    <cellStyle name="표준 2 29 4 2 2 2 2" xfId="9440" xr:uid="{00000000-0005-0000-0000-00000E250000}"/>
    <cellStyle name="표준 2 29 4 2 2 2 3" xfId="9441" xr:uid="{00000000-0005-0000-0000-00000F250000}"/>
    <cellStyle name="표준 2 29 4 2 2 2 4" xfId="9442" xr:uid="{00000000-0005-0000-0000-000010250000}"/>
    <cellStyle name="표준 2 29 4 2 2 3" xfId="9443" xr:uid="{00000000-0005-0000-0000-000011250000}"/>
    <cellStyle name="표준 2 29 4 2 2 3 2" xfId="9444" xr:uid="{00000000-0005-0000-0000-000012250000}"/>
    <cellStyle name="표준 2 29 4 2 2 3 3" xfId="9445" xr:uid="{00000000-0005-0000-0000-000013250000}"/>
    <cellStyle name="표준 2 29 4 2 2 3 4" xfId="9446" xr:uid="{00000000-0005-0000-0000-000014250000}"/>
    <cellStyle name="표준 2 29 4 2 2 4" xfId="9447" xr:uid="{00000000-0005-0000-0000-000015250000}"/>
    <cellStyle name="표준 2 29 4 2 2 4 2" xfId="9448" xr:uid="{00000000-0005-0000-0000-000016250000}"/>
    <cellStyle name="표준 2 29 4 2 2 4 3" xfId="9449" xr:uid="{00000000-0005-0000-0000-000017250000}"/>
    <cellStyle name="표준 2 29 4 2 2 4 4" xfId="9450" xr:uid="{00000000-0005-0000-0000-000018250000}"/>
    <cellStyle name="표준 2 29 4 2 2 5" xfId="9451" xr:uid="{00000000-0005-0000-0000-000019250000}"/>
    <cellStyle name="표준 2 29 4 2 2 5 2" xfId="9452" xr:uid="{00000000-0005-0000-0000-00001A250000}"/>
    <cellStyle name="표준 2 29 4 2 2 6" xfId="9453" xr:uid="{00000000-0005-0000-0000-00001B250000}"/>
    <cellStyle name="표준 2 29 4 2 2 7" xfId="9454" xr:uid="{00000000-0005-0000-0000-00001C250000}"/>
    <cellStyle name="표준 2 29 4 2 3" xfId="9455" xr:uid="{00000000-0005-0000-0000-00001D250000}"/>
    <cellStyle name="표준 2 29 4 2 3 2" xfId="9456" xr:uid="{00000000-0005-0000-0000-00001E250000}"/>
    <cellStyle name="표준 2 29 4 2 3 3" xfId="9457" xr:uid="{00000000-0005-0000-0000-00001F250000}"/>
    <cellStyle name="표준 2 29 4 2 3 4" xfId="9458" xr:uid="{00000000-0005-0000-0000-000020250000}"/>
    <cellStyle name="표준 2 29 4 2 4" xfId="9459" xr:uid="{00000000-0005-0000-0000-000021250000}"/>
    <cellStyle name="표준 2 29 4 2 4 2" xfId="9460" xr:uid="{00000000-0005-0000-0000-000022250000}"/>
    <cellStyle name="표준 2 29 4 2 4 3" xfId="9461" xr:uid="{00000000-0005-0000-0000-000023250000}"/>
    <cellStyle name="표준 2 29 4 2 4 4" xfId="9462" xr:uid="{00000000-0005-0000-0000-000024250000}"/>
    <cellStyle name="표준 2 29 4 2 5" xfId="9463" xr:uid="{00000000-0005-0000-0000-000025250000}"/>
    <cellStyle name="표준 2 29 4 2 5 2" xfId="9464" xr:uid="{00000000-0005-0000-0000-000026250000}"/>
    <cellStyle name="표준 2 29 4 2 5 3" xfId="9465" xr:uid="{00000000-0005-0000-0000-000027250000}"/>
    <cellStyle name="표준 2 29 4 2 5 4" xfId="9466" xr:uid="{00000000-0005-0000-0000-000028250000}"/>
    <cellStyle name="표준 2 29 4 2 6" xfId="9467" xr:uid="{00000000-0005-0000-0000-000029250000}"/>
    <cellStyle name="표준 2 29 4 2 6 2" xfId="9468" xr:uid="{00000000-0005-0000-0000-00002A250000}"/>
    <cellStyle name="표준 2 29 4 2 7" xfId="9469" xr:uid="{00000000-0005-0000-0000-00002B250000}"/>
    <cellStyle name="표준 2 29 4 2 8" xfId="9470" xr:uid="{00000000-0005-0000-0000-00002C250000}"/>
    <cellStyle name="표준 2 29 4 3" xfId="9471" xr:uid="{00000000-0005-0000-0000-00002D250000}"/>
    <cellStyle name="표준 2 29 4 3 2" xfId="9472" xr:uid="{00000000-0005-0000-0000-00002E250000}"/>
    <cellStyle name="표준 2 29 4 3 2 2" xfId="9473" xr:uid="{00000000-0005-0000-0000-00002F250000}"/>
    <cellStyle name="표준 2 29 4 3 2 3" xfId="9474" xr:uid="{00000000-0005-0000-0000-000030250000}"/>
    <cellStyle name="표준 2 29 4 3 2 4" xfId="9475" xr:uid="{00000000-0005-0000-0000-000031250000}"/>
    <cellStyle name="표준 2 29 4 3 3" xfId="9476" xr:uid="{00000000-0005-0000-0000-000032250000}"/>
    <cellStyle name="표준 2 29 4 3 3 2" xfId="9477" xr:uid="{00000000-0005-0000-0000-000033250000}"/>
    <cellStyle name="표준 2 29 4 3 3 3" xfId="9478" xr:uid="{00000000-0005-0000-0000-000034250000}"/>
    <cellStyle name="표준 2 29 4 3 3 4" xfId="9479" xr:uid="{00000000-0005-0000-0000-000035250000}"/>
    <cellStyle name="표준 2 29 4 3 4" xfId="9480" xr:uid="{00000000-0005-0000-0000-000036250000}"/>
    <cellStyle name="표준 2 29 4 3 4 2" xfId="9481" xr:uid="{00000000-0005-0000-0000-000037250000}"/>
    <cellStyle name="표준 2 29 4 3 4 3" xfId="9482" xr:uid="{00000000-0005-0000-0000-000038250000}"/>
    <cellStyle name="표준 2 29 4 3 4 4" xfId="9483" xr:uid="{00000000-0005-0000-0000-000039250000}"/>
    <cellStyle name="표준 2 29 4 3 5" xfId="9484" xr:uid="{00000000-0005-0000-0000-00003A250000}"/>
    <cellStyle name="표준 2 29 4 3 5 2" xfId="9485" xr:uid="{00000000-0005-0000-0000-00003B250000}"/>
    <cellStyle name="표준 2 29 4 3 6" xfId="9486" xr:uid="{00000000-0005-0000-0000-00003C250000}"/>
    <cellStyle name="표준 2 29 4 3 7" xfId="9487" xr:uid="{00000000-0005-0000-0000-00003D250000}"/>
    <cellStyle name="표준 2 29 4 4" xfId="9488" xr:uid="{00000000-0005-0000-0000-00003E250000}"/>
    <cellStyle name="표준 2 29 4 4 2" xfId="9489" xr:uid="{00000000-0005-0000-0000-00003F250000}"/>
    <cellStyle name="표준 2 29 4 4 3" xfId="9490" xr:uid="{00000000-0005-0000-0000-000040250000}"/>
    <cellStyle name="표준 2 29 4 4 4" xfId="9491" xr:uid="{00000000-0005-0000-0000-000041250000}"/>
    <cellStyle name="표준 2 29 4 5" xfId="9492" xr:uid="{00000000-0005-0000-0000-000042250000}"/>
    <cellStyle name="표준 2 29 4 5 2" xfId="9493" xr:uid="{00000000-0005-0000-0000-000043250000}"/>
    <cellStyle name="표준 2 29 4 5 3" xfId="9494" xr:uid="{00000000-0005-0000-0000-000044250000}"/>
    <cellStyle name="표준 2 29 4 5 4" xfId="9495" xr:uid="{00000000-0005-0000-0000-000045250000}"/>
    <cellStyle name="표준 2 29 4 6" xfId="9496" xr:uid="{00000000-0005-0000-0000-000046250000}"/>
    <cellStyle name="표준 2 29 4 6 2" xfId="9497" xr:uid="{00000000-0005-0000-0000-000047250000}"/>
    <cellStyle name="표준 2 29 4 6 3" xfId="9498" xr:uid="{00000000-0005-0000-0000-000048250000}"/>
    <cellStyle name="표준 2 29 4 6 4" xfId="9499" xr:uid="{00000000-0005-0000-0000-000049250000}"/>
    <cellStyle name="표준 2 29 4 7" xfId="9500" xr:uid="{00000000-0005-0000-0000-00004A250000}"/>
    <cellStyle name="표준 2 29 4 7 2" xfId="9501" xr:uid="{00000000-0005-0000-0000-00004B250000}"/>
    <cellStyle name="표준 2 29 4 8" xfId="9502" xr:uid="{00000000-0005-0000-0000-00004C250000}"/>
    <cellStyle name="표준 2 29 4 9" xfId="9503" xr:uid="{00000000-0005-0000-0000-00004D250000}"/>
    <cellStyle name="표준 2 29 5" xfId="9504" xr:uid="{00000000-0005-0000-0000-00004E250000}"/>
    <cellStyle name="표준 2 29 5 2" xfId="9505" xr:uid="{00000000-0005-0000-0000-00004F250000}"/>
    <cellStyle name="표준 2 29 5 2 2" xfId="9506" xr:uid="{00000000-0005-0000-0000-000050250000}"/>
    <cellStyle name="표준 2 29 5 2 2 2" xfId="9507" xr:uid="{00000000-0005-0000-0000-000051250000}"/>
    <cellStyle name="표준 2 29 5 2 2 3" xfId="9508" xr:uid="{00000000-0005-0000-0000-000052250000}"/>
    <cellStyle name="표준 2 29 5 2 2 4" xfId="9509" xr:uid="{00000000-0005-0000-0000-000053250000}"/>
    <cellStyle name="표준 2 29 5 2 3" xfId="9510" xr:uid="{00000000-0005-0000-0000-000054250000}"/>
    <cellStyle name="표준 2 29 5 2 3 2" xfId="9511" xr:uid="{00000000-0005-0000-0000-000055250000}"/>
    <cellStyle name="표준 2 29 5 2 3 3" xfId="9512" xr:uid="{00000000-0005-0000-0000-000056250000}"/>
    <cellStyle name="표준 2 29 5 2 3 4" xfId="9513" xr:uid="{00000000-0005-0000-0000-000057250000}"/>
    <cellStyle name="표준 2 29 5 2 4" xfId="9514" xr:uid="{00000000-0005-0000-0000-000058250000}"/>
    <cellStyle name="표준 2 29 5 2 4 2" xfId="9515" xr:uid="{00000000-0005-0000-0000-000059250000}"/>
    <cellStyle name="표준 2 29 5 2 4 3" xfId="9516" xr:uid="{00000000-0005-0000-0000-00005A250000}"/>
    <cellStyle name="표준 2 29 5 2 4 4" xfId="9517" xr:uid="{00000000-0005-0000-0000-00005B250000}"/>
    <cellStyle name="표준 2 29 5 2 5" xfId="9518" xr:uid="{00000000-0005-0000-0000-00005C250000}"/>
    <cellStyle name="표준 2 29 5 2 5 2" xfId="9519" xr:uid="{00000000-0005-0000-0000-00005D250000}"/>
    <cellStyle name="표준 2 29 5 2 6" xfId="9520" xr:uid="{00000000-0005-0000-0000-00005E250000}"/>
    <cellStyle name="표준 2 29 5 2 7" xfId="9521" xr:uid="{00000000-0005-0000-0000-00005F250000}"/>
    <cellStyle name="표준 2 29 5 3" xfId="9522" xr:uid="{00000000-0005-0000-0000-000060250000}"/>
    <cellStyle name="표준 2 29 5 3 2" xfId="9523" xr:uid="{00000000-0005-0000-0000-000061250000}"/>
    <cellStyle name="표준 2 29 5 3 3" xfId="9524" xr:uid="{00000000-0005-0000-0000-000062250000}"/>
    <cellStyle name="표준 2 29 5 3 4" xfId="9525" xr:uid="{00000000-0005-0000-0000-000063250000}"/>
    <cellStyle name="표준 2 29 5 4" xfId="9526" xr:uid="{00000000-0005-0000-0000-000064250000}"/>
    <cellStyle name="표준 2 29 5 4 2" xfId="9527" xr:uid="{00000000-0005-0000-0000-000065250000}"/>
    <cellStyle name="표준 2 29 5 4 3" xfId="9528" xr:uid="{00000000-0005-0000-0000-000066250000}"/>
    <cellStyle name="표준 2 29 5 4 4" xfId="9529" xr:uid="{00000000-0005-0000-0000-000067250000}"/>
    <cellStyle name="표준 2 29 5 5" xfId="9530" xr:uid="{00000000-0005-0000-0000-000068250000}"/>
    <cellStyle name="표준 2 29 5 5 2" xfId="9531" xr:uid="{00000000-0005-0000-0000-000069250000}"/>
    <cellStyle name="표준 2 29 5 5 3" xfId="9532" xr:uid="{00000000-0005-0000-0000-00006A250000}"/>
    <cellStyle name="표준 2 29 5 5 4" xfId="9533" xr:uid="{00000000-0005-0000-0000-00006B250000}"/>
    <cellStyle name="표준 2 29 5 6" xfId="9534" xr:uid="{00000000-0005-0000-0000-00006C250000}"/>
    <cellStyle name="표준 2 29 5 6 2" xfId="9535" xr:uid="{00000000-0005-0000-0000-00006D250000}"/>
    <cellStyle name="표준 2 29 5 7" xfId="9536" xr:uid="{00000000-0005-0000-0000-00006E250000}"/>
    <cellStyle name="표준 2 29 5 8" xfId="9537" xr:uid="{00000000-0005-0000-0000-00006F250000}"/>
    <cellStyle name="표준 2 29 6" xfId="9538" xr:uid="{00000000-0005-0000-0000-000070250000}"/>
    <cellStyle name="표준 2 29 6 2" xfId="9539" xr:uid="{00000000-0005-0000-0000-000071250000}"/>
    <cellStyle name="표준 2 29 6 2 2" xfId="9540" xr:uid="{00000000-0005-0000-0000-000072250000}"/>
    <cellStyle name="표준 2 29 6 2 2 2" xfId="9541" xr:uid="{00000000-0005-0000-0000-000073250000}"/>
    <cellStyle name="표준 2 29 6 2 2 3" xfId="9542" xr:uid="{00000000-0005-0000-0000-000074250000}"/>
    <cellStyle name="표준 2 29 6 2 2 4" xfId="9543" xr:uid="{00000000-0005-0000-0000-000075250000}"/>
    <cellStyle name="표준 2 29 6 2 3" xfId="9544" xr:uid="{00000000-0005-0000-0000-000076250000}"/>
    <cellStyle name="표준 2 29 6 2 3 2" xfId="9545" xr:uid="{00000000-0005-0000-0000-000077250000}"/>
    <cellStyle name="표준 2 29 6 2 3 3" xfId="9546" xr:uid="{00000000-0005-0000-0000-000078250000}"/>
    <cellStyle name="표준 2 29 6 2 3 4" xfId="9547" xr:uid="{00000000-0005-0000-0000-000079250000}"/>
    <cellStyle name="표준 2 29 6 2 4" xfId="9548" xr:uid="{00000000-0005-0000-0000-00007A250000}"/>
    <cellStyle name="표준 2 29 6 2 4 2" xfId="9549" xr:uid="{00000000-0005-0000-0000-00007B250000}"/>
    <cellStyle name="표준 2 29 6 2 4 3" xfId="9550" xr:uid="{00000000-0005-0000-0000-00007C250000}"/>
    <cellStyle name="표준 2 29 6 2 4 4" xfId="9551" xr:uid="{00000000-0005-0000-0000-00007D250000}"/>
    <cellStyle name="표준 2 29 6 2 5" xfId="9552" xr:uid="{00000000-0005-0000-0000-00007E250000}"/>
    <cellStyle name="표준 2 29 6 2 5 2" xfId="9553" xr:uid="{00000000-0005-0000-0000-00007F250000}"/>
    <cellStyle name="표준 2 29 6 2 6" xfId="9554" xr:uid="{00000000-0005-0000-0000-000080250000}"/>
    <cellStyle name="표준 2 29 6 2 7" xfId="9555" xr:uid="{00000000-0005-0000-0000-000081250000}"/>
    <cellStyle name="표준 2 29 6 3" xfId="9556" xr:uid="{00000000-0005-0000-0000-000082250000}"/>
    <cellStyle name="표준 2 29 6 3 2" xfId="9557" xr:uid="{00000000-0005-0000-0000-000083250000}"/>
    <cellStyle name="표준 2 29 6 3 3" xfId="9558" xr:uid="{00000000-0005-0000-0000-000084250000}"/>
    <cellStyle name="표준 2 29 6 3 4" xfId="9559" xr:uid="{00000000-0005-0000-0000-000085250000}"/>
    <cellStyle name="표준 2 29 6 4" xfId="9560" xr:uid="{00000000-0005-0000-0000-000086250000}"/>
    <cellStyle name="표준 2 29 6 4 2" xfId="9561" xr:uid="{00000000-0005-0000-0000-000087250000}"/>
    <cellStyle name="표준 2 29 6 4 3" xfId="9562" xr:uid="{00000000-0005-0000-0000-000088250000}"/>
    <cellStyle name="표준 2 29 6 4 4" xfId="9563" xr:uid="{00000000-0005-0000-0000-000089250000}"/>
    <cellStyle name="표준 2 29 6 5" xfId="9564" xr:uid="{00000000-0005-0000-0000-00008A250000}"/>
    <cellStyle name="표준 2 29 6 5 2" xfId="9565" xr:uid="{00000000-0005-0000-0000-00008B250000}"/>
    <cellStyle name="표준 2 29 6 5 3" xfId="9566" xr:uid="{00000000-0005-0000-0000-00008C250000}"/>
    <cellStyle name="표준 2 29 6 5 4" xfId="9567" xr:uid="{00000000-0005-0000-0000-00008D250000}"/>
    <cellStyle name="표준 2 29 6 6" xfId="9568" xr:uid="{00000000-0005-0000-0000-00008E250000}"/>
    <cellStyle name="표준 2 29 6 6 2" xfId="9569" xr:uid="{00000000-0005-0000-0000-00008F250000}"/>
    <cellStyle name="표준 2 29 6 7" xfId="9570" xr:uid="{00000000-0005-0000-0000-000090250000}"/>
    <cellStyle name="표준 2 29 6 8" xfId="9571" xr:uid="{00000000-0005-0000-0000-000091250000}"/>
    <cellStyle name="표준 2 29 7" xfId="9572" xr:uid="{00000000-0005-0000-0000-000092250000}"/>
    <cellStyle name="표준 2 29 7 2" xfId="9573" xr:uid="{00000000-0005-0000-0000-000093250000}"/>
    <cellStyle name="표준 2 29 7 2 2" xfId="9574" xr:uid="{00000000-0005-0000-0000-000094250000}"/>
    <cellStyle name="표준 2 29 7 2 3" xfId="9575" xr:uid="{00000000-0005-0000-0000-000095250000}"/>
    <cellStyle name="표준 2 29 7 2 4" xfId="9576" xr:uid="{00000000-0005-0000-0000-000096250000}"/>
    <cellStyle name="표준 2 29 7 3" xfId="9577" xr:uid="{00000000-0005-0000-0000-000097250000}"/>
    <cellStyle name="표준 2 29 7 3 2" xfId="9578" xr:uid="{00000000-0005-0000-0000-000098250000}"/>
    <cellStyle name="표준 2 29 7 3 3" xfId="9579" xr:uid="{00000000-0005-0000-0000-000099250000}"/>
    <cellStyle name="표준 2 29 7 3 4" xfId="9580" xr:uid="{00000000-0005-0000-0000-00009A250000}"/>
    <cellStyle name="표준 2 29 7 4" xfId="9581" xr:uid="{00000000-0005-0000-0000-00009B250000}"/>
    <cellStyle name="표준 2 29 7 4 2" xfId="9582" xr:uid="{00000000-0005-0000-0000-00009C250000}"/>
    <cellStyle name="표준 2 29 7 4 3" xfId="9583" xr:uid="{00000000-0005-0000-0000-00009D250000}"/>
    <cellStyle name="표준 2 29 7 4 4" xfId="9584" xr:uid="{00000000-0005-0000-0000-00009E250000}"/>
    <cellStyle name="표준 2 29 7 5" xfId="9585" xr:uid="{00000000-0005-0000-0000-00009F250000}"/>
    <cellStyle name="표준 2 29 7 5 2" xfId="9586" xr:uid="{00000000-0005-0000-0000-0000A0250000}"/>
    <cellStyle name="표준 2 29 7 6" xfId="9587" xr:uid="{00000000-0005-0000-0000-0000A1250000}"/>
    <cellStyle name="표준 2 29 7 7" xfId="9588" xr:uid="{00000000-0005-0000-0000-0000A2250000}"/>
    <cellStyle name="표준 2 29 8" xfId="9589" xr:uid="{00000000-0005-0000-0000-0000A3250000}"/>
    <cellStyle name="표준 2 29 8 2" xfId="9590" xr:uid="{00000000-0005-0000-0000-0000A4250000}"/>
    <cellStyle name="표준 2 29 8 3" xfId="9591" xr:uid="{00000000-0005-0000-0000-0000A5250000}"/>
    <cellStyle name="표준 2 29 8 4" xfId="9592" xr:uid="{00000000-0005-0000-0000-0000A6250000}"/>
    <cellStyle name="표준 2 29 9" xfId="9593" xr:uid="{00000000-0005-0000-0000-0000A7250000}"/>
    <cellStyle name="표준 2 29 9 2" xfId="9594" xr:uid="{00000000-0005-0000-0000-0000A8250000}"/>
    <cellStyle name="표준 2 29 9 3" xfId="9595" xr:uid="{00000000-0005-0000-0000-0000A9250000}"/>
    <cellStyle name="표준 2 29 9 4" xfId="9596" xr:uid="{00000000-0005-0000-0000-0000AA250000}"/>
    <cellStyle name="표준 2 3" xfId="9597" xr:uid="{00000000-0005-0000-0000-0000AB250000}"/>
    <cellStyle name="표준 2 3 10" xfId="9598" xr:uid="{00000000-0005-0000-0000-0000AC250000}"/>
    <cellStyle name="표준 2 3 2" xfId="9599" xr:uid="{00000000-0005-0000-0000-0000AD250000}"/>
    <cellStyle name="표준 2 3 2 2" xfId="9600" xr:uid="{00000000-0005-0000-0000-0000AE250000}"/>
    <cellStyle name="표준 2 3 2 2 2" xfId="9601" xr:uid="{00000000-0005-0000-0000-0000AF250000}"/>
    <cellStyle name="표준 2 3 2 2 2 2" xfId="9602" xr:uid="{00000000-0005-0000-0000-0000B0250000}"/>
    <cellStyle name="표준 2 3 2 2 2 3" xfId="9603" xr:uid="{00000000-0005-0000-0000-0000B1250000}"/>
    <cellStyle name="표준 2 3 2 2 2 4" xfId="9604" xr:uid="{00000000-0005-0000-0000-0000B2250000}"/>
    <cellStyle name="표준 2 3 2 2 3" xfId="9605" xr:uid="{00000000-0005-0000-0000-0000B3250000}"/>
    <cellStyle name="표준 2 3 2 2 3 2" xfId="9606" xr:uid="{00000000-0005-0000-0000-0000B4250000}"/>
    <cellStyle name="표준 2 3 2 2 3 3" xfId="9607" xr:uid="{00000000-0005-0000-0000-0000B5250000}"/>
    <cellStyle name="표준 2 3 2 2 3 4" xfId="9608" xr:uid="{00000000-0005-0000-0000-0000B6250000}"/>
    <cellStyle name="표준 2 3 2 2 4" xfId="9609" xr:uid="{00000000-0005-0000-0000-0000B7250000}"/>
    <cellStyle name="표준 2 3 2 2 4 2" xfId="9610" xr:uid="{00000000-0005-0000-0000-0000B8250000}"/>
    <cellStyle name="표준 2 3 2 2 4 3" xfId="9611" xr:uid="{00000000-0005-0000-0000-0000B9250000}"/>
    <cellStyle name="표준 2 3 2 2 4 4" xfId="9612" xr:uid="{00000000-0005-0000-0000-0000BA250000}"/>
    <cellStyle name="표준 2 3 2 2 5" xfId="9613" xr:uid="{00000000-0005-0000-0000-0000BB250000}"/>
    <cellStyle name="표준 2 3 2 2 5 2" xfId="9614" xr:uid="{00000000-0005-0000-0000-0000BC250000}"/>
    <cellStyle name="표준 2 3 2 2 6" xfId="9615" xr:uid="{00000000-0005-0000-0000-0000BD250000}"/>
    <cellStyle name="표준 2 3 2 2 7" xfId="9616" xr:uid="{00000000-0005-0000-0000-0000BE250000}"/>
    <cellStyle name="표준 2 3 2 3" xfId="9617" xr:uid="{00000000-0005-0000-0000-0000BF250000}"/>
    <cellStyle name="표준 2 3 2 3 2" xfId="9618" xr:uid="{00000000-0005-0000-0000-0000C0250000}"/>
    <cellStyle name="표준 2 3 2 3 3" xfId="9619" xr:uid="{00000000-0005-0000-0000-0000C1250000}"/>
    <cellStyle name="표준 2 3 2 3 4" xfId="9620" xr:uid="{00000000-0005-0000-0000-0000C2250000}"/>
    <cellStyle name="표준 2 3 2 4" xfId="9621" xr:uid="{00000000-0005-0000-0000-0000C3250000}"/>
    <cellStyle name="표준 2 3 2 4 2" xfId="9622" xr:uid="{00000000-0005-0000-0000-0000C4250000}"/>
    <cellStyle name="표준 2 3 2 4 3" xfId="9623" xr:uid="{00000000-0005-0000-0000-0000C5250000}"/>
    <cellStyle name="표준 2 3 2 4 4" xfId="9624" xr:uid="{00000000-0005-0000-0000-0000C6250000}"/>
    <cellStyle name="표준 2 3 2 5" xfId="9625" xr:uid="{00000000-0005-0000-0000-0000C7250000}"/>
    <cellStyle name="표준 2 3 2 5 2" xfId="9626" xr:uid="{00000000-0005-0000-0000-0000C8250000}"/>
    <cellStyle name="표준 2 3 2 5 3" xfId="9627" xr:uid="{00000000-0005-0000-0000-0000C9250000}"/>
    <cellStyle name="표준 2 3 2 5 4" xfId="9628" xr:uid="{00000000-0005-0000-0000-0000CA250000}"/>
    <cellStyle name="표준 2 3 2 6" xfId="9629" xr:uid="{00000000-0005-0000-0000-0000CB250000}"/>
    <cellStyle name="표준 2 3 2 6 2" xfId="9630" xr:uid="{00000000-0005-0000-0000-0000CC250000}"/>
    <cellStyle name="표준 2 3 2 7" xfId="9631" xr:uid="{00000000-0005-0000-0000-0000CD250000}"/>
    <cellStyle name="표준 2 3 2 8" xfId="9632" xr:uid="{00000000-0005-0000-0000-0000CE250000}"/>
    <cellStyle name="표준 2 3 3" xfId="9633" xr:uid="{00000000-0005-0000-0000-0000CF250000}"/>
    <cellStyle name="표준 2 3 3 2" xfId="9634" xr:uid="{00000000-0005-0000-0000-0000D0250000}"/>
    <cellStyle name="표준 2 3 3 2 2" xfId="9635" xr:uid="{00000000-0005-0000-0000-0000D1250000}"/>
    <cellStyle name="표준 2 3 3 2 2 2" xfId="9636" xr:uid="{00000000-0005-0000-0000-0000D2250000}"/>
    <cellStyle name="표준 2 3 3 2 2 3" xfId="9637" xr:uid="{00000000-0005-0000-0000-0000D3250000}"/>
    <cellStyle name="표준 2 3 3 2 2 4" xfId="9638" xr:uid="{00000000-0005-0000-0000-0000D4250000}"/>
    <cellStyle name="표준 2 3 3 2 3" xfId="9639" xr:uid="{00000000-0005-0000-0000-0000D5250000}"/>
    <cellStyle name="표준 2 3 3 2 3 2" xfId="9640" xr:uid="{00000000-0005-0000-0000-0000D6250000}"/>
    <cellStyle name="표준 2 3 3 2 3 3" xfId="9641" xr:uid="{00000000-0005-0000-0000-0000D7250000}"/>
    <cellStyle name="표준 2 3 3 2 3 4" xfId="9642" xr:uid="{00000000-0005-0000-0000-0000D8250000}"/>
    <cellStyle name="표준 2 3 3 2 4" xfId="9643" xr:uid="{00000000-0005-0000-0000-0000D9250000}"/>
    <cellStyle name="표준 2 3 3 2 4 2" xfId="9644" xr:uid="{00000000-0005-0000-0000-0000DA250000}"/>
    <cellStyle name="표준 2 3 3 2 4 3" xfId="9645" xr:uid="{00000000-0005-0000-0000-0000DB250000}"/>
    <cellStyle name="표준 2 3 3 2 4 4" xfId="9646" xr:uid="{00000000-0005-0000-0000-0000DC250000}"/>
    <cellStyle name="표준 2 3 3 2 5" xfId="9647" xr:uid="{00000000-0005-0000-0000-0000DD250000}"/>
    <cellStyle name="표준 2 3 3 2 5 2" xfId="9648" xr:uid="{00000000-0005-0000-0000-0000DE250000}"/>
    <cellStyle name="표준 2 3 3 2 6" xfId="9649" xr:uid="{00000000-0005-0000-0000-0000DF250000}"/>
    <cellStyle name="표준 2 3 3 2 7" xfId="9650" xr:uid="{00000000-0005-0000-0000-0000E0250000}"/>
    <cellStyle name="표준 2 3 3 3" xfId="9651" xr:uid="{00000000-0005-0000-0000-0000E1250000}"/>
    <cellStyle name="표준 2 3 3 3 2" xfId="9652" xr:uid="{00000000-0005-0000-0000-0000E2250000}"/>
    <cellStyle name="표준 2 3 3 3 3" xfId="9653" xr:uid="{00000000-0005-0000-0000-0000E3250000}"/>
    <cellStyle name="표준 2 3 3 3 4" xfId="9654" xr:uid="{00000000-0005-0000-0000-0000E4250000}"/>
    <cellStyle name="표준 2 3 3 4" xfId="9655" xr:uid="{00000000-0005-0000-0000-0000E5250000}"/>
    <cellStyle name="표준 2 3 3 4 2" xfId="9656" xr:uid="{00000000-0005-0000-0000-0000E6250000}"/>
    <cellStyle name="표준 2 3 3 4 3" xfId="9657" xr:uid="{00000000-0005-0000-0000-0000E7250000}"/>
    <cellStyle name="표준 2 3 3 4 4" xfId="9658" xr:uid="{00000000-0005-0000-0000-0000E8250000}"/>
    <cellStyle name="표준 2 3 3 5" xfId="9659" xr:uid="{00000000-0005-0000-0000-0000E9250000}"/>
    <cellStyle name="표준 2 3 3 5 2" xfId="9660" xr:uid="{00000000-0005-0000-0000-0000EA250000}"/>
    <cellStyle name="표준 2 3 3 5 3" xfId="9661" xr:uid="{00000000-0005-0000-0000-0000EB250000}"/>
    <cellStyle name="표준 2 3 3 5 4" xfId="9662" xr:uid="{00000000-0005-0000-0000-0000EC250000}"/>
    <cellStyle name="표준 2 3 3 6" xfId="9663" xr:uid="{00000000-0005-0000-0000-0000ED250000}"/>
    <cellStyle name="표준 2 3 3 6 2" xfId="9664" xr:uid="{00000000-0005-0000-0000-0000EE250000}"/>
    <cellStyle name="표준 2 3 3 7" xfId="9665" xr:uid="{00000000-0005-0000-0000-0000EF250000}"/>
    <cellStyle name="표준 2 3 3 8" xfId="9666" xr:uid="{00000000-0005-0000-0000-0000F0250000}"/>
    <cellStyle name="표준 2 3 4" xfId="9667" xr:uid="{00000000-0005-0000-0000-0000F1250000}"/>
    <cellStyle name="표준 2 3 4 2" xfId="9668" xr:uid="{00000000-0005-0000-0000-0000F2250000}"/>
    <cellStyle name="표준 2 3 4 2 2" xfId="9669" xr:uid="{00000000-0005-0000-0000-0000F3250000}"/>
    <cellStyle name="표준 2 3 4 2 3" xfId="9670" xr:uid="{00000000-0005-0000-0000-0000F4250000}"/>
    <cellStyle name="표준 2 3 4 2 4" xfId="9671" xr:uid="{00000000-0005-0000-0000-0000F5250000}"/>
    <cellStyle name="표준 2 3 4 3" xfId="9672" xr:uid="{00000000-0005-0000-0000-0000F6250000}"/>
    <cellStyle name="표준 2 3 4 3 2" xfId="9673" xr:uid="{00000000-0005-0000-0000-0000F7250000}"/>
    <cellStyle name="표준 2 3 4 3 3" xfId="9674" xr:uid="{00000000-0005-0000-0000-0000F8250000}"/>
    <cellStyle name="표준 2 3 4 3 4" xfId="9675" xr:uid="{00000000-0005-0000-0000-0000F9250000}"/>
    <cellStyle name="표준 2 3 4 4" xfId="9676" xr:uid="{00000000-0005-0000-0000-0000FA250000}"/>
    <cellStyle name="표준 2 3 4 4 2" xfId="9677" xr:uid="{00000000-0005-0000-0000-0000FB250000}"/>
    <cellStyle name="표준 2 3 4 4 3" xfId="9678" xr:uid="{00000000-0005-0000-0000-0000FC250000}"/>
    <cellStyle name="표준 2 3 4 4 4" xfId="9679" xr:uid="{00000000-0005-0000-0000-0000FD250000}"/>
    <cellStyle name="표준 2 3 4 5" xfId="9680" xr:uid="{00000000-0005-0000-0000-0000FE250000}"/>
    <cellStyle name="표준 2 3 4 5 2" xfId="9681" xr:uid="{00000000-0005-0000-0000-0000FF250000}"/>
    <cellStyle name="표준 2 3 4 6" xfId="9682" xr:uid="{00000000-0005-0000-0000-000000260000}"/>
    <cellStyle name="표준 2 3 4 7" xfId="9683" xr:uid="{00000000-0005-0000-0000-000001260000}"/>
    <cellStyle name="표준 2 3 5" xfId="9684" xr:uid="{00000000-0005-0000-0000-000002260000}"/>
    <cellStyle name="표준 2 3 5 2" xfId="9685" xr:uid="{00000000-0005-0000-0000-000003260000}"/>
    <cellStyle name="표준 2 3 5 3" xfId="9686" xr:uid="{00000000-0005-0000-0000-000004260000}"/>
    <cellStyle name="표준 2 3 5 4" xfId="9687" xr:uid="{00000000-0005-0000-0000-000005260000}"/>
    <cellStyle name="표준 2 3 6" xfId="9688" xr:uid="{00000000-0005-0000-0000-000006260000}"/>
    <cellStyle name="표준 2 3 6 2" xfId="9689" xr:uid="{00000000-0005-0000-0000-000007260000}"/>
    <cellStyle name="표준 2 3 6 3" xfId="9690" xr:uid="{00000000-0005-0000-0000-000008260000}"/>
    <cellStyle name="표준 2 3 6 4" xfId="9691" xr:uid="{00000000-0005-0000-0000-000009260000}"/>
    <cellStyle name="표준 2 3 7" xfId="9692" xr:uid="{00000000-0005-0000-0000-00000A260000}"/>
    <cellStyle name="표준 2 3 7 2" xfId="9693" xr:uid="{00000000-0005-0000-0000-00000B260000}"/>
    <cellStyle name="표준 2 3 7 3" xfId="9694" xr:uid="{00000000-0005-0000-0000-00000C260000}"/>
    <cellStyle name="표준 2 3 7 4" xfId="9695" xr:uid="{00000000-0005-0000-0000-00000D260000}"/>
    <cellStyle name="표준 2 3 8" xfId="9696" xr:uid="{00000000-0005-0000-0000-00000E260000}"/>
    <cellStyle name="표준 2 3 8 2" xfId="9697" xr:uid="{00000000-0005-0000-0000-00000F260000}"/>
    <cellStyle name="표준 2 3 9" xfId="9698" xr:uid="{00000000-0005-0000-0000-000010260000}"/>
    <cellStyle name="표준 2 30" xfId="9699" xr:uid="{00000000-0005-0000-0000-000011260000}"/>
    <cellStyle name="표준 2 30 10" xfId="9700" xr:uid="{00000000-0005-0000-0000-000012260000}"/>
    <cellStyle name="표준 2 30 11" xfId="9701" xr:uid="{00000000-0005-0000-0000-000013260000}"/>
    <cellStyle name="표준 2 30 2" xfId="9702" xr:uid="{00000000-0005-0000-0000-000014260000}"/>
    <cellStyle name="표준 2 30 2 2" xfId="9703" xr:uid="{00000000-0005-0000-0000-000015260000}"/>
    <cellStyle name="표준 2 30 2 2 2" xfId="9704" xr:uid="{00000000-0005-0000-0000-000016260000}"/>
    <cellStyle name="표준 2 30 2 2 2 2" xfId="9705" xr:uid="{00000000-0005-0000-0000-000017260000}"/>
    <cellStyle name="표준 2 30 2 2 2 2 2" xfId="9706" xr:uid="{00000000-0005-0000-0000-000018260000}"/>
    <cellStyle name="표준 2 30 2 2 2 2 3" xfId="9707" xr:uid="{00000000-0005-0000-0000-000019260000}"/>
    <cellStyle name="표준 2 30 2 2 2 2 4" xfId="9708" xr:uid="{00000000-0005-0000-0000-00001A260000}"/>
    <cellStyle name="표준 2 30 2 2 2 3" xfId="9709" xr:uid="{00000000-0005-0000-0000-00001B260000}"/>
    <cellStyle name="표준 2 30 2 2 2 3 2" xfId="9710" xr:uid="{00000000-0005-0000-0000-00001C260000}"/>
    <cellStyle name="표준 2 30 2 2 2 3 3" xfId="9711" xr:uid="{00000000-0005-0000-0000-00001D260000}"/>
    <cellStyle name="표준 2 30 2 2 2 3 4" xfId="9712" xr:uid="{00000000-0005-0000-0000-00001E260000}"/>
    <cellStyle name="표준 2 30 2 2 2 4" xfId="9713" xr:uid="{00000000-0005-0000-0000-00001F260000}"/>
    <cellStyle name="표준 2 30 2 2 2 4 2" xfId="9714" xr:uid="{00000000-0005-0000-0000-000020260000}"/>
    <cellStyle name="표준 2 30 2 2 2 4 3" xfId="9715" xr:uid="{00000000-0005-0000-0000-000021260000}"/>
    <cellStyle name="표준 2 30 2 2 2 4 4" xfId="9716" xr:uid="{00000000-0005-0000-0000-000022260000}"/>
    <cellStyle name="표준 2 30 2 2 2 5" xfId="9717" xr:uid="{00000000-0005-0000-0000-000023260000}"/>
    <cellStyle name="표준 2 30 2 2 2 5 2" xfId="9718" xr:uid="{00000000-0005-0000-0000-000024260000}"/>
    <cellStyle name="표준 2 30 2 2 2 6" xfId="9719" xr:uid="{00000000-0005-0000-0000-000025260000}"/>
    <cellStyle name="표준 2 30 2 2 2 7" xfId="9720" xr:uid="{00000000-0005-0000-0000-000026260000}"/>
    <cellStyle name="표준 2 30 2 2 3" xfId="9721" xr:uid="{00000000-0005-0000-0000-000027260000}"/>
    <cellStyle name="표준 2 30 2 2 3 2" xfId="9722" xr:uid="{00000000-0005-0000-0000-000028260000}"/>
    <cellStyle name="표준 2 30 2 2 3 3" xfId="9723" xr:uid="{00000000-0005-0000-0000-000029260000}"/>
    <cellStyle name="표준 2 30 2 2 3 4" xfId="9724" xr:uid="{00000000-0005-0000-0000-00002A260000}"/>
    <cellStyle name="표준 2 30 2 2 4" xfId="9725" xr:uid="{00000000-0005-0000-0000-00002B260000}"/>
    <cellStyle name="표준 2 30 2 2 4 2" xfId="9726" xr:uid="{00000000-0005-0000-0000-00002C260000}"/>
    <cellStyle name="표준 2 30 2 2 4 3" xfId="9727" xr:uid="{00000000-0005-0000-0000-00002D260000}"/>
    <cellStyle name="표준 2 30 2 2 4 4" xfId="9728" xr:uid="{00000000-0005-0000-0000-00002E260000}"/>
    <cellStyle name="표준 2 30 2 2 5" xfId="9729" xr:uid="{00000000-0005-0000-0000-00002F260000}"/>
    <cellStyle name="표준 2 30 2 2 5 2" xfId="9730" xr:uid="{00000000-0005-0000-0000-000030260000}"/>
    <cellStyle name="표준 2 30 2 2 5 3" xfId="9731" xr:uid="{00000000-0005-0000-0000-000031260000}"/>
    <cellStyle name="표준 2 30 2 2 5 4" xfId="9732" xr:uid="{00000000-0005-0000-0000-000032260000}"/>
    <cellStyle name="표준 2 30 2 2 6" xfId="9733" xr:uid="{00000000-0005-0000-0000-000033260000}"/>
    <cellStyle name="표준 2 30 2 2 6 2" xfId="9734" xr:uid="{00000000-0005-0000-0000-000034260000}"/>
    <cellStyle name="표준 2 30 2 2 7" xfId="9735" xr:uid="{00000000-0005-0000-0000-000035260000}"/>
    <cellStyle name="표준 2 30 2 2 8" xfId="9736" xr:uid="{00000000-0005-0000-0000-000036260000}"/>
    <cellStyle name="표준 2 30 2 3" xfId="9737" xr:uid="{00000000-0005-0000-0000-000037260000}"/>
    <cellStyle name="표준 2 30 2 3 2" xfId="9738" xr:uid="{00000000-0005-0000-0000-000038260000}"/>
    <cellStyle name="표준 2 30 2 3 2 2" xfId="9739" xr:uid="{00000000-0005-0000-0000-000039260000}"/>
    <cellStyle name="표준 2 30 2 3 2 3" xfId="9740" xr:uid="{00000000-0005-0000-0000-00003A260000}"/>
    <cellStyle name="표준 2 30 2 3 2 4" xfId="9741" xr:uid="{00000000-0005-0000-0000-00003B260000}"/>
    <cellStyle name="표준 2 30 2 3 3" xfId="9742" xr:uid="{00000000-0005-0000-0000-00003C260000}"/>
    <cellStyle name="표준 2 30 2 3 3 2" xfId="9743" xr:uid="{00000000-0005-0000-0000-00003D260000}"/>
    <cellStyle name="표준 2 30 2 3 3 3" xfId="9744" xr:uid="{00000000-0005-0000-0000-00003E260000}"/>
    <cellStyle name="표준 2 30 2 3 3 4" xfId="9745" xr:uid="{00000000-0005-0000-0000-00003F260000}"/>
    <cellStyle name="표준 2 30 2 3 4" xfId="9746" xr:uid="{00000000-0005-0000-0000-000040260000}"/>
    <cellStyle name="표준 2 30 2 3 4 2" xfId="9747" xr:uid="{00000000-0005-0000-0000-000041260000}"/>
    <cellStyle name="표준 2 30 2 3 4 3" xfId="9748" xr:uid="{00000000-0005-0000-0000-000042260000}"/>
    <cellStyle name="표준 2 30 2 3 4 4" xfId="9749" xr:uid="{00000000-0005-0000-0000-000043260000}"/>
    <cellStyle name="표준 2 30 2 3 5" xfId="9750" xr:uid="{00000000-0005-0000-0000-000044260000}"/>
    <cellStyle name="표준 2 30 2 3 5 2" xfId="9751" xr:uid="{00000000-0005-0000-0000-000045260000}"/>
    <cellStyle name="표준 2 30 2 3 6" xfId="9752" xr:uid="{00000000-0005-0000-0000-000046260000}"/>
    <cellStyle name="표준 2 30 2 3 7" xfId="9753" xr:uid="{00000000-0005-0000-0000-000047260000}"/>
    <cellStyle name="표준 2 30 2 4" xfId="9754" xr:uid="{00000000-0005-0000-0000-000048260000}"/>
    <cellStyle name="표준 2 30 2 4 2" xfId="9755" xr:uid="{00000000-0005-0000-0000-000049260000}"/>
    <cellStyle name="표준 2 30 2 4 3" xfId="9756" xr:uid="{00000000-0005-0000-0000-00004A260000}"/>
    <cellStyle name="표준 2 30 2 4 4" xfId="9757" xr:uid="{00000000-0005-0000-0000-00004B260000}"/>
    <cellStyle name="표준 2 30 2 5" xfId="9758" xr:uid="{00000000-0005-0000-0000-00004C260000}"/>
    <cellStyle name="표준 2 30 2 5 2" xfId="9759" xr:uid="{00000000-0005-0000-0000-00004D260000}"/>
    <cellStyle name="표준 2 30 2 5 3" xfId="9760" xr:uid="{00000000-0005-0000-0000-00004E260000}"/>
    <cellStyle name="표준 2 30 2 5 4" xfId="9761" xr:uid="{00000000-0005-0000-0000-00004F260000}"/>
    <cellStyle name="표준 2 30 2 6" xfId="9762" xr:uid="{00000000-0005-0000-0000-000050260000}"/>
    <cellStyle name="표준 2 30 2 6 2" xfId="9763" xr:uid="{00000000-0005-0000-0000-000051260000}"/>
    <cellStyle name="표준 2 30 2 6 3" xfId="9764" xr:uid="{00000000-0005-0000-0000-000052260000}"/>
    <cellStyle name="표준 2 30 2 6 4" xfId="9765" xr:uid="{00000000-0005-0000-0000-000053260000}"/>
    <cellStyle name="표준 2 30 2 7" xfId="9766" xr:uid="{00000000-0005-0000-0000-000054260000}"/>
    <cellStyle name="표준 2 30 2 7 2" xfId="9767" xr:uid="{00000000-0005-0000-0000-000055260000}"/>
    <cellStyle name="표준 2 30 2 8" xfId="9768" xr:uid="{00000000-0005-0000-0000-000056260000}"/>
    <cellStyle name="표준 2 30 2 9" xfId="9769" xr:uid="{00000000-0005-0000-0000-000057260000}"/>
    <cellStyle name="표준 2 30 3" xfId="9770" xr:uid="{00000000-0005-0000-0000-000058260000}"/>
    <cellStyle name="표준 2 30 3 2" xfId="9771" xr:uid="{00000000-0005-0000-0000-000059260000}"/>
    <cellStyle name="표준 2 30 3 2 2" xfId="9772" xr:uid="{00000000-0005-0000-0000-00005A260000}"/>
    <cellStyle name="표준 2 30 3 2 2 2" xfId="9773" xr:uid="{00000000-0005-0000-0000-00005B260000}"/>
    <cellStyle name="표준 2 30 3 2 2 3" xfId="9774" xr:uid="{00000000-0005-0000-0000-00005C260000}"/>
    <cellStyle name="표준 2 30 3 2 2 4" xfId="9775" xr:uid="{00000000-0005-0000-0000-00005D260000}"/>
    <cellStyle name="표준 2 30 3 2 3" xfId="9776" xr:uid="{00000000-0005-0000-0000-00005E260000}"/>
    <cellStyle name="표준 2 30 3 2 3 2" xfId="9777" xr:uid="{00000000-0005-0000-0000-00005F260000}"/>
    <cellStyle name="표준 2 30 3 2 3 3" xfId="9778" xr:uid="{00000000-0005-0000-0000-000060260000}"/>
    <cellStyle name="표준 2 30 3 2 3 4" xfId="9779" xr:uid="{00000000-0005-0000-0000-000061260000}"/>
    <cellStyle name="표준 2 30 3 2 4" xfId="9780" xr:uid="{00000000-0005-0000-0000-000062260000}"/>
    <cellStyle name="표준 2 30 3 2 4 2" xfId="9781" xr:uid="{00000000-0005-0000-0000-000063260000}"/>
    <cellStyle name="표준 2 30 3 2 4 3" xfId="9782" xr:uid="{00000000-0005-0000-0000-000064260000}"/>
    <cellStyle name="표준 2 30 3 2 4 4" xfId="9783" xr:uid="{00000000-0005-0000-0000-000065260000}"/>
    <cellStyle name="표준 2 30 3 2 5" xfId="9784" xr:uid="{00000000-0005-0000-0000-000066260000}"/>
    <cellStyle name="표준 2 30 3 2 5 2" xfId="9785" xr:uid="{00000000-0005-0000-0000-000067260000}"/>
    <cellStyle name="표준 2 30 3 2 6" xfId="9786" xr:uid="{00000000-0005-0000-0000-000068260000}"/>
    <cellStyle name="표준 2 30 3 2 7" xfId="9787" xr:uid="{00000000-0005-0000-0000-000069260000}"/>
    <cellStyle name="표준 2 30 3 3" xfId="9788" xr:uid="{00000000-0005-0000-0000-00006A260000}"/>
    <cellStyle name="표준 2 30 3 3 2" xfId="9789" xr:uid="{00000000-0005-0000-0000-00006B260000}"/>
    <cellStyle name="표준 2 30 3 3 3" xfId="9790" xr:uid="{00000000-0005-0000-0000-00006C260000}"/>
    <cellStyle name="표준 2 30 3 3 4" xfId="9791" xr:uid="{00000000-0005-0000-0000-00006D260000}"/>
    <cellStyle name="표준 2 30 3 4" xfId="9792" xr:uid="{00000000-0005-0000-0000-00006E260000}"/>
    <cellStyle name="표준 2 30 3 4 2" xfId="9793" xr:uid="{00000000-0005-0000-0000-00006F260000}"/>
    <cellStyle name="표준 2 30 3 4 3" xfId="9794" xr:uid="{00000000-0005-0000-0000-000070260000}"/>
    <cellStyle name="표준 2 30 3 4 4" xfId="9795" xr:uid="{00000000-0005-0000-0000-000071260000}"/>
    <cellStyle name="표준 2 30 3 5" xfId="9796" xr:uid="{00000000-0005-0000-0000-000072260000}"/>
    <cellStyle name="표준 2 30 3 5 2" xfId="9797" xr:uid="{00000000-0005-0000-0000-000073260000}"/>
    <cellStyle name="표준 2 30 3 5 3" xfId="9798" xr:uid="{00000000-0005-0000-0000-000074260000}"/>
    <cellStyle name="표준 2 30 3 5 4" xfId="9799" xr:uid="{00000000-0005-0000-0000-000075260000}"/>
    <cellStyle name="표준 2 30 3 6" xfId="9800" xr:uid="{00000000-0005-0000-0000-000076260000}"/>
    <cellStyle name="표준 2 30 3 6 2" xfId="9801" xr:uid="{00000000-0005-0000-0000-000077260000}"/>
    <cellStyle name="표준 2 30 3 7" xfId="9802" xr:uid="{00000000-0005-0000-0000-000078260000}"/>
    <cellStyle name="표준 2 30 3 8" xfId="9803" xr:uid="{00000000-0005-0000-0000-000079260000}"/>
    <cellStyle name="표준 2 30 4" xfId="9804" xr:uid="{00000000-0005-0000-0000-00007A260000}"/>
    <cellStyle name="표준 2 30 4 2" xfId="9805" xr:uid="{00000000-0005-0000-0000-00007B260000}"/>
    <cellStyle name="표준 2 30 4 2 2" xfId="9806" xr:uid="{00000000-0005-0000-0000-00007C260000}"/>
    <cellStyle name="표준 2 30 4 2 2 2" xfId="9807" xr:uid="{00000000-0005-0000-0000-00007D260000}"/>
    <cellStyle name="표준 2 30 4 2 2 3" xfId="9808" xr:uid="{00000000-0005-0000-0000-00007E260000}"/>
    <cellStyle name="표준 2 30 4 2 2 4" xfId="9809" xr:uid="{00000000-0005-0000-0000-00007F260000}"/>
    <cellStyle name="표준 2 30 4 2 3" xfId="9810" xr:uid="{00000000-0005-0000-0000-000080260000}"/>
    <cellStyle name="표준 2 30 4 2 3 2" xfId="9811" xr:uid="{00000000-0005-0000-0000-000081260000}"/>
    <cellStyle name="표준 2 30 4 2 3 3" xfId="9812" xr:uid="{00000000-0005-0000-0000-000082260000}"/>
    <cellStyle name="표준 2 30 4 2 3 4" xfId="9813" xr:uid="{00000000-0005-0000-0000-000083260000}"/>
    <cellStyle name="표준 2 30 4 2 4" xfId="9814" xr:uid="{00000000-0005-0000-0000-000084260000}"/>
    <cellStyle name="표준 2 30 4 2 4 2" xfId="9815" xr:uid="{00000000-0005-0000-0000-000085260000}"/>
    <cellStyle name="표준 2 30 4 2 4 3" xfId="9816" xr:uid="{00000000-0005-0000-0000-000086260000}"/>
    <cellStyle name="표준 2 30 4 2 4 4" xfId="9817" xr:uid="{00000000-0005-0000-0000-000087260000}"/>
    <cellStyle name="표준 2 30 4 2 5" xfId="9818" xr:uid="{00000000-0005-0000-0000-000088260000}"/>
    <cellStyle name="표준 2 30 4 2 5 2" xfId="9819" xr:uid="{00000000-0005-0000-0000-000089260000}"/>
    <cellStyle name="표준 2 30 4 2 6" xfId="9820" xr:uid="{00000000-0005-0000-0000-00008A260000}"/>
    <cellStyle name="표준 2 30 4 2 7" xfId="9821" xr:uid="{00000000-0005-0000-0000-00008B260000}"/>
    <cellStyle name="표준 2 30 4 3" xfId="9822" xr:uid="{00000000-0005-0000-0000-00008C260000}"/>
    <cellStyle name="표준 2 30 4 3 2" xfId="9823" xr:uid="{00000000-0005-0000-0000-00008D260000}"/>
    <cellStyle name="표준 2 30 4 3 3" xfId="9824" xr:uid="{00000000-0005-0000-0000-00008E260000}"/>
    <cellStyle name="표준 2 30 4 3 4" xfId="9825" xr:uid="{00000000-0005-0000-0000-00008F260000}"/>
    <cellStyle name="표준 2 30 4 4" xfId="9826" xr:uid="{00000000-0005-0000-0000-000090260000}"/>
    <cellStyle name="표준 2 30 4 4 2" xfId="9827" xr:uid="{00000000-0005-0000-0000-000091260000}"/>
    <cellStyle name="표준 2 30 4 4 3" xfId="9828" xr:uid="{00000000-0005-0000-0000-000092260000}"/>
    <cellStyle name="표준 2 30 4 4 4" xfId="9829" xr:uid="{00000000-0005-0000-0000-000093260000}"/>
    <cellStyle name="표준 2 30 4 5" xfId="9830" xr:uid="{00000000-0005-0000-0000-000094260000}"/>
    <cellStyle name="표준 2 30 4 5 2" xfId="9831" xr:uid="{00000000-0005-0000-0000-000095260000}"/>
    <cellStyle name="표준 2 30 4 5 3" xfId="9832" xr:uid="{00000000-0005-0000-0000-000096260000}"/>
    <cellStyle name="표준 2 30 4 5 4" xfId="9833" xr:uid="{00000000-0005-0000-0000-000097260000}"/>
    <cellStyle name="표준 2 30 4 6" xfId="9834" xr:uid="{00000000-0005-0000-0000-000098260000}"/>
    <cellStyle name="표준 2 30 4 6 2" xfId="9835" xr:uid="{00000000-0005-0000-0000-000099260000}"/>
    <cellStyle name="표준 2 30 4 7" xfId="9836" xr:uid="{00000000-0005-0000-0000-00009A260000}"/>
    <cellStyle name="표준 2 30 4 8" xfId="9837" xr:uid="{00000000-0005-0000-0000-00009B260000}"/>
    <cellStyle name="표준 2 30 5" xfId="9838" xr:uid="{00000000-0005-0000-0000-00009C260000}"/>
    <cellStyle name="표준 2 30 5 2" xfId="9839" xr:uid="{00000000-0005-0000-0000-00009D260000}"/>
    <cellStyle name="표준 2 30 5 2 2" xfId="9840" xr:uid="{00000000-0005-0000-0000-00009E260000}"/>
    <cellStyle name="표준 2 30 5 2 3" xfId="9841" xr:uid="{00000000-0005-0000-0000-00009F260000}"/>
    <cellStyle name="표준 2 30 5 2 4" xfId="9842" xr:uid="{00000000-0005-0000-0000-0000A0260000}"/>
    <cellStyle name="표준 2 30 5 3" xfId="9843" xr:uid="{00000000-0005-0000-0000-0000A1260000}"/>
    <cellStyle name="표준 2 30 5 3 2" xfId="9844" xr:uid="{00000000-0005-0000-0000-0000A2260000}"/>
    <cellStyle name="표준 2 30 5 3 3" xfId="9845" xr:uid="{00000000-0005-0000-0000-0000A3260000}"/>
    <cellStyle name="표준 2 30 5 3 4" xfId="9846" xr:uid="{00000000-0005-0000-0000-0000A4260000}"/>
    <cellStyle name="표준 2 30 5 4" xfId="9847" xr:uid="{00000000-0005-0000-0000-0000A5260000}"/>
    <cellStyle name="표준 2 30 5 4 2" xfId="9848" xr:uid="{00000000-0005-0000-0000-0000A6260000}"/>
    <cellStyle name="표준 2 30 5 4 3" xfId="9849" xr:uid="{00000000-0005-0000-0000-0000A7260000}"/>
    <cellStyle name="표준 2 30 5 4 4" xfId="9850" xr:uid="{00000000-0005-0000-0000-0000A8260000}"/>
    <cellStyle name="표준 2 30 5 5" xfId="9851" xr:uid="{00000000-0005-0000-0000-0000A9260000}"/>
    <cellStyle name="표준 2 30 5 5 2" xfId="9852" xr:uid="{00000000-0005-0000-0000-0000AA260000}"/>
    <cellStyle name="표준 2 30 5 6" xfId="9853" xr:uid="{00000000-0005-0000-0000-0000AB260000}"/>
    <cellStyle name="표준 2 30 5 7" xfId="9854" xr:uid="{00000000-0005-0000-0000-0000AC260000}"/>
    <cellStyle name="표준 2 30 6" xfId="9855" xr:uid="{00000000-0005-0000-0000-0000AD260000}"/>
    <cellStyle name="표준 2 30 6 2" xfId="9856" xr:uid="{00000000-0005-0000-0000-0000AE260000}"/>
    <cellStyle name="표준 2 30 6 3" xfId="9857" xr:uid="{00000000-0005-0000-0000-0000AF260000}"/>
    <cellStyle name="표준 2 30 6 4" xfId="9858" xr:uid="{00000000-0005-0000-0000-0000B0260000}"/>
    <cellStyle name="표준 2 30 7" xfId="9859" xr:uid="{00000000-0005-0000-0000-0000B1260000}"/>
    <cellStyle name="표준 2 30 7 2" xfId="9860" xr:uid="{00000000-0005-0000-0000-0000B2260000}"/>
    <cellStyle name="표준 2 30 7 3" xfId="9861" xr:uid="{00000000-0005-0000-0000-0000B3260000}"/>
    <cellStyle name="표준 2 30 7 4" xfId="9862" xr:uid="{00000000-0005-0000-0000-0000B4260000}"/>
    <cellStyle name="표준 2 30 8" xfId="9863" xr:uid="{00000000-0005-0000-0000-0000B5260000}"/>
    <cellStyle name="표준 2 30 8 2" xfId="9864" xr:uid="{00000000-0005-0000-0000-0000B6260000}"/>
    <cellStyle name="표준 2 30 8 3" xfId="9865" xr:uid="{00000000-0005-0000-0000-0000B7260000}"/>
    <cellStyle name="표준 2 30 8 4" xfId="9866" xr:uid="{00000000-0005-0000-0000-0000B8260000}"/>
    <cellStyle name="표준 2 30 9" xfId="9867" xr:uid="{00000000-0005-0000-0000-0000B9260000}"/>
    <cellStyle name="표준 2 30 9 2" xfId="9868" xr:uid="{00000000-0005-0000-0000-0000BA260000}"/>
    <cellStyle name="표준 2 31" xfId="9869" xr:uid="{00000000-0005-0000-0000-0000BB260000}"/>
    <cellStyle name="표준 2 31 10" xfId="9870" xr:uid="{00000000-0005-0000-0000-0000BC260000}"/>
    <cellStyle name="표준 2 31 11" xfId="9871" xr:uid="{00000000-0005-0000-0000-0000BD260000}"/>
    <cellStyle name="표준 2 31 2" xfId="9872" xr:uid="{00000000-0005-0000-0000-0000BE260000}"/>
    <cellStyle name="표준 2 31 2 2" xfId="9873" xr:uid="{00000000-0005-0000-0000-0000BF260000}"/>
    <cellStyle name="표준 2 31 2 2 2" xfId="9874" xr:uid="{00000000-0005-0000-0000-0000C0260000}"/>
    <cellStyle name="표준 2 31 2 2 2 2" xfId="9875" xr:uid="{00000000-0005-0000-0000-0000C1260000}"/>
    <cellStyle name="표준 2 31 2 2 2 2 2" xfId="9876" xr:uid="{00000000-0005-0000-0000-0000C2260000}"/>
    <cellStyle name="표준 2 31 2 2 2 2 3" xfId="9877" xr:uid="{00000000-0005-0000-0000-0000C3260000}"/>
    <cellStyle name="표준 2 31 2 2 2 2 4" xfId="9878" xr:uid="{00000000-0005-0000-0000-0000C4260000}"/>
    <cellStyle name="표준 2 31 2 2 2 3" xfId="9879" xr:uid="{00000000-0005-0000-0000-0000C5260000}"/>
    <cellStyle name="표준 2 31 2 2 2 3 2" xfId="9880" xr:uid="{00000000-0005-0000-0000-0000C6260000}"/>
    <cellStyle name="표준 2 31 2 2 2 3 3" xfId="9881" xr:uid="{00000000-0005-0000-0000-0000C7260000}"/>
    <cellStyle name="표준 2 31 2 2 2 3 4" xfId="9882" xr:uid="{00000000-0005-0000-0000-0000C8260000}"/>
    <cellStyle name="표준 2 31 2 2 2 4" xfId="9883" xr:uid="{00000000-0005-0000-0000-0000C9260000}"/>
    <cellStyle name="표준 2 31 2 2 2 4 2" xfId="9884" xr:uid="{00000000-0005-0000-0000-0000CA260000}"/>
    <cellStyle name="표준 2 31 2 2 2 4 3" xfId="9885" xr:uid="{00000000-0005-0000-0000-0000CB260000}"/>
    <cellStyle name="표준 2 31 2 2 2 4 4" xfId="9886" xr:uid="{00000000-0005-0000-0000-0000CC260000}"/>
    <cellStyle name="표준 2 31 2 2 2 5" xfId="9887" xr:uid="{00000000-0005-0000-0000-0000CD260000}"/>
    <cellStyle name="표준 2 31 2 2 2 5 2" xfId="9888" xr:uid="{00000000-0005-0000-0000-0000CE260000}"/>
    <cellStyle name="표준 2 31 2 2 2 6" xfId="9889" xr:uid="{00000000-0005-0000-0000-0000CF260000}"/>
    <cellStyle name="표준 2 31 2 2 2 7" xfId="9890" xr:uid="{00000000-0005-0000-0000-0000D0260000}"/>
    <cellStyle name="표준 2 31 2 2 3" xfId="9891" xr:uid="{00000000-0005-0000-0000-0000D1260000}"/>
    <cellStyle name="표준 2 31 2 2 3 2" xfId="9892" xr:uid="{00000000-0005-0000-0000-0000D2260000}"/>
    <cellStyle name="표준 2 31 2 2 3 3" xfId="9893" xr:uid="{00000000-0005-0000-0000-0000D3260000}"/>
    <cellStyle name="표준 2 31 2 2 3 4" xfId="9894" xr:uid="{00000000-0005-0000-0000-0000D4260000}"/>
    <cellStyle name="표준 2 31 2 2 4" xfId="9895" xr:uid="{00000000-0005-0000-0000-0000D5260000}"/>
    <cellStyle name="표준 2 31 2 2 4 2" xfId="9896" xr:uid="{00000000-0005-0000-0000-0000D6260000}"/>
    <cellStyle name="표준 2 31 2 2 4 3" xfId="9897" xr:uid="{00000000-0005-0000-0000-0000D7260000}"/>
    <cellStyle name="표준 2 31 2 2 4 4" xfId="9898" xr:uid="{00000000-0005-0000-0000-0000D8260000}"/>
    <cellStyle name="표준 2 31 2 2 5" xfId="9899" xr:uid="{00000000-0005-0000-0000-0000D9260000}"/>
    <cellStyle name="표준 2 31 2 2 5 2" xfId="9900" xr:uid="{00000000-0005-0000-0000-0000DA260000}"/>
    <cellStyle name="표준 2 31 2 2 5 3" xfId="9901" xr:uid="{00000000-0005-0000-0000-0000DB260000}"/>
    <cellStyle name="표준 2 31 2 2 5 4" xfId="9902" xr:uid="{00000000-0005-0000-0000-0000DC260000}"/>
    <cellStyle name="표준 2 31 2 2 6" xfId="9903" xr:uid="{00000000-0005-0000-0000-0000DD260000}"/>
    <cellStyle name="표준 2 31 2 2 6 2" xfId="9904" xr:uid="{00000000-0005-0000-0000-0000DE260000}"/>
    <cellStyle name="표준 2 31 2 2 7" xfId="9905" xr:uid="{00000000-0005-0000-0000-0000DF260000}"/>
    <cellStyle name="표준 2 31 2 2 8" xfId="9906" xr:uid="{00000000-0005-0000-0000-0000E0260000}"/>
    <cellStyle name="표준 2 31 2 3" xfId="9907" xr:uid="{00000000-0005-0000-0000-0000E1260000}"/>
    <cellStyle name="표준 2 31 2 3 2" xfId="9908" xr:uid="{00000000-0005-0000-0000-0000E2260000}"/>
    <cellStyle name="표준 2 31 2 3 2 2" xfId="9909" xr:uid="{00000000-0005-0000-0000-0000E3260000}"/>
    <cellStyle name="표준 2 31 2 3 2 3" xfId="9910" xr:uid="{00000000-0005-0000-0000-0000E4260000}"/>
    <cellStyle name="표준 2 31 2 3 2 4" xfId="9911" xr:uid="{00000000-0005-0000-0000-0000E5260000}"/>
    <cellStyle name="표준 2 31 2 3 3" xfId="9912" xr:uid="{00000000-0005-0000-0000-0000E6260000}"/>
    <cellStyle name="표준 2 31 2 3 3 2" xfId="9913" xr:uid="{00000000-0005-0000-0000-0000E7260000}"/>
    <cellStyle name="표준 2 31 2 3 3 3" xfId="9914" xr:uid="{00000000-0005-0000-0000-0000E8260000}"/>
    <cellStyle name="표준 2 31 2 3 3 4" xfId="9915" xr:uid="{00000000-0005-0000-0000-0000E9260000}"/>
    <cellStyle name="표준 2 31 2 3 4" xfId="9916" xr:uid="{00000000-0005-0000-0000-0000EA260000}"/>
    <cellStyle name="표준 2 31 2 3 4 2" xfId="9917" xr:uid="{00000000-0005-0000-0000-0000EB260000}"/>
    <cellStyle name="표준 2 31 2 3 4 3" xfId="9918" xr:uid="{00000000-0005-0000-0000-0000EC260000}"/>
    <cellStyle name="표준 2 31 2 3 4 4" xfId="9919" xr:uid="{00000000-0005-0000-0000-0000ED260000}"/>
    <cellStyle name="표준 2 31 2 3 5" xfId="9920" xr:uid="{00000000-0005-0000-0000-0000EE260000}"/>
    <cellStyle name="표준 2 31 2 3 5 2" xfId="9921" xr:uid="{00000000-0005-0000-0000-0000EF260000}"/>
    <cellStyle name="표준 2 31 2 3 6" xfId="9922" xr:uid="{00000000-0005-0000-0000-0000F0260000}"/>
    <cellStyle name="표준 2 31 2 3 7" xfId="9923" xr:uid="{00000000-0005-0000-0000-0000F1260000}"/>
    <cellStyle name="표준 2 31 2 4" xfId="9924" xr:uid="{00000000-0005-0000-0000-0000F2260000}"/>
    <cellStyle name="표준 2 31 2 4 2" xfId="9925" xr:uid="{00000000-0005-0000-0000-0000F3260000}"/>
    <cellStyle name="표준 2 31 2 4 3" xfId="9926" xr:uid="{00000000-0005-0000-0000-0000F4260000}"/>
    <cellStyle name="표준 2 31 2 4 4" xfId="9927" xr:uid="{00000000-0005-0000-0000-0000F5260000}"/>
    <cellStyle name="표준 2 31 2 5" xfId="9928" xr:uid="{00000000-0005-0000-0000-0000F6260000}"/>
    <cellStyle name="표준 2 31 2 5 2" xfId="9929" xr:uid="{00000000-0005-0000-0000-0000F7260000}"/>
    <cellStyle name="표준 2 31 2 5 3" xfId="9930" xr:uid="{00000000-0005-0000-0000-0000F8260000}"/>
    <cellStyle name="표준 2 31 2 5 4" xfId="9931" xr:uid="{00000000-0005-0000-0000-0000F9260000}"/>
    <cellStyle name="표준 2 31 2 6" xfId="9932" xr:uid="{00000000-0005-0000-0000-0000FA260000}"/>
    <cellStyle name="표준 2 31 2 6 2" xfId="9933" xr:uid="{00000000-0005-0000-0000-0000FB260000}"/>
    <cellStyle name="표준 2 31 2 6 3" xfId="9934" xr:uid="{00000000-0005-0000-0000-0000FC260000}"/>
    <cellStyle name="표준 2 31 2 6 4" xfId="9935" xr:uid="{00000000-0005-0000-0000-0000FD260000}"/>
    <cellStyle name="표준 2 31 2 7" xfId="9936" xr:uid="{00000000-0005-0000-0000-0000FE260000}"/>
    <cellStyle name="표준 2 31 2 7 2" xfId="9937" xr:uid="{00000000-0005-0000-0000-0000FF260000}"/>
    <cellStyle name="표준 2 31 2 8" xfId="9938" xr:uid="{00000000-0005-0000-0000-000000270000}"/>
    <cellStyle name="표준 2 31 2 9" xfId="9939" xr:uid="{00000000-0005-0000-0000-000001270000}"/>
    <cellStyle name="표준 2 31 3" xfId="9940" xr:uid="{00000000-0005-0000-0000-000002270000}"/>
    <cellStyle name="표준 2 31 3 2" xfId="9941" xr:uid="{00000000-0005-0000-0000-000003270000}"/>
    <cellStyle name="표준 2 31 3 2 2" xfId="9942" xr:uid="{00000000-0005-0000-0000-000004270000}"/>
    <cellStyle name="표준 2 31 3 2 2 2" xfId="9943" xr:uid="{00000000-0005-0000-0000-000005270000}"/>
    <cellStyle name="표준 2 31 3 2 2 3" xfId="9944" xr:uid="{00000000-0005-0000-0000-000006270000}"/>
    <cellStyle name="표준 2 31 3 2 2 4" xfId="9945" xr:uid="{00000000-0005-0000-0000-000007270000}"/>
    <cellStyle name="표준 2 31 3 2 3" xfId="9946" xr:uid="{00000000-0005-0000-0000-000008270000}"/>
    <cellStyle name="표준 2 31 3 2 3 2" xfId="9947" xr:uid="{00000000-0005-0000-0000-000009270000}"/>
    <cellStyle name="표준 2 31 3 2 3 3" xfId="9948" xr:uid="{00000000-0005-0000-0000-00000A270000}"/>
    <cellStyle name="표준 2 31 3 2 3 4" xfId="9949" xr:uid="{00000000-0005-0000-0000-00000B270000}"/>
    <cellStyle name="표준 2 31 3 2 4" xfId="9950" xr:uid="{00000000-0005-0000-0000-00000C270000}"/>
    <cellStyle name="표준 2 31 3 2 4 2" xfId="9951" xr:uid="{00000000-0005-0000-0000-00000D270000}"/>
    <cellStyle name="표준 2 31 3 2 4 3" xfId="9952" xr:uid="{00000000-0005-0000-0000-00000E270000}"/>
    <cellStyle name="표준 2 31 3 2 4 4" xfId="9953" xr:uid="{00000000-0005-0000-0000-00000F270000}"/>
    <cellStyle name="표준 2 31 3 2 5" xfId="9954" xr:uid="{00000000-0005-0000-0000-000010270000}"/>
    <cellStyle name="표준 2 31 3 2 5 2" xfId="9955" xr:uid="{00000000-0005-0000-0000-000011270000}"/>
    <cellStyle name="표준 2 31 3 2 6" xfId="9956" xr:uid="{00000000-0005-0000-0000-000012270000}"/>
    <cellStyle name="표준 2 31 3 2 7" xfId="9957" xr:uid="{00000000-0005-0000-0000-000013270000}"/>
    <cellStyle name="표준 2 31 3 3" xfId="9958" xr:uid="{00000000-0005-0000-0000-000014270000}"/>
    <cellStyle name="표준 2 31 3 3 2" xfId="9959" xr:uid="{00000000-0005-0000-0000-000015270000}"/>
    <cellStyle name="표준 2 31 3 3 3" xfId="9960" xr:uid="{00000000-0005-0000-0000-000016270000}"/>
    <cellStyle name="표준 2 31 3 3 4" xfId="9961" xr:uid="{00000000-0005-0000-0000-000017270000}"/>
    <cellStyle name="표준 2 31 3 4" xfId="9962" xr:uid="{00000000-0005-0000-0000-000018270000}"/>
    <cellStyle name="표준 2 31 3 4 2" xfId="9963" xr:uid="{00000000-0005-0000-0000-000019270000}"/>
    <cellStyle name="표준 2 31 3 4 3" xfId="9964" xr:uid="{00000000-0005-0000-0000-00001A270000}"/>
    <cellStyle name="표준 2 31 3 4 4" xfId="9965" xr:uid="{00000000-0005-0000-0000-00001B270000}"/>
    <cellStyle name="표준 2 31 3 5" xfId="9966" xr:uid="{00000000-0005-0000-0000-00001C270000}"/>
    <cellStyle name="표준 2 31 3 5 2" xfId="9967" xr:uid="{00000000-0005-0000-0000-00001D270000}"/>
    <cellStyle name="표준 2 31 3 5 3" xfId="9968" xr:uid="{00000000-0005-0000-0000-00001E270000}"/>
    <cellStyle name="표준 2 31 3 5 4" xfId="9969" xr:uid="{00000000-0005-0000-0000-00001F270000}"/>
    <cellStyle name="표준 2 31 3 6" xfId="9970" xr:uid="{00000000-0005-0000-0000-000020270000}"/>
    <cellStyle name="표준 2 31 3 6 2" xfId="9971" xr:uid="{00000000-0005-0000-0000-000021270000}"/>
    <cellStyle name="표준 2 31 3 7" xfId="9972" xr:uid="{00000000-0005-0000-0000-000022270000}"/>
    <cellStyle name="표준 2 31 3 8" xfId="9973" xr:uid="{00000000-0005-0000-0000-000023270000}"/>
    <cellStyle name="표준 2 31 4" xfId="9974" xr:uid="{00000000-0005-0000-0000-000024270000}"/>
    <cellStyle name="표준 2 31 4 2" xfId="9975" xr:uid="{00000000-0005-0000-0000-000025270000}"/>
    <cellStyle name="표준 2 31 4 2 2" xfId="9976" xr:uid="{00000000-0005-0000-0000-000026270000}"/>
    <cellStyle name="표준 2 31 4 2 2 2" xfId="9977" xr:uid="{00000000-0005-0000-0000-000027270000}"/>
    <cellStyle name="표준 2 31 4 2 2 3" xfId="9978" xr:uid="{00000000-0005-0000-0000-000028270000}"/>
    <cellStyle name="표준 2 31 4 2 2 4" xfId="9979" xr:uid="{00000000-0005-0000-0000-000029270000}"/>
    <cellStyle name="표준 2 31 4 2 3" xfId="9980" xr:uid="{00000000-0005-0000-0000-00002A270000}"/>
    <cellStyle name="표준 2 31 4 2 3 2" xfId="9981" xr:uid="{00000000-0005-0000-0000-00002B270000}"/>
    <cellStyle name="표준 2 31 4 2 3 3" xfId="9982" xr:uid="{00000000-0005-0000-0000-00002C270000}"/>
    <cellStyle name="표준 2 31 4 2 3 4" xfId="9983" xr:uid="{00000000-0005-0000-0000-00002D270000}"/>
    <cellStyle name="표준 2 31 4 2 4" xfId="9984" xr:uid="{00000000-0005-0000-0000-00002E270000}"/>
    <cellStyle name="표준 2 31 4 2 4 2" xfId="9985" xr:uid="{00000000-0005-0000-0000-00002F270000}"/>
    <cellStyle name="표준 2 31 4 2 4 3" xfId="9986" xr:uid="{00000000-0005-0000-0000-000030270000}"/>
    <cellStyle name="표준 2 31 4 2 4 4" xfId="9987" xr:uid="{00000000-0005-0000-0000-000031270000}"/>
    <cellStyle name="표준 2 31 4 2 5" xfId="9988" xr:uid="{00000000-0005-0000-0000-000032270000}"/>
    <cellStyle name="표준 2 31 4 2 5 2" xfId="9989" xr:uid="{00000000-0005-0000-0000-000033270000}"/>
    <cellStyle name="표준 2 31 4 2 6" xfId="9990" xr:uid="{00000000-0005-0000-0000-000034270000}"/>
    <cellStyle name="표준 2 31 4 2 7" xfId="9991" xr:uid="{00000000-0005-0000-0000-000035270000}"/>
    <cellStyle name="표준 2 31 4 3" xfId="9992" xr:uid="{00000000-0005-0000-0000-000036270000}"/>
    <cellStyle name="표준 2 31 4 3 2" xfId="9993" xr:uid="{00000000-0005-0000-0000-000037270000}"/>
    <cellStyle name="표준 2 31 4 3 3" xfId="9994" xr:uid="{00000000-0005-0000-0000-000038270000}"/>
    <cellStyle name="표준 2 31 4 3 4" xfId="9995" xr:uid="{00000000-0005-0000-0000-000039270000}"/>
    <cellStyle name="표준 2 31 4 4" xfId="9996" xr:uid="{00000000-0005-0000-0000-00003A270000}"/>
    <cellStyle name="표준 2 31 4 4 2" xfId="9997" xr:uid="{00000000-0005-0000-0000-00003B270000}"/>
    <cellStyle name="표준 2 31 4 4 3" xfId="9998" xr:uid="{00000000-0005-0000-0000-00003C270000}"/>
    <cellStyle name="표준 2 31 4 4 4" xfId="9999" xr:uid="{00000000-0005-0000-0000-00003D270000}"/>
    <cellStyle name="표준 2 31 4 5" xfId="10000" xr:uid="{00000000-0005-0000-0000-00003E270000}"/>
    <cellStyle name="표준 2 31 4 5 2" xfId="10001" xr:uid="{00000000-0005-0000-0000-00003F270000}"/>
    <cellStyle name="표준 2 31 4 5 3" xfId="10002" xr:uid="{00000000-0005-0000-0000-000040270000}"/>
    <cellStyle name="표준 2 31 4 5 4" xfId="10003" xr:uid="{00000000-0005-0000-0000-000041270000}"/>
    <cellStyle name="표준 2 31 4 6" xfId="10004" xr:uid="{00000000-0005-0000-0000-000042270000}"/>
    <cellStyle name="표준 2 31 4 6 2" xfId="10005" xr:uid="{00000000-0005-0000-0000-000043270000}"/>
    <cellStyle name="표준 2 31 4 7" xfId="10006" xr:uid="{00000000-0005-0000-0000-000044270000}"/>
    <cellStyle name="표준 2 31 4 8" xfId="10007" xr:uid="{00000000-0005-0000-0000-000045270000}"/>
    <cellStyle name="표준 2 31 5" xfId="10008" xr:uid="{00000000-0005-0000-0000-000046270000}"/>
    <cellStyle name="표준 2 31 5 2" xfId="10009" xr:uid="{00000000-0005-0000-0000-000047270000}"/>
    <cellStyle name="표준 2 31 5 2 2" xfId="10010" xr:uid="{00000000-0005-0000-0000-000048270000}"/>
    <cellStyle name="표준 2 31 5 2 3" xfId="10011" xr:uid="{00000000-0005-0000-0000-000049270000}"/>
    <cellStyle name="표준 2 31 5 2 4" xfId="10012" xr:uid="{00000000-0005-0000-0000-00004A270000}"/>
    <cellStyle name="표준 2 31 5 3" xfId="10013" xr:uid="{00000000-0005-0000-0000-00004B270000}"/>
    <cellStyle name="표준 2 31 5 3 2" xfId="10014" xr:uid="{00000000-0005-0000-0000-00004C270000}"/>
    <cellStyle name="표준 2 31 5 3 3" xfId="10015" xr:uid="{00000000-0005-0000-0000-00004D270000}"/>
    <cellStyle name="표준 2 31 5 3 4" xfId="10016" xr:uid="{00000000-0005-0000-0000-00004E270000}"/>
    <cellStyle name="표준 2 31 5 4" xfId="10017" xr:uid="{00000000-0005-0000-0000-00004F270000}"/>
    <cellStyle name="표준 2 31 5 4 2" xfId="10018" xr:uid="{00000000-0005-0000-0000-000050270000}"/>
    <cellStyle name="표준 2 31 5 4 3" xfId="10019" xr:uid="{00000000-0005-0000-0000-000051270000}"/>
    <cellStyle name="표준 2 31 5 4 4" xfId="10020" xr:uid="{00000000-0005-0000-0000-000052270000}"/>
    <cellStyle name="표준 2 31 5 5" xfId="10021" xr:uid="{00000000-0005-0000-0000-000053270000}"/>
    <cellStyle name="표준 2 31 5 5 2" xfId="10022" xr:uid="{00000000-0005-0000-0000-000054270000}"/>
    <cellStyle name="표준 2 31 5 6" xfId="10023" xr:uid="{00000000-0005-0000-0000-000055270000}"/>
    <cellStyle name="표준 2 31 5 7" xfId="10024" xr:uid="{00000000-0005-0000-0000-000056270000}"/>
    <cellStyle name="표준 2 31 6" xfId="10025" xr:uid="{00000000-0005-0000-0000-000057270000}"/>
    <cellStyle name="표준 2 31 6 2" xfId="10026" xr:uid="{00000000-0005-0000-0000-000058270000}"/>
    <cellStyle name="표준 2 31 6 3" xfId="10027" xr:uid="{00000000-0005-0000-0000-000059270000}"/>
    <cellStyle name="표준 2 31 6 4" xfId="10028" xr:uid="{00000000-0005-0000-0000-00005A270000}"/>
    <cellStyle name="표준 2 31 7" xfId="10029" xr:uid="{00000000-0005-0000-0000-00005B270000}"/>
    <cellStyle name="표준 2 31 7 2" xfId="10030" xr:uid="{00000000-0005-0000-0000-00005C270000}"/>
    <cellStyle name="표준 2 31 7 3" xfId="10031" xr:uid="{00000000-0005-0000-0000-00005D270000}"/>
    <cellStyle name="표준 2 31 7 4" xfId="10032" xr:uid="{00000000-0005-0000-0000-00005E270000}"/>
    <cellStyle name="표준 2 31 8" xfId="10033" xr:uid="{00000000-0005-0000-0000-00005F270000}"/>
    <cellStyle name="표준 2 31 8 2" xfId="10034" xr:uid="{00000000-0005-0000-0000-000060270000}"/>
    <cellStyle name="표준 2 31 8 3" xfId="10035" xr:uid="{00000000-0005-0000-0000-000061270000}"/>
    <cellStyle name="표준 2 31 8 4" xfId="10036" xr:uid="{00000000-0005-0000-0000-000062270000}"/>
    <cellStyle name="표준 2 31 9" xfId="10037" xr:uid="{00000000-0005-0000-0000-000063270000}"/>
    <cellStyle name="표준 2 31 9 2" xfId="10038" xr:uid="{00000000-0005-0000-0000-000064270000}"/>
    <cellStyle name="표준 2 32" xfId="10039" xr:uid="{00000000-0005-0000-0000-000065270000}"/>
    <cellStyle name="표준 2 32 2" xfId="10040" xr:uid="{00000000-0005-0000-0000-000066270000}"/>
    <cellStyle name="표준 2 32 2 2" xfId="10041" xr:uid="{00000000-0005-0000-0000-000067270000}"/>
    <cellStyle name="표준 2 32 2 2 2" xfId="10042" xr:uid="{00000000-0005-0000-0000-000068270000}"/>
    <cellStyle name="표준 2 32 2 2 3" xfId="10043" xr:uid="{00000000-0005-0000-0000-000069270000}"/>
    <cellStyle name="표준 2 32 2 2 4" xfId="10044" xr:uid="{00000000-0005-0000-0000-00006A270000}"/>
    <cellStyle name="표준 2 32 2 3" xfId="10045" xr:uid="{00000000-0005-0000-0000-00006B270000}"/>
    <cellStyle name="표준 2 32 2 3 2" xfId="10046" xr:uid="{00000000-0005-0000-0000-00006C270000}"/>
    <cellStyle name="표준 2 32 2 3 3" xfId="10047" xr:uid="{00000000-0005-0000-0000-00006D270000}"/>
    <cellStyle name="표준 2 32 2 3 4" xfId="10048" xr:uid="{00000000-0005-0000-0000-00006E270000}"/>
    <cellStyle name="표준 2 32 2 4" xfId="10049" xr:uid="{00000000-0005-0000-0000-00006F270000}"/>
    <cellStyle name="표준 2 32 2 4 2" xfId="10050" xr:uid="{00000000-0005-0000-0000-000070270000}"/>
    <cellStyle name="표준 2 32 2 4 3" xfId="10051" xr:uid="{00000000-0005-0000-0000-000071270000}"/>
    <cellStyle name="표준 2 32 2 4 4" xfId="10052" xr:uid="{00000000-0005-0000-0000-000072270000}"/>
    <cellStyle name="표준 2 32 2 5" xfId="10053" xr:uid="{00000000-0005-0000-0000-000073270000}"/>
    <cellStyle name="표준 2 32 2 5 2" xfId="10054" xr:uid="{00000000-0005-0000-0000-000074270000}"/>
    <cellStyle name="표준 2 32 2 6" xfId="10055" xr:uid="{00000000-0005-0000-0000-000075270000}"/>
    <cellStyle name="표준 2 32 2 7" xfId="10056" xr:uid="{00000000-0005-0000-0000-000076270000}"/>
    <cellStyle name="표준 2 32 3" xfId="10057" xr:uid="{00000000-0005-0000-0000-000077270000}"/>
    <cellStyle name="표준 2 32 3 2" xfId="10058" xr:uid="{00000000-0005-0000-0000-000078270000}"/>
    <cellStyle name="표준 2 32 3 3" xfId="10059" xr:uid="{00000000-0005-0000-0000-000079270000}"/>
    <cellStyle name="표준 2 32 3 4" xfId="10060" xr:uid="{00000000-0005-0000-0000-00007A270000}"/>
    <cellStyle name="표준 2 32 4" xfId="10061" xr:uid="{00000000-0005-0000-0000-00007B270000}"/>
    <cellStyle name="표준 2 32 4 2" xfId="10062" xr:uid="{00000000-0005-0000-0000-00007C270000}"/>
    <cellStyle name="표준 2 32 4 3" xfId="10063" xr:uid="{00000000-0005-0000-0000-00007D270000}"/>
    <cellStyle name="표준 2 32 4 4" xfId="10064" xr:uid="{00000000-0005-0000-0000-00007E270000}"/>
    <cellStyle name="표준 2 32 5" xfId="10065" xr:uid="{00000000-0005-0000-0000-00007F270000}"/>
    <cellStyle name="표준 2 32 5 2" xfId="10066" xr:uid="{00000000-0005-0000-0000-000080270000}"/>
    <cellStyle name="표준 2 32 5 3" xfId="10067" xr:uid="{00000000-0005-0000-0000-000081270000}"/>
    <cellStyle name="표준 2 32 5 4" xfId="10068" xr:uid="{00000000-0005-0000-0000-000082270000}"/>
    <cellStyle name="표준 2 32 6" xfId="10069" xr:uid="{00000000-0005-0000-0000-000083270000}"/>
    <cellStyle name="표준 2 32 6 2" xfId="10070" xr:uid="{00000000-0005-0000-0000-000084270000}"/>
    <cellStyle name="표준 2 32 7" xfId="10071" xr:uid="{00000000-0005-0000-0000-000085270000}"/>
    <cellStyle name="표준 2 32 8" xfId="10072" xr:uid="{00000000-0005-0000-0000-000086270000}"/>
    <cellStyle name="표준 2 33" xfId="10073" xr:uid="{00000000-0005-0000-0000-000087270000}"/>
    <cellStyle name="표준 2 33 2" xfId="10074" xr:uid="{00000000-0005-0000-0000-000088270000}"/>
    <cellStyle name="표준 2 33 2 2" xfId="10075" xr:uid="{00000000-0005-0000-0000-000089270000}"/>
    <cellStyle name="표준 2 33 2 2 2" xfId="10076" xr:uid="{00000000-0005-0000-0000-00008A270000}"/>
    <cellStyle name="표준 2 33 2 2 3" xfId="10077" xr:uid="{00000000-0005-0000-0000-00008B270000}"/>
    <cellStyle name="표준 2 33 2 2 4" xfId="10078" xr:uid="{00000000-0005-0000-0000-00008C270000}"/>
    <cellStyle name="표준 2 33 2 3" xfId="10079" xr:uid="{00000000-0005-0000-0000-00008D270000}"/>
    <cellStyle name="표준 2 33 2 3 2" xfId="10080" xr:uid="{00000000-0005-0000-0000-00008E270000}"/>
    <cellStyle name="표준 2 33 2 3 3" xfId="10081" xr:uid="{00000000-0005-0000-0000-00008F270000}"/>
    <cellStyle name="표준 2 33 2 3 4" xfId="10082" xr:uid="{00000000-0005-0000-0000-000090270000}"/>
    <cellStyle name="표준 2 33 2 4" xfId="10083" xr:uid="{00000000-0005-0000-0000-000091270000}"/>
    <cellStyle name="표준 2 33 2 4 2" xfId="10084" xr:uid="{00000000-0005-0000-0000-000092270000}"/>
    <cellStyle name="표준 2 33 2 4 3" xfId="10085" xr:uid="{00000000-0005-0000-0000-000093270000}"/>
    <cellStyle name="표준 2 33 2 4 4" xfId="10086" xr:uid="{00000000-0005-0000-0000-000094270000}"/>
    <cellStyle name="표준 2 33 2 5" xfId="10087" xr:uid="{00000000-0005-0000-0000-000095270000}"/>
    <cellStyle name="표준 2 33 2 5 2" xfId="10088" xr:uid="{00000000-0005-0000-0000-000096270000}"/>
    <cellStyle name="표준 2 33 2 6" xfId="10089" xr:uid="{00000000-0005-0000-0000-000097270000}"/>
    <cellStyle name="표준 2 33 2 7" xfId="10090" xr:uid="{00000000-0005-0000-0000-000098270000}"/>
    <cellStyle name="표준 2 33 3" xfId="10091" xr:uid="{00000000-0005-0000-0000-000099270000}"/>
    <cellStyle name="표준 2 33 3 2" xfId="10092" xr:uid="{00000000-0005-0000-0000-00009A270000}"/>
    <cellStyle name="표준 2 33 3 3" xfId="10093" xr:uid="{00000000-0005-0000-0000-00009B270000}"/>
    <cellStyle name="표준 2 33 3 4" xfId="10094" xr:uid="{00000000-0005-0000-0000-00009C270000}"/>
    <cellStyle name="표준 2 33 4" xfId="10095" xr:uid="{00000000-0005-0000-0000-00009D270000}"/>
    <cellStyle name="표준 2 33 4 2" xfId="10096" xr:uid="{00000000-0005-0000-0000-00009E270000}"/>
    <cellStyle name="표준 2 33 4 3" xfId="10097" xr:uid="{00000000-0005-0000-0000-00009F270000}"/>
    <cellStyle name="표준 2 33 4 4" xfId="10098" xr:uid="{00000000-0005-0000-0000-0000A0270000}"/>
    <cellStyle name="표준 2 33 5" xfId="10099" xr:uid="{00000000-0005-0000-0000-0000A1270000}"/>
    <cellStyle name="표준 2 33 5 2" xfId="10100" xr:uid="{00000000-0005-0000-0000-0000A2270000}"/>
    <cellStyle name="표준 2 33 5 3" xfId="10101" xr:uid="{00000000-0005-0000-0000-0000A3270000}"/>
    <cellStyle name="표준 2 33 5 4" xfId="10102" xr:uid="{00000000-0005-0000-0000-0000A4270000}"/>
    <cellStyle name="표준 2 33 6" xfId="10103" xr:uid="{00000000-0005-0000-0000-0000A5270000}"/>
    <cellStyle name="표준 2 33 6 2" xfId="10104" xr:uid="{00000000-0005-0000-0000-0000A6270000}"/>
    <cellStyle name="표준 2 33 7" xfId="10105" xr:uid="{00000000-0005-0000-0000-0000A7270000}"/>
    <cellStyle name="표준 2 33 8" xfId="10106" xr:uid="{00000000-0005-0000-0000-0000A8270000}"/>
    <cellStyle name="표준 2 34" xfId="10107" xr:uid="{00000000-0005-0000-0000-0000A9270000}"/>
    <cellStyle name="표준 2 34 2" xfId="10108" xr:uid="{00000000-0005-0000-0000-0000AA270000}"/>
    <cellStyle name="표준 2 34 2 2" xfId="10109" xr:uid="{00000000-0005-0000-0000-0000AB270000}"/>
    <cellStyle name="표준 2 34 2 2 2" xfId="10110" xr:uid="{00000000-0005-0000-0000-0000AC270000}"/>
    <cellStyle name="표준 2 34 2 2 3" xfId="10111" xr:uid="{00000000-0005-0000-0000-0000AD270000}"/>
    <cellStyle name="표준 2 34 2 2 4" xfId="10112" xr:uid="{00000000-0005-0000-0000-0000AE270000}"/>
    <cellStyle name="표준 2 34 2 3" xfId="10113" xr:uid="{00000000-0005-0000-0000-0000AF270000}"/>
    <cellStyle name="표준 2 34 2 3 2" xfId="10114" xr:uid="{00000000-0005-0000-0000-0000B0270000}"/>
    <cellStyle name="표준 2 34 2 3 3" xfId="10115" xr:uid="{00000000-0005-0000-0000-0000B1270000}"/>
    <cellStyle name="표준 2 34 2 3 4" xfId="10116" xr:uid="{00000000-0005-0000-0000-0000B2270000}"/>
    <cellStyle name="표준 2 34 2 4" xfId="10117" xr:uid="{00000000-0005-0000-0000-0000B3270000}"/>
    <cellStyle name="표준 2 34 2 4 2" xfId="10118" xr:uid="{00000000-0005-0000-0000-0000B4270000}"/>
    <cellStyle name="표준 2 34 2 4 3" xfId="10119" xr:uid="{00000000-0005-0000-0000-0000B5270000}"/>
    <cellStyle name="표준 2 34 2 4 4" xfId="10120" xr:uid="{00000000-0005-0000-0000-0000B6270000}"/>
    <cellStyle name="표준 2 34 2 5" xfId="10121" xr:uid="{00000000-0005-0000-0000-0000B7270000}"/>
    <cellStyle name="표준 2 34 2 5 2" xfId="10122" xr:uid="{00000000-0005-0000-0000-0000B8270000}"/>
    <cellStyle name="표준 2 34 2 6" xfId="10123" xr:uid="{00000000-0005-0000-0000-0000B9270000}"/>
    <cellStyle name="표준 2 34 2 7" xfId="10124" xr:uid="{00000000-0005-0000-0000-0000BA270000}"/>
    <cellStyle name="표준 2 34 3" xfId="10125" xr:uid="{00000000-0005-0000-0000-0000BB270000}"/>
    <cellStyle name="표준 2 34 3 2" xfId="10126" xr:uid="{00000000-0005-0000-0000-0000BC270000}"/>
    <cellStyle name="표준 2 34 3 3" xfId="10127" xr:uid="{00000000-0005-0000-0000-0000BD270000}"/>
    <cellStyle name="표준 2 34 3 4" xfId="10128" xr:uid="{00000000-0005-0000-0000-0000BE270000}"/>
    <cellStyle name="표준 2 34 4" xfId="10129" xr:uid="{00000000-0005-0000-0000-0000BF270000}"/>
    <cellStyle name="표준 2 34 4 2" xfId="10130" xr:uid="{00000000-0005-0000-0000-0000C0270000}"/>
    <cellStyle name="표준 2 34 4 3" xfId="10131" xr:uid="{00000000-0005-0000-0000-0000C1270000}"/>
    <cellStyle name="표준 2 34 4 4" xfId="10132" xr:uid="{00000000-0005-0000-0000-0000C2270000}"/>
    <cellStyle name="표준 2 34 5" xfId="10133" xr:uid="{00000000-0005-0000-0000-0000C3270000}"/>
    <cellStyle name="표준 2 34 5 2" xfId="10134" xr:uid="{00000000-0005-0000-0000-0000C4270000}"/>
    <cellStyle name="표준 2 34 5 3" xfId="10135" xr:uid="{00000000-0005-0000-0000-0000C5270000}"/>
    <cellStyle name="표준 2 34 5 4" xfId="10136" xr:uid="{00000000-0005-0000-0000-0000C6270000}"/>
    <cellStyle name="표준 2 34 6" xfId="10137" xr:uid="{00000000-0005-0000-0000-0000C7270000}"/>
    <cellStyle name="표준 2 34 6 2" xfId="10138" xr:uid="{00000000-0005-0000-0000-0000C8270000}"/>
    <cellStyle name="표준 2 34 7" xfId="10139" xr:uid="{00000000-0005-0000-0000-0000C9270000}"/>
    <cellStyle name="표준 2 34 8" xfId="10140" xr:uid="{00000000-0005-0000-0000-0000CA270000}"/>
    <cellStyle name="표준 2 35" xfId="10141" xr:uid="{00000000-0005-0000-0000-0000CB270000}"/>
    <cellStyle name="표준 2 35 2" xfId="10142" xr:uid="{00000000-0005-0000-0000-0000CC270000}"/>
    <cellStyle name="표준 2 35 2 2" xfId="10143" xr:uid="{00000000-0005-0000-0000-0000CD270000}"/>
    <cellStyle name="표준 2 35 2 3" xfId="10144" xr:uid="{00000000-0005-0000-0000-0000CE270000}"/>
    <cellStyle name="표준 2 35 2 4" xfId="10145" xr:uid="{00000000-0005-0000-0000-0000CF270000}"/>
    <cellStyle name="표준 2 35 3" xfId="10146" xr:uid="{00000000-0005-0000-0000-0000D0270000}"/>
    <cellStyle name="표준 2 35 3 2" xfId="10147" xr:uid="{00000000-0005-0000-0000-0000D1270000}"/>
    <cellStyle name="표준 2 35 3 3" xfId="10148" xr:uid="{00000000-0005-0000-0000-0000D2270000}"/>
    <cellStyle name="표준 2 35 3 4" xfId="10149" xr:uid="{00000000-0005-0000-0000-0000D3270000}"/>
    <cellStyle name="표준 2 35 4" xfId="10150" xr:uid="{00000000-0005-0000-0000-0000D4270000}"/>
    <cellStyle name="표준 2 35 4 2" xfId="10151" xr:uid="{00000000-0005-0000-0000-0000D5270000}"/>
    <cellStyle name="표준 2 35 4 3" xfId="10152" xr:uid="{00000000-0005-0000-0000-0000D6270000}"/>
    <cellStyle name="표준 2 35 4 4" xfId="10153" xr:uid="{00000000-0005-0000-0000-0000D7270000}"/>
    <cellStyle name="표준 2 35 5" xfId="10154" xr:uid="{00000000-0005-0000-0000-0000D8270000}"/>
    <cellStyle name="표준 2 35 5 2" xfId="10155" xr:uid="{00000000-0005-0000-0000-0000D9270000}"/>
    <cellStyle name="표준 2 35 6" xfId="10156" xr:uid="{00000000-0005-0000-0000-0000DA270000}"/>
    <cellStyle name="표준 2 35 7" xfId="10157" xr:uid="{00000000-0005-0000-0000-0000DB270000}"/>
    <cellStyle name="표준 2 36" xfId="10158" xr:uid="{00000000-0005-0000-0000-0000DC270000}"/>
    <cellStyle name="표준 2 36 2" xfId="10159" xr:uid="{00000000-0005-0000-0000-0000DD270000}"/>
    <cellStyle name="표준 2 36 3" xfId="10160" xr:uid="{00000000-0005-0000-0000-0000DE270000}"/>
    <cellStyle name="표준 2 36 4" xfId="10161" xr:uid="{00000000-0005-0000-0000-0000DF270000}"/>
    <cellStyle name="표준 2 37" xfId="10162" xr:uid="{00000000-0005-0000-0000-0000E0270000}"/>
    <cellStyle name="표준 2 37 2" xfId="10163" xr:uid="{00000000-0005-0000-0000-0000E1270000}"/>
    <cellStyle name="표준 2 37 3" xfId="10164" xr:uid="{00000000-0005-0000-0000-0000E2270000}"/>
    <cellStyle name="표준 2 37 4" xfId="10165" xr:uid="{00000000-0005-0000-0000-0000E3270000}"/>
    <cellStyle name="표준 2 38" xfId="10166" xr:uid="{00000000-0005-0000-0000-0000E4270000}"/>
    <cellStyle name="표준 2 38 2" xfId="10167" xr:uid="{00000000-0005-0000-0000-0000E5270000}"/>
    <cellStyle name="표준 2 38 3" xfId="10168" xr:uid="{00000000-0005-0000-0000-0000E6270000}"/>
    <cellStyle name="표준 2 38 4" xfId="10169" xr:uid="{00000000-0005-0000-0000-0000E7270000}"/>
    <cellStyle name="표준 2 39" xfId="10170" xr:uid="{00000000-0005-0000-0000-0000E8270000}"/>
    <cellStyle name="표준 2 39 2" xfId="10171" xr:uid="{00000000-0005-0000-0000-0000E9270000}"/>
    <cellStyle name="표준 2 4" xfId="10172" xr:uid="{00000000-0005-0000-0000-0000EA270000}"/>
    <cellStyle name="표준 2 4 10" xfId="10173" xr:uid="{00000000-0005-0000-0000-0000EB270000}"/>
    <cellStyle name="표준 2 4 2" xfId="10174" xr:uid="{00000000-0005-0000-0000-0000EC270000}"/>
    <cellStyle name="표준 2 4 2 2" xfId="10175" xr:uid="{00000000-0005-0000-0000-0000ED270000}"/>
    <cellStyle name="표준 2 4 2 2 2" xfId="10176" xr:uid="{00000000-0005-0000-0000-0000EE270000}"/>
    <cellStyle name="표준 2 4 2 2 2 2" xfId="10177" xr:uid="{00000000-0005-0000-0000-0000EF270000}"/>
    <cellStyle name="표준 2 4 2 2 2 3" xfId="10178" xr:uid="{00000000-0005-0000-0000-0000F0270000}"/>
    <cellStyle name="표준 2 4 2 2 2 4" xfId="10179" xr:uid="{00000000-0005-0000-0000-0000F1270000}"/>
    <cellStyle name="표준 2 4 2 2 3" xfId="10180" xr:uid="{00000000-0005-0000-0000-0000F2270000}"/>
    <cellStyle name="표준 2 4 2 2 3 2" xfId="10181" xr:uid="{00000000-0005-0000-0000-0000F3270000}"/>
    <cellStyle name="표준 2 4 2 2 3 3" xfId="10182" xr:uid="{00000000-0005-0000-0000-0000F4270000}"/>
    <cellStyle name="표준 2 4 2 2 3 4" xfId="10183" xr:uid="{00000000-0005-0000-0000-0000F5270000}"/>
    <cellStyle name="표준 2 4 2 2 4" xfId="10184" xr:uid="{00000000-0005-0000-0000-0000F6270000}"/>
    <cellStyle name="표준 2 4 2 2 4 2" xfId="10185" xr:uid="{00000000-0005-0000-0000-0000F7270000}"/>
    <cellStyle name="표준 2 4 2 2 4 3" xfId="10186" xr:uid="{00000000-0005-0000-0000-0000F8270000}"/>
    <cellStyle name="표준 2 4 2 2 4 4" xfId="10187" xr:uid="{00000000-0005-0000-0000-0000F9270000}"/>
    <cellStyle name="표준 2 4 2 2 5" xfId="10188" xr:uid="{00000000-0005-0000-0000-0000FA270000}"/>
    <cellStyle name="표준 2 4 2 2 5 2" xfId="10189" xr:uid="{00000000-0005-0000-0000-0000FB270000}"/>
    <cellStyle name="표준 2 4 2 2 6" xfId="10190" xr:uid="{00000000-0005-0000-0000-0000FC270000}"/>
    <cellStyle name="표준 2 4 2 2 7" xfId="10191" xr:uid="{00000000-0005-0000-0000-0000FD270000}"/>
    <cellStyle name="표준 2 4 2 3" xfId="10192" xr:uid="{00000000-0005-0000-0000-0000FE270000}"/>
    <cellStyle name="표준 2 4 2 3 2" xfId="10193" xr:uid="{00000000-0005-0000-0000-0000FF270000}"/>
    <cellStyle name="표준 2 4 2 3 3" xfId="10194" xr:uid="{00000000-0005-0000-0000-000000280000}"/>
    <cellStyle name="표준 2 4 2 3 4" xfId="10195" xr:uid="{00000000-0005-0000-0000-000001280000}"/>
    <cellStyle name="표준 2 4 2 4" xfId="10196" xr:uid="{00000000-0005-0000-0000-000002280000}"/>
    <cellStyle name="표준 2 4 2 4 2" xfId="10197" xr:uid="{00000000-0005-0000-0000-000003280000}"/>
    <cellStyle name="표준 2 4 2 4 3" xfId="10198" xr:uid="{00000000-0005-0000-0000-000004280000}"/>
    <cellStyle name="표준 2 4 2 4 4" xfId="10199" xr:uid="{00000000-0005-0000-0000-000005280000}"/>
    <cellStyle name="표준 2 4 2 5" xfId="10200" xr:uid="{00000000-0005-0000-0000-000006280000}"/>
    <cellStyle name="표준 2 4 2 5 2" xfId="10201" xr:uid="{00000000-0005-0000-0000-000007280000}"/>
    <cellStyle name="표준 2 4 2 5 3" xfId="10202" xr:uid="{00000000-0005-0000-0000-000008280000}"/>
    <cellStyle name="표준 2 4 2 5 4" xfId="10203" xr:uid="{00000000-0005-0000-0000-000009280000}"/>
    <cellStyle name="표준 2 4 2 6" xfId="10204" xr:uid="{00000000-0005-0000-0000-00000A280000}"/>
    <cellStyle name="표준 2 4 2 6 2" xfId="10205" xr:uid="{00000000-0005-0000-0000-00000B280000}"/>
    <cellStyle name="표준 2 4 2 7" xfId="10206" xr:uid="{00000000-0005-0000-0000-00000C280000}"/>
    <cellStyle name="표준 2 4 2 8" xfId="10207" xr:uid="{00000000-0005-0000-0000-00000D280000}"/>
    <cellStyle name="표준 2 4 3" xfId="10208" xr:uid="{00000000-0005-0000-0000-00000E280000}"/>
    <cellStyle name="표준 2 4 3 2" xfId="10209" xr:uid="{00000000-0005-0000-0000-00000F280000}"/>
    <cellStyle name="표준 2 4 3 2 2" xfId="10210" xr:uid="{00000000-0005-0000-0000-000010280000}"/>
    <cellStyle name="표준 2 4 3 2 2 2" xfId="10211" xr:uid="{00000000-0005-0000-0000-000011280000}"/>
    <cellStyle name="표준 2 4 3 2 2 3" xfId="10212" xr:uid="{00000000-0005-0000-0000-000012280000}"/>
    <cellStyle name="표준 2 4 3 2 2 4" xfId="10213" xr:uid="{00000000-0005-0000-0000-000013280000}"/>
    <cellStyle name="표준 2 4 3 2 3" xfId="10214" xr:uid="{00000000-0005-0000-0000-000014280000}"/>
    <cellStyle name="표준 2 4 3 2 3 2" xfId="10215" xr:uid="{00000000-0005-0000-0000-000015280000}"/>
    <cellStyle name="표준 2 4 3 2 3 3" xfId="10216" xr:uid="{00000000-0005-0000-0000-000016280000}"/>
    <cellStyle name="표준 2 4 3 2 3 4" xfId="10217" xr:uid="{00000000-0005-0000-0000-000017280000}"/>
    <cellStyle name="표준 2 4 3 2 4" xfId="10218" xr:uid="{00000000-0005-0000-0000-000018280000}"/>
    <cellStyle name="표준 2 4 3 2 4 2" xfId="10219" xr:uid="{00000000-0005-0000-0000-000019280000}"/>
    <cellStyle name="표준 2 4 3 2 4 3" xfId="10220" xr:uid="{00000000-0005-0000-0000-00001A280000}"/>
    <cellStyle name="표준 2 4 3 2 4 4" xfId="10221" xr:uid="{00000000-0005-0000-0000-00001B280000}"/>
    <cellStyle name="표준 2 4 3 2 5" xfId="10222" xr:uid="{00000000-0005-0000-0000-00001C280000}"/>
    <cellStyle name="표준 2 4 3 2 5 2" xfId="10223" xr:uid="{00000000-0005-0000-0000-00001D280000}"/>
    <cellStyle name="표준 2 4 3 2 6" xfId="10224" xr:uid="{00000000-0005-0000-0000-00001E280000}"/>
    <cellStyle name="표준 2 4 3 2 7" xfId="10225" xr:uid="{00000000-0005-0000-0000-00001F280000}"/>
    <cellStyle name="표준 2 4 3 3" xfId="10226" xr:uid="{00000000-0005-0000-0000-000020280000}"/>
    <cellStyle name="표준 2 4 3 3 2" xfId="10227" xr:uid="{00000000-0005-0000-0000-000021280000}"/>
    <cellStyle name="표준 2 4 3 3 3" xfId="10228" xr:uid="{00000000-0005-0000-0000-000022280000}"/>
    <cellStyle name="표준 2 4 3 3 4" xfId="10229" xr:uid="{00000000-0005-0000-0000-000023280000}"/>
    <cellStyle name="표준 2 4 3 4" xfId="10230" xr:uid="{00000000-0005-0000-0000-000024280000}"/>
    <cellStyle name="표준 2 4 3 4 2" xfId="10231" xr:uid="{00000000-0005-0000-0000-000025280000}"/>
    <cellStyle name="표준 2 4 3 4 3" xfId="10232" xr:uid="{00000000-0005-0000-0000-000026280000}"/>
    <cellStyle name="표준 2 4 3 4 4" xfId="10233" xr:uid="{00000000-0005-0000-0000-000027280000}"/>
    <cellStyle name="표준 2 4 3 5" xfId="10234" xr:uid="{00000000-0005-0000-0000-000028280000}"/>
    <cellStyle name="표준 2 4 3 5 2" xfId="10235" xr:uid="{00000000-0005-0000-0000-000029280000}"/>
    <cellStyle name="표준 2 4 3 5 3" xfId="10236" xr:uid="{00000000-0005-0000-0000-00002A280000}"/>
    <cellStyle name="표준 2 4 3 5 4" xfId="10237" xr:uid="{00000000-0005-0000-0000-00002B280000}"/>
    <cellStyle name="표준 2 4 3 6" xfId="10238" xr:uid="{00000000-0005-0000-0000-00002C280000}"/>
    <cellStyle name="표준 2 4 3 6 2" xfId="10239" xr:uid="{00000000-0005-0000-0000-00002D280000}"/>
    <cellStyle name="표준 2 4 3 7" xfId="10240" xr:uid="{00000000-0005-0000-0000-00002E280000}"/>
    <cellStyle name="표준 2 4 3 8" xfId="10241" xr:uid="{00000000-0005-0000-0000-00002F280000}"/>
    <cellStyle name="표준 2 4 4" xfId="10242" xr:uid="{00000000-0005-0000-0000-000030280000}"/>
    <cellStyle name="표준 2 4 4 2" xfId="10243" xr:uid="{00000000-0005-0000-0000-000031280000}"/>
    <cellStyle name="표준 2 4 4 2 2" xfId="10244" xr:uid="{00000000-0005-0000-0000-000032280000}"/>
    <cellStyle name="표준 2 4 4 2 3" xfId="10245" xr:uid="{00000000-0005-0000-0000-000033280000}"/>
    <cellStyle name="표준 2 4 4 2 4" xfId="10246" xr:uid="{00000000-0005-0000-0000-000034280000}"/>
    <cellStyle name="표준 2 4 4 3" xfId="10247" xr:uid="{00000000-0005-0000-0000-000035280000}"/>
    <cellStyle name="표준 2 4 4 3 2" xfId="10248" xr:uid="{00000000-0005-0000-0000-000036280000}"/>
    <cellStyle name="표준 2 4 4 3 3" xfId="10249" xr:uid="{00000000-0005-0000-0000-000037280000}"/>
    <cellStyle name="표준 2 4 4 3 4" xfId="10250" xr:uid="{00000000-0005-0000-0000-000038280000}"/>
    <cellStyle name="표준 2 4 4 4" xfId="10251" xr:uid="{00000000-0005-0000-0000-000039280000}"/>
    <cellStyle name="표준 2 4 4 4 2" xfId="10252" xr:uid="{00000000-0005-0000-0000-00003A280000}"/>
    <cellStyle name="표준 2 4 4 4 3" xfId="10253" xr:uid="{00000000-0005-0000-0000-00003B280000}"/>
    <cellStyle name="표준 2 4 4 4 4" xfId="10254" xr:uid="{00000000-0005-0000-0000-00003C280000}"/>
    <cellStyle name="표준 2 4 4 5" xfId="10255" xr:uid="{00000000-0005-0000-0000-00003D280000}"/>
    <cellStyle name="표준 2 4 4 5 2" xfId="10256" xr:uid="{00000000-0005-0000-0000-00003E280000}"/>
    <cellStyle name="표준 2 4 4 6" xfId="10257" xr:uid="{00000000-0005-0000-0000-00003F280000}"/>
    <cellStyle name="표준 2 4 4 7" xfId="10258" xr:uid="{00000000-0005-0000-0000-000040280000}"/>
    <cellStyle name="표준 2 4 5" xfId="10259" xr:uid="{00000000-0005-0000-0000-000041280000}"/>
    <cellStyle name="표준 2 4 5 2" xfId="10260" xr:uid="{00000000-0005-0000-0000-000042280000}"/>
    <cellStyle name="표준 2 4 5 3" xfId="10261" xr:uid="{00000000-0005-0000-0000-000043280000}"/>
    <cellStyle name="표준 2 4 5 4" xfId="10262" xr:uid="{00000000-0005-0000-0000-000044280000}"/>
    <cellStyle name="표준 2 4 6" xfId="10263" xr:uid="{00000000-0005-0000-0000-000045280000}"/>
    <cellStyle name="표준 2 4 6 2" xfId="10264" xr:uid="{00000000-0005-0000-0000-000046280000}"/>
    <cellStyle name="표준 2 4 6 3" xfId="10265" xr:uid="{00000000-0005-0000-0000-000047280000}"/>
    <cellStyle name="표준 2 4 6 4" xfId="10266" xr:uid="{00000000-0005-0000-0000-000048280000}"/>
    <cellStyle name="표준 2 4 7" xfId="10267" xr:uid="{00000000-0005-0000-0000-000049280000}"/>
    <cellStyle name="표준 2 4 7 2" xfId="10268" xr:uid="{00000000-0005-0000-0000-00004A280000}"/>
    <cellStyle name="표준 2 4 7 3" xfId="10269" xr:uid="{00000000-0005-0000-0000-00004B280000}"/>
    <cellStyle name="표준 2 4 7 4" xfId="10270" xr:uid="{00000000-0005-0000-0000-00004C280000}"/>
    <cellStyle name="표준 2 4 8" xfId="10271" xr:uid="{00000000-0005-0000-0000-00004D280000}"/>
    <cellStyle name="표준 2 4 8 2" xfId="10272" xr:uid="{00000000-0005-0000-0000-00004E280000}"/>
    <cellStyle name="표준 2 4 9" xfId="10273" xr:uid="{00000000-0005-0000-0000-00004F280000}"/>
    <cellStyle name="표준 2 40" xfId="10274" xr:uid="{00000000-0005-0000-0000-000050280000}"/>
    <cellStyle name="표준 2 41" xfId="10275" xr:uid="{00000000-0005-0000-0000-000051280000}"/>
    <cellStyle name="표준 2 5" xfId="10276" xr:uid="{00000000-0005-0000-0000-000052280000}"/>
    <cellStyle name="표준 2 5 10" xfId="10277" xr:uid="{00000000-0005-0000-0000-000053280000}"/>
    <cellStyle name="표준 2 5 2" xfId="10278" xr:uid="{00000000-0005-0000-0000-000054280000}"/>
    <cellStyle name="표준 2 5 2 2" xfId="10279" xr:uid="{00000000-0005-0000-0000-000055280000}"/>
    <cellStyle name="표준 2 5 2 2 2" xfId="10280" xr:uid="{00000000-0005-0000-0000-000056280000}"/>
    <cellStyle name="표준 2 5 2 2 2 2" xfId="10281" xr:uid="{00000000-0005-0000-0000-000057280000}"/>
    <cellStyle name="표준 2 5 2 2 2 3" xfId="10282" xr:uid="{00000000-0005-0000-0000-000058280000}"/>
    <cellStyle name="표준 2 5 2 2 2 4" xfId="10283" xr:uid="{00000000-0005-0000-0000-000059280000}"/>
    <cellStyle name="표준 2 5 2 2 3" xfId="10284" xr:uid="{00000000-0005-0000-0000-00005A280000}"/>
    <cellStyle name="표준 2 5 2 2 3 2" xfId="10285" xr:uid="{00000000-0005-0000-0000-00005B280000}"/>
    <cellStyle name="표준 2 5 2 2 3 3" xfId="10286" xr:uid="{00000000-0005-0000-0000-00005C280000}"/>
    <cellStyle name="표준 2 5 2 2 3 4" xfId="10287" xr:uid="{00000000-0005-0000-0000-00005D280000}"/>
    <cellStyle name="표준 2 5 2 2 4" xfId="10288" xr:uid="{00000000-0005-0000-0000-00005E280000}"/>
    <cellStyle name="표준 2 5 2 2 4 2" xfId="10289" xr:uid="{00000000-0005-0000-0000-00005F280000}"/>
    <cellStyle name="표준 2 5 2 2 4 3" xfId="10290" xr:uid="{00000000-0005-0000-0000-000060280000}"/>
    <cellStyle name="표준 2 5 2 2 4 4" xfId="10291" xr:uid="{00000000-0005-0000-0000-000061280000}"/>
    <cellStyle name="표준 2 5 2 2 5" xfId="10292" xr:uid="{00000000-0005-0000-0000-000062280000}"/>
    <cellStyle name="표준 2 5 2 2 5 2" xfId="10293" xr:uid="{00000000-0005-0000-0000-000063280000}"/>
    <cellStyle name="표준 2 5 2 2 6" xfId="10294" xr:uid="{00000000-0005-0000-0000-000064280000}"/>
    <cellStyle name="표준 2 5 2 2 7" xfId="10295" xr:uid="{00000000-0005-0000-0000-000065280000}"/>
    <cellStyle name="표준 2 5 2 3" xfId="10296" xr:uid="{00000000-0005-0000-0000-000066280000}"/>
    <cellStyle name="표준 2 5 2 3 2" xfId="10297" xr:uid="{00000000-0005-0000-0000-000067280000}"/>
    <cellStyle name="표준 2 5 2 3 3" xfId="10298" xr:uid="{00000000-0005-0000-0000-000068280000}"/>
    <cellStyle name="표준 2 5 2 3 4" xfId="10299" xr:uid="{00000000-0005-0000-0000-000069280000}"/>
    <cellStyle name="표준 2 5 2 4" xfId="10300" xr:uid="{00000000-0005-0000-0000-00006A280000}"/>
    <cellStyle name="표준 2 5 2 4 2" xfId="10301" xr:uid="{00000000-0005-0000-0000-00006B280000}"/>
    <cellStyle name="표준 2 5 2 4 3" xfId="10302" xr:uid="{00000000-0005-0000-0000-00006C280000}"/>
    <cellStyle name="표준 2 5 2 4 4" xfId="10303" xr:uid="{00000000-0005-0000-0000-00006D280000}"/>
    <cellStyle name="표준 2 5 2 5" xfId="10304" xr:uid="{00000000-0005-0000-0000-00006E280000}"/>
    <cellStyle name="표준 2 5 2 5 2" xfId="10305" xr:uid="{00000000-0005-0000-0000-00006F280000}"/>
    <cellStyle name="표준 2 5 2 5 3" xfId="10306" xr:uid="{00000000-0005-0000-0000-000070280000}"/>
    <cellStyle name="표준 2 5 2 5 4" xfId="10307" xr:uid="{00000000-0005-0000-0000-000071280000}"/>
    <cellStyle name="표준 2 5 2 6" xfId="10308" xr:uid="{00000000-0005-0000-0000-000072280000}"/>
    <cellStyle name="표준 2 5 2 6 2" xfId="10309" xr:uid="{00000000-0005-0000-0000-000073280000}"/>
    <cellStyle name="표준 2 5 2 7" xfId="10310" xr:uid="{00000000-0005-0000-0000-000074280000}"/>
    <cellStyle name="표준 2 5 2 8" xfId="10311" xr:uid="{00000000-0005-0000-0000-000075280000}"/>
    <cellStyle name="표준 2 5 3" xfId="10312" xr:uid="{00000000-0005-0000-0000-000076280000}"/>
    <cellStyle name="표준 2 5 3 2" xfId="10313" xr:uid="{00000000-0005-0000-0000-000077280000}"/>
    <cellStyle name="표준 2 5 3 2 2" xfId="10314" xr:uid="{00000000-0005-0000-0000-000078280000}"/>
    <cellStyle name="표준 2 5 3 2 2 2" xfId="10315" xr:uid="{00000000-0005-0000-0000-000079280000}"/>
    <cellStyle name="표준 2 5 3 2 2 3" xfId="10316" xr:uid="{00000000-0005-0000-0000-00007A280000}"/>
    <cellStyle name="표준 2 5 3 2 2 4" xfId="10317" xr:uid="{00000000-0005-0000-0000-00007B280000}"/>
    <cellStyle name="표준 2 5 3 2 3" xfId="10318" xr:uid="{00000000-0005-0000-0000-00007C280000}"/>
    <cellStyle name="표준 2 5 3 2 3 2" xfId="10319" xr:uid="{00000000-0005-0000-0000-00007D280000}"/>
    <cellStyle name="표준 2 5 3 2 3 3" xfId="10320" xr:uid="{00000000-0005-0000-0000-00007E280000}"/>
    <cellStyle name="표준 2 5 3 2 3 4" xfId="10321" xr:uid="{00000000-0005-0000-0000-00007F280000}"/>
    <cellStyle name="표준 2 5 3 2 4" xfId="10322" xr:uid="{00000000-0005-0000-0000-000080280000}"/>
    <cellStyle name="표준 2 5 3 2 4 2" xfId="10323" xr:uid="{00000000-0005-0000-0000-000081280000}"/>
    <cellStyle name="표준 2 5 3 2 4 3" xfId="10324" xr:uid="{00000000-0005-0000-0000-000082280000}"/>
    <cellStyle name="표준 2 5 3 2 4 4" xfId="10325" xr:uid="{00000000-0005-0000-0000-000083280000}"/>
    <cellStyle name="표준 2 5 3 2 5" xfId="10326" xr:uid="{00000000-0005-0000-0000-000084280000}"/>
    <cellStyle name="표준 2 5 3 2 5 2" xfId="10327" xr:uid="{00000000-0005-0000-0000-000085280000}"/>
    <cellStyle name="표준 2 5 3 2 6" xfId="10328" xr:uid="{00000000-0005-0000-0000-000086280000}"/>
    <cellStyle name="표준 2 5 3 2 7" xfId="10329" xr:uid="{00000000-0005-0000-0000-000087280000}"/>
    <cellStyle name="표준 2 5 3 3" xfId="10330" xr:uid="{00000000-0005-0000-0000-000088280000}"/>
    <cellStyle name="표준 2 5 3 3 2" xfId="10331" xr:uid="{00000000-0005-0000-0000-000089280000}"/>
    <cellStyle name="표준 2 5 3 3 3" xfId="10332" xr:uid="{00000000-0005-0000-0000-00008A280000}"/>
    <cellStyle name="표준 2 5 3 3 4" xfId="10333" xr:uid="{00000000-0005-0000-0000-00008B280000}"/>
    <cellStyle name="표준 2 5 3 4" xfId="10334" xr:uid="{00000000-0005-0000-0000-00008C280000}"/>
    <cellStyle name="표준 2 5 3 4 2" xfId="10335" xr:uid="{00000000-0005-0000-0000-00008D280000}"/>
    <cellStyle name="표준 2 5 3 4 3" xfId="10336" xr:uid="{00000000-0005-0000-0000-00008E280000}"/>
    <cellStyle name="표준 2 5 3 4 4" xfId="10337" xr:uid="{00000000-0005-0000-0000-00008F280000}"/>
    <cellStyle name="표준 2 5 3 5" xfId="10338" xr:uid="{00000000-0005-0000-0000-000090280000}"/>
    <cellStyle name="표준 2 5 3 5 2" xfId="10339" xr:uid="{00000000-0005-0000-0000-000091280000}"/>
    <cellStyle name="표준 2 5 3 5 3" xfId="10340" xr:uid="{00000000-0005-0000-0000-000092280000}"/>
    <cellStyle name="표준 2 5 3 5 4" xfId="10341" xr:uid="{00000000-0005-0000-0000-000093280000}"/>
    <cellStyle name="표준 2 5 3 6" xfId="10342" xr:uid="{00000000-0005-0000-0000-000094280000}"/>
    <cellStyle name="표준 2 5 3 6 2" xfId="10343" xr:uid="{00000000-0005-0000-0000-000095280000}"/>
    <cellStyle name="표준 2 5 3 7" xfId="10344" xr:uid="{00000000-0005-0000-0000-000096280000}"/>
    <cellStyle name="표준 2 5 3 8" xfId="10345" xr:uid="{00000000-0005-0000-0000-000097280000}"/>
    <cellStyle name="표준 2 5 4" xfId="10346" xr:uid="{00000000-0005-0000-0000-000098280000}"/>
    <cellStyle name="표준 2 5 4 2" xfId="10347" xr:uid="{00000000-0005-0000-0000-000099280000}"/>
    <cellStyle name="표준 2 5 4 2 2" xfId="10348" xr:uid="{00000000-0005-0000-0000-00009A280000}"/>
    <cellStyle name="표준 2 5 4 2 3" xfId="10349" xr:uid="{00000000-0005-0000-0000-00009B280000}"/>
    <cellStyle name="표준 2 5 4 2 4" xfId="10350" xr:uid="{00000000-0005-0000-0000-00009C280000}"/>
    <cellStyle name="표준 2 5 4 3" xfId="10351" xr:uid="{00000000-0005-0000-0000-00009D280000}"/>
    <cellStyle name="표준 2 5 4 3 2" xfId="10352" xr:uid="{00000000-0005-0000-0000-00009E280000}"/>
    <cellStyle name="표준 2 5 4 3 3" xfId="10353" xr:uid="{00000000-0005-0000-0000-00009F280000}"/>
    <cellStyle name="표준 2 5 4 3 4" xfId="10354" xr:uid="{00000000-0005-0000-0000-0000A0280000}"/>
    <cellStyle name="표준 2 5 4 4" xfId="10355" xr:uid="{00000000-0005-0000-0000-0000A1280000}"/>
    <cellStyle name="표준 2 5 4 4 2" xfId="10356" xr:uid="{00000000-0005-0000-0000-0000A2280000}"/>
    <cellStyle name="표준 2 5 4 4 3" xfId="10357" xr:uid="{00000000-0005-0000-0000-0000A3280000}"/>
    <cellStyle name="표준 2 5 4 4 4" xfId="10358" xr:uid="{00000000-0005-0000-0000-0000A4280000}"/>
    <cellStyle name="표준 2 5 4 5" xfId="10359" xr:uid="{00000000-0005-0000-0000-0000A5280000}"/>
    <cellStyle name="표준 2 5 4 5 2" xfId="10360" xr:uid="{00000000-0005-0000-0000-0000A6280000}"/>
    <cellStyle name="표준 2 5 4 6" xfId="10361" xr:uid="{00000000-0005-0000-0000-0000A7280000}"/>
    <cellStyle name="표준 2 5 4 7" xfId="10362" xr:uid="{00000000-0005-0000-0000-0000A8280000}"/>
    <cellStyle name="표준 2 5 5" xfId="10363" xr:uid="{00000000-0005-0000-0000-0000A9280000}"/>
    <cellStyle name="표준 2 5 5 2" xfId="10364" xr:uid="{00000000-0005-0000-0000-0000AA280000}"/>
    <cellStyle name="표준 2 5 5 3" xfId="10365" xr:uid="{00000000-0005-0000-0000-0000AB280000}"/>
    <cellStyle name="표준 2 5 5 4" xfId="10366" xr:uid="{00000000-0005-0000-0000-0000AC280000}"/>
    <cellStyle name="표준 2 5 6" xfId="10367" xr:uid="{00000000-0005-0000-0000-0000AD280000}"/>
    <cellStyle name="표준 2 5 6 2" xfId="10368" xr:uid="{00000000-0005-0000-0000-0000AE280000}"/>
    <cellStyle name="표준 2 5 6 3" xfId="10369" xr:uid="{00000000-0005-0000-0000-0000AF280000}"/>
    <cellStyle name="표준 2 5 6 4" xfId="10370" xr:uid="{00000000-0005-0000-0000-0000B0280000}"/>
    <cellStyle name="표준 2 5 7" xfId="10371" xr:uid="{00000000-0005-0000-0000-0000B1280000}"/>
    <cellStyle name="표준 2 5 7 2" xfId="10372" xr:uid="{00000000-0005-0000-0000-0000B2280000}"/>
    <cellStyle name="표준 2 5 7 3" xfId="10373" xr:uid="{00000000-0005-0000-0000-0000B3280000}"/>
    <cellStyle name="표준 2 5 7 4" xfId="10374" xr:uid="{00000000-0005-0000-0000-0000B4280000}"/>
    <cellStyle name="표준 2 5 8" xfId="10375" xr:uid="{00000000-0005-0000-0000-0000B5280000}"/>
    <cellStyle name="표준 2 5 8 2" xfId="10376" xr:uid="{00000000-0005-0000-0000-0000B6280000}"/>
    <cellStyle name="표준 2 5 9" xfId="10377" xr:uid="{00000000-0005-0000-0000-0000B7280000}"/>
    <cellStyle name="표준 2 6" xfId="10378" xr:uid="{00000000-0005-0000-0000-0000B8280000}"/>
    <cellStyle name="표준 2 6 10" xfId="10379" xr:uid="{00000000-0005-0000-0000-0000B9280000}"/>
    <cellStyle name="표준 2 6 2" xfId="10380" xr:uid="{00000000-0005-0000-0000-0000BA280000}"/>
    <cellStyle name="표준 2 6 2 2" xfId="10381" xr:uid="{00000000-0005-0000-0000-0000BB280000}"/>
    <cellStyle name="표준 2 6 2 2 2" xfId="10382" xr:uid="{00000000-0005-0000-0000-0000BC280000}"/>
    <cellStyle name="표준 2 6 2 2 2 2" xfId="10383" xr:uid="{00000000-0005-0000-0000-0000BD280000}"/>
    <cellStyle name="표준 2 6 2 2 2 3" xfId="10384" xr:uid="{00000000-0005-0000-0000-0000BE280000}"/>
    <cellStyle name="표준 2 6 2 2 2 4" xfId="10385" xr:uid="{00000000-0005-0000-0000-0000BF280000}"/>
    <cellStyle name="표준 2 6 2 2 3" xfId="10386" xr:uid="{00000000-0005-0000-0000-0000C0280000}"/>
    <cellStyle name="표준 2 6 2 2 3 2" xfId="10387" xr:uid="{00000000-0005-0000-0000-0000C1280000}"/>
    <cellStyle name="표준 2 6 2 2 3 3" xfId="10388" xr:uid="{00000000-0005-0000-0000-0000C2280000}"/>
    <cellStyle name="표준 2 6 2 2 3 4" xfId="10389" xr:uid="{00000000-0005-0000-0000-0000C3280000}"/>
    <cellStyle name="표준 2 6 2 2 4" xfId="10390" xr:uid="{00000000-0005-0000-0000-0000C4280000}"/>
    <cellStyle name="표준 2 6 2 2 4 2" xfId="10391" xr:uid="{00000000-0005-0000-0000-0000C5280000}"/>
    <cellStyle name="표준 2 6 2 2 4 3" xfId="10392" xr:uid="{00000000-0005-0000-0000-0000C6280000}"/>
    <cellStyle name="표준 2 6 2 2 4 4" xfId="10393" xr:uid="{00000000-0005-0000-0000-0000C7280000}"/>
    <cellStyle name="표준 2 6 2 2 5" xfId="10394" xr:uid="{00000000-0005-0000-0000-0000C8280000}"/>
    <cellStyle name="표준 2 6 2 2 5 2" xfId="10395" xr:uid="{00000000-0005-0000-0000-0000C9280000}"/>
    <cellStyle name="표준 2 6 2 2 6" xfId="10396" xr:uid="{00000000-0005-0000-0000-0000CA280000}"/>
    <cellStyle name="표준 2 6 2 2 7" xfId="10397" xr:uid="{00000000-0005-0000-0000-0000CB280000}"/>
    <cellStyle name="표준 2 6 2 3" xfId="10398" xr:uid="{00000000-0005-0000-0000-0000CC280000}"/>
    <cellStyle name="표준 2 6 2 3 2" xfId="10399" xr:uid="{00000000-0005-0000-0000-0000CD280000}"/>
    <cellStyle name="표준 2 6 2 3 3" xfId="10400" xr:uid="{00000000-0005-0000-0000-0000CE280000}"/>
    <cellStyle name="표준 2 6 2 3 4" xfId="10401" xr:uid="{00000000-0005-0000-0000-0000CF280000}"/>
    <cellStyle name="표준 2 6 2 4" xfId="10402" xr:uid="{00000000-0005-0000-0000-0000D0280000}"/>
    <cellStyle name="표준 2 6 2 4 2" xfId="10403" xr:uid="{00000000-0005-0000-0000-0000D1280000}"/>
    <cellStyle name="표준 2 6 2 4 3" xfId="10404" xr:uid="{00000000-0005-0000-0000-0000D2280000}"/>
    <cellStyle name="표준 2 6 2 4 4" xfId="10405" xr:uid="{00000000-0005-0000-0000-0000D3280000}"/>
    <cellStyle name="표준 2 6 2 5" xfId="10406" xr:uid="{00000000-0005-0000-0000-0000D4280000}"/>
    <cellStyle name="표준 2 6 2 5 2" xfId="10407" xr:uid="{00000000-0005-0000-0000-0000D5280000}"/>
    <cellStyle name="표준 2 6 2 5 3" xfId="10408" xr:uid="{00000000-0005-0000-0000-0000D6280000}"/>
    <cellStyle name="표준 2 6 2 5 4" xfId="10409" xr:uid="{00000000-0005-0000-0000-0000D7280000}"/>
    <cellStyle name="표준 2 6 2 6" xfId="10410" xr:uid="{00000000-0005-0000-0000-0000D8280000}"/>
    <cellStyle name="표준 2 6 2 6 2" xfId="10411" xr:uid="{00000000-0005-0000-0000-0000D9280000}"/>
    <cellStyle name="표준 2 6 2 7" xfId="10412" xr:uid="{00000000-0005-0000-0000-0000DA280000}"/>
    <cellStyle name="표준 2 6 2 8" xfId="10413" xr:uid="{00000000-0005-0000-0000-0000DB280000}"/>
    <cellStyle name="표준 2 6 3" xfId="10414" xr:uid="{00000000-0005-0000-0000-0000DC280000}"/>
    <cellStyle name="표준 2 6 3 2" xfId="10415" xr:uid="{00000000-0005-0000-0000-0000DD280000}"/>
    <cellStyle name="표준 2 6 3 2 2" xfId="10416" xr:uid="{00000000-0005-0000-0000-0000DE280000}"/>
    <cellStyle name="표준 2 6 3 2 2 2" xfId="10417" xr:uid="{00000000-0005-0000-0000-0000DF280000}"/>
    <cellStyle name="표준 2 6 3 2 2 3" xfId="10418" xr:uid="{00000000-0005-0000-0000-0000E0280000}"/>
    <cellStyle name="표준 2 6 3 2 2 4" xfId="10419" xr:uid="{00000000-0005-0000-0000-0000E1280000}"/>
    <cellStyle name="표준 2 6 3 2 3" xfId="10420" xr:uid="{00000000-0005-0000-0000-0000E2280000}"/>
    <cellStyle name="표준 2 6 3 2 3 2" xfId="10421" xr:uid="{00000000-0005-0000-0000-0000E3280000}"/>
    <cellStyle name="표준 2 6 3 2 3 3" xfId="10422" xr:uid="{00000000-0005-0000-0000-0000E4280000}"/>
    <cellStyle name="표준 2 6 3 2 3 4" xfId="10423" xr:uid="{00000000-0005-0000-0000-0000E5280000}"/>
    <cellStyle name="표준 2 6 3 2 4" xfId="10424" xr:uid="{00000000-0005-0000-0000-0000E6280000}"/>
    <cellStyle name="표준 2 6 3 2 4 2" xfId="10425" xr:uid="{00000000-0005-0000-0000-0000E7280000}"/>
    <cellStyle name="표준 2 6 3 2 4 3" xfId="10426" xr:uid="{00000000-0005-0000-0000-0000E8280000}"/>
    <cellStyle name="표준 2 6 3 2 4 4" xfId="10427" xr:uid="{00000000-0005-0000-0000-0000E9280000}"/>
    <cellStyle name="표준 2 6 3 2 5" xfId="10428" xr:uid="{00000000-0005-0000-0000-0000EA280000}"/>
    <cellStyle name="표준 2 6 3 2 5 2" xfId="10429" xr:uid="{00000000-0005-0000-0000-0000EB280000}"/>
    <cellStyle name="표준 2 6 3 2 6" xfId="10430" xr:uid="{00000000-0005-0000-0000-0000EC280000}"/>
    <cellStyle name="표준 2 6 3 2 7" xfId="10431" xr:uid="{00000000-0005-0000-0000-0000ED280000}"/>
    <cellStyle name="표준 2 6 3 3" xfId="10432" xr:uid="{00000000-0005-0000-0000-0000EE280000}"/>
    <cellStyle name="표준 2 6 3 3 2" xfId="10433" xr:uid="{00000000-0005-0000-0000-0000EF280000}"/>
    <cellStyle name="표준 2 6 3 3 3" xfId="10434" xr:uid="{00000000-0005-0000-0000-0000F0280000}"/>
    <cellStyle name="표준 2 6 3 3 4" xfId="10435" xr:uid="{00000000-0005-0000-0000-0000F1280000}"/>
    <cellStyle name="표준 2 6 3 4" xfId="10436" xr:uid="{00000000-0005-0000-0000-0000F2280000}"/>
    <cellStyle name="표준 2 6 3 4 2" xfId="10437" xr:uid="{00000000-0005-0000-0000-0000F3280000}"/>
    <cellStyle name="표준 2 6 3 4 3" xfId="10438" xr:uid="{00000000-0005-0000-0000-0000F4280000}"/>
    <cellStyle name="표준 2 6 3 4 4" xfId="10439" xr:uid="{00000000-0005-0000-0000-0000F5280000}"/>
    <cellStyle name="표준 2 6 3 5" xfId="10440" xr:uid="{00000000-0005-0000-0000-0000F6280000}"/>
    <cellStyle name="표준 2 6 3 5 2" xfId="10441" xr:uid="{00000000-0005-0000-0000-0000F7280000}"/>
    <cellStyle name="표준 2 6 3 5 3" xfId="10442" xr:uid="{00000000-0005-0000-0000-0000F8280000}"/>
    <cellStyle name="표준 2 6 3 5 4" xfId="10443" xr:uid="{00000000-0005-0000-0000-0000F9280000}"/>
    <cellStyle name="표준 2 6 3 6" xfId="10444" xr:uid="{00000000-0005-0000-0000-0000FA280000}"/>
    <cellStyle name="표준 2 6 3 6 2" xfId="10445" xr:uid="{00000000-0005-0000-0000-0000FB280000}"/>
    <cellStyle name="표준 2 6 3 7" xfId="10446" xr:uid="{00000000-0005-0000-0000-0000FC280000}"/>
    <cellStyle name="표준 2 6 3 8" xfId="10447" xr:uid="{00000000-0005-0000-0000-0000FD280000}"/>
    <cellStyle name="표준 2 6 4" xfId="10448" xr:uid="{00000000-0005-0000-0000-0000FE280000}"/>
    <cellStyle name="표준 2 6 4 2" xfId="10449" xr:uid="{00000000-0005-0000-0000-0000FF280000}"/>
    <cellStyle name="표준 2 6 4 2 2" xfId="10450" xr:uid="{00000000-0005-0000-0000-000000290000}"/>
    <cellStyle name="표준 2 6 4 2 3" xfId="10451" xr:uid="{00000000-0005-0000-0000-000001290000}"/>
    <cellStyle name="표준 2 6 4 2 4" xfId="10452" xr:uid="{00000000-0005-0000-0000-000002290000}"/>
    <cellStyle name="표준 2 6 4 3" xfId="10453" xr:uid="{00000000-0005-0000-0000-000003290000}"/>
    <cellStyle name="표준 2 6 4 3 2" xfId="10454" xr:uid="{00000000-0005-0000-0000-000004290000}"/>
    <cellStyle name="표준 2 6 4 3 3" xfId="10455" xr:uid="{00000000-0005-0000-0000-000005290000}"/>
    <cellStyle name="표준 2 6 4 3 4" xfId="10456" xr:uid="{00000000-0005-0000-0000-000006290000}"/>
    <cellStyle name="표준 2 6 4 4" xfId="10457" xr:uid="{00000000-0005-0000-0000-000007290000}"/>
    <cellStyle name="표준 2 6 4 4 2" xfId="10458" xr:uid="{00000000-0005-0000-0000-000008290000}"/>
    <cellStyle name="표준 2 6 4 4 3" xfId="10459" xr:uid="{00000000-0005-0000-0000-000009290000}"/>
    <cellStyle name="표준 2 6 4 4 4" xfId="10460" xr:uid="{00000000-0005-0000-0000-00000A290000}"/>
    <cellStyle name="표준 2 6 4 5" xfId="10461" xr:uid="{00000000-0005-0000-0000-00000B290000}"/>
    <cellStyle name="표준 2 6 4 5 2" xfId="10462" xr:uid="{00000000-0005-0000-0000-00000C290000}"/>
    <cellStyle name="표준 2 6 4 6" xfId="10463" xr:uid="{00000000-0005-0000-0000-00000D290000}"/>
    <cellStyle name="표준 2 6 4 7" xfId="10464" xr:uid="{00000000-0005-0000-0000-00000E290000}"/>
    <cellStyle name="표준 2 6 5" xfId="10465" xr:uid="{00000000-0005-0000-0000-00000F290000}"/>
    <cellStyle name="표준 2 6 5 2" xfId="10466" xr:uid="{00000000-0005-0000-0000-000010290000}"/>
    <cellStyle name="표준 2 6 5 3" xfId="10467" xr:uid="{00000000-0005-0000-0000-000011290000}"/>
    <cellStyle name="표준 2 6 5 4" xfId="10468" xr:uid="{00000000-0005-0000-0000-000012290000}"/>
    <cellStyle name="표준 2 6 6" xfId="10469" xr:uid="{00000000-0005-0000-0000-000013290000}"/>
    <cellStyle name="표준 2 6 6 2" xfId="10470" xr:uid="{00000000-0005-0000-0000-000014290000}"/>
    <cellStyle name="표준 2 6 6 3" xfId="10471" xr:uid="{00000000-0005-0000-0000-000015290000}"/>
    <cellStyle name="표준 2 6 6 4" xfId="10472" xr:uid="{00000000-0005-0000-0000-000016290000}"/>
    <cellStyle name="표준 2 6 7" xfId="10473" xr:uid="{00000000-0005-0000-0000-000017290000}"/>
    <cellStyle name="표준 2 6 7 2" xfId="10474" xr:uid="{00000000-0005-0000-0000-000018290000}"/>
    <cellStyle name="표준 2 6 7 3" xfId="10475" xr:uid="{00000000-0005-0000-0000-000019290000}"/>
    <cellStyle name="표준 2 6 7 4" xfId="10476" xr:uid="{00000000-0005-0000-0000-00001A290000}"/>
    <cellStyle name="표준 2 6 8" xfId="10477" xr:uid="{00000000-0005-0000-0000-00001B290000}"/>
    <cellStyle name="표준 2 6 8 2" xfId="10478" xr:uid="{00000000-0005-0000-0000-00001C290000}"/>
    <cellStyle name="표준 2 6 9" xfId="10479" xr:uid="{00000000-0005-0000-0000-00001D290000}"/>
    <cellStyle name="표준 2 7" xfId="10480" xr:uid="{00000000-0005-0000-0000-00001E290000}"/>
    <cellStyle name="표준 2 7 10" xfId="10481" xr:uid="{00000000-0005-0000-0000-00001F290000}"/>
    <cellStyle name="표준 2 7 2" xfId="10482" xr:uid="{00000000-0005-0000-0000-000020290000}"/>
    <cellStyle name="표준 2 7 2 2" xfId="10483" xr:uid="{00000000-0005-0000-0000-000021290000}"/>
    <cellStyle name="표준 2 7 2 2 2" xfId="10484" xr:uid="{00000000-0005-0000-0000-000022290000}"/>
    <cellStyle name="표준 2 7 2 2 2 2" xfId="10485" xr:uid="{00000000-0005-0000-0000-000023290000}"/>
    <cellStyle name="표준 2 7 2 2 2 3" xfId="10486" xr:uid="{00000000-0005-0000-0000-000024290000}"/>
    <cellStyle name="표준 2 7 2 2 2 4" xfId="10487" xr:uid="{00000000-0005-0000-0000-000025290000}"/>
    <cellStyle name="표준 2 7 2 2 3" xfId="10488" xr:uid="{00000000-0005-0000-0000-000026290000}"/>
    <cellStyle name="표준 2 7 2 2 3 2" xfId="10489" xr:uid="{00000000-0005-0000-0000-000027290000}"/>
    <cellStyle name="표준 2 7 2 2 3 3" xfId="10490" xr:uid="{00000000-0005-0000-0000-000028290000}"/>
    <cellStyle name="표준 2 7 2 2 3 4" xfId="10491" xr:uid="{00000000-0005-0000-0000-000029290000}"/>
    <cellStyle name="표준 2 7 2 2 4" xfId="10492" xr:uid="{00000000-0005-0000-0000-00002A290000}"/>
    <cellStyle name="표준 2 7 2 2 4 2" xfId="10493" xr:uid="{00000000-0005-0000-0000-00002B290000}"/>
    <cellStyle name="표준 2 7 2 2 4 3" xfId="10494" xr:uid="{00000000-0005-0000-0000-00002C290000}"/>
    <cellStyle name="표준 2 7 2 2 4 4" xfId="10495" xr:uid="{00000000-0005-0000-0000-00002D290000}"/>
    <cellStyle name="표준 2 7 2 2 5" xfId="10496" xr:uid="{00000000-0005-0000-0000-00002E290000}"/>
    <cellStyle name="표준 2 7 2 2 5 2" xfId="10497" xr:uid="{00000000-0005-0000-0000-00002F290000}"/>
    <cellStyle name="표준 2 7 2 2 6" xfId="10498" xr:uid="{00000000-0005-0000-0000-000030290000}"/>
    <cellStyle name="표준 2 7 2 2 7" xfId="10499" xr:uid="{00000000-0005-0000-0000-000031290000}"/>
    <cellStyle name="표준 2 7 2 3" xfId="10500" xr:uid="{00000000-0005-0000-0000-000032290000}"/>
    <cellStyle name="표준 2 7 2 3 2" xfId="10501" xr:uid="{00000000-0005-0000-0000-000033290000}"/>
    <cellStyle name="표준 2 7 2 3 3" xfId="10502" xr:uid="{00000000-0005-0000-0000-000034290000}"/>
    <cellStyle name="표준 2 7 2 3 4" xfId="10503" xr:uid="{00000000-0005-0000-0000-000035290000}"/>
    <cellStyle name="표준 2 7 2 4" xfId="10504" xr:uid="{00000000-0005-0000-0000-000036290000}"/>
    <cellStyle name="표준 2 7 2 4 2" xfId="10505" xr:uid="{00000000-0005-0000-0000-000037290000}"/>
    <cellStyle name="표준 2 7 2 4 3" xfId="10506" xr:uid="{00000000-0005-0000-0000-000038290000}"/>
    <cellStyle name="표준 2 7 2 4 4" xfId="10507" xr:uid="{00000000-0005-0000-0000-000039290000}"/>
    <cellStyle name="표준 2 7 2 5" xfId="10508" xr:uid="{00000000-0005-0000-0000-00003A290000}"/>
    <cellStyle name="표준 2 7 2 5 2" xfId="10509" xr:uid="{00000000-0005-0000-0000-00003B290000}"/>
    <cellStyle name="표준 2 7 2 5 3" xfId="10510" xr:uid="{00000000-0005-0000-0000-00003C290000}"/>
    <cellStyle name="표준 2 7 2 5 4" xfId="10511" xr:uid="{00000000-0005-0000-0000-00003D290000}"/>
    <cellStyle name="표준 2 7 2 6" xfId="10512" xr:uid="{00000000-0005-0000-0000-00003E290000}"/>
    <cellStyle name="표준 2 7 2 6 2" xfId="10513" xr:uid="{00000000-0005-0000-0000-00003F290000}"/>
    <cellStyle name="표준 2 7 2 7" xfId="10514" xr:uid="{00000000-0005-0000-0000-000040290000}"/>
    <cellStyle name="표준 2 7 2 8" xfId="10515" xr:uid="{00000000-0005-0000-0000-000041290000}"/>
    <cellStyle name="표준 2 7 3" xfId="10516" xr:uid="{00000000-0005-0000-0000-000042290000}"/>
    <cellStyle name="표준 2 7 3 2" xfId="10517" xr:uid="{00000000-0005-0000-0000-000043290000}"/>
    <cellStyle name="표준 2 7 3 2 2" xfId="10518" xr:uid="{00000000-0005-0000-0000-000044290000}"/>
    <cellStyle name="표준 2 7 3 2 2 2" xfId="10519" xr:uid="{00000000-0005-0000-0000-000045290000}"/>
    <cellStyle name="표준 2 7 3 2 2 3" xfId="10520" xr:uid="{00000000-0005-0000-0000-000046290000}"/>
    <cellStyle name="표준 2 7 3 2 2 4" xfId="10521" xr:uid="{00000000-0005-0000-0000-000047290000}"/>
    <cellStyle name="표준 2 7 3 2 3" xfId="10522" xr:uid="{00000000-0005-0000-0000-000048290000}"/>
    <cellStyle name="표준 2 7 3 2 3 2" xfId="10523" xr:uid="{00000000-0005-0000-0000-000049290000}"/>
    <cellStyle name="표준 2 7 3 2 3 3" xfId="10524" xr:uid="{00000000-0005-0000-0000-00004A290000}"/>
    <cellStyle name="표준 2 7 3 2 3 4" xfId="10525" xr:uid="{00000000-0005-0000-0000-00004B290000}"/>
    <cellStyle name="표준 2 7 3 2 4" xfId="10526" xr:uid="{00000000-0005-0000-0000-00004C290000}"/>
    <cellStyle name="표준 2 7 3 2 4 2" xfId="10527" xr:uid="{00000000-0005-0000-0000-00004D290000}"/>
    <cellStyle name="표준 2 7 3 2 4 3" xfId="10528" xr:uid="{00000000-0005-0000-0000-00004E290000}"/>
    <cellStyle name="표준 2 7 3 2 4 4" xfId="10529" xr:uid="{00000000-0005-0000-0000-00004F290000}"/>
    <cellStyle name="표준 2 7 3 2 5" xfId="10530" xr:uid="{00000000-0005-0000-0000-000050290000}"/>
    <cellStyle name="표준 2 7 3 2 5 2" xfId="10531" xr:uid="{00000000-0005-0000-0000-000051290000}"/>
    <cellStyle name="표준 2 7 3 2 6" xfId="10532" xr:uid="{00000000-0005-0000-0000-000052290000}"/>
    <cellStyle name="표준 2 7 3 2 7" xfId="10533" xr:uid="{00000000-0005-0000-0000-000053290000}"/>
    <cellStyle name="표준 2 7 3 3" xfId="10534" xr:uid="{00000000-0005-0000-0000-000054290000}"/>
    <cellStyle name="표준 2 7 3 3 2" xfId="10535" xr:uid="{00000000-0005-0000-0000-000055290000}"/>
    <cellStyle name="표준 2 7 3 3 3" xfId="10536" xr:uid="{00000000-0005-0000-0000-000056290000}"/>
    <cellStyle name="표준 2 7 3 3 4" xfId="10537" xr:uid="{00000000-0005-0000-0000-000057290000}"/>
    <cellStyle name="표준 2 7 3 4" xfId="10538" xr:uid="{00000000-0005-0000-0000-000058290000}"/>
    <cellStyle name="표준 2 7 3 4 2" xfId="10539" xr:uid="{00000000-0005-0000-0000-000059290000}"/>
    <cellStyle name="표준 2 7 3 4 3" xfId="10540" xr:uid="{00000000-0005-0000-0000-00005A290000}"/>
    <cellStyle name="표준 2 7 3 4 4" xfId="10541" xr:uid="{00000000-0005-0000-0000-00005B290000}"/>
    <cellStyle name="표준 2 7 3 5" xfId="10542" xr:uid="{00000000-0005-0000-0000-00005C290000}"/>
    <cellStyle name="표준 2 7 3 5 2" xfId="10543" xr:uid="{00000000-0005-0000-0000-00005D290000}"/>
    <cellStyle name="표준 2 7 3 5 3" xfId="10544" xr:uid="{00000000-0005-0000-0000-00005E290000}"/>
    <cellStyle name="표준 2 7 3 5 4" xfId="10545" xr:uid="{00000000-0005-0000-0000-00005F290000}"/>
    <cellStyle name="표준 2 7 3 6" xfId="10546" xr:uid="{00000000-0005-0000-0000-000060290000}"/>
    <cellStyle name="표준 2 7 3 6 2" xfId="10547" xr:uid="{00000000-0005-0000-0000-000061290000}"/>
    <cellStyle name="표준 2 7 3 7" xfId="10548" xr:uid="{00000000-0005-0000-0000-000062290000}"/>
    <cellStyle name="표준 2 7 3 8" xfId="10549" xr:uid="{00000000-0005-0000-0000-000063290000}"/>
    <cellStyle name="표준 2 7 4" xfId="10550" xr:uid="{00000000-0005-0000-0000-000064290000}"/>
    <cellStyle name="표준 2 7 4 2" xfId="10551" xr:uid="{00000000-0005-0000-0000-000065290000}"/>
    <cellStyle name="표준 2 7 4 2 2" xfId="10552" xr:uid="{00000000-0005-0000-0000-000066290000}"/>
    <cellStyle name="표준 2 7 4 2 3" xfId="10553" xr:uid="{00000000-0005-0000-0000-000067290000}"/>
    <cellStyle name="표준 2 7 4 2 4" xfId="10554" xr:uid="{00000000-0005-0000-0000-000068290000}"/>
    <cellStyle name="표준 2 7 4 3" xfId="10555" xr:uid="{00000000-0005-0000-0000-000069290000}"/>
    <cellStyle name="표준 2 7 4 3 2" xfId="10556" xr:uid="{00000000-0005-0000-0000-00006A290000}"/>
    <cellStyle name="표준 2 7 4 3 3" xfId="10557" xr:uid="{00000000-0005-0000-0000-00006B290000}"/>
    <cellStyle name="표준 2 7 4 3 4" xfId="10558" xr:uid="{00000000-0005-0000-0000-00006C290000}"/>
    <cellStyle name="표준 2 7 4 4" xfId="10559" xr:uid="{00000000-0005-0000-0000-00006D290000}"/>
    <cellStyle name="표준 2 7 4 4 2" xfId="10560" xr:uid="{00000000-0005-0000-0000-00006E290000}"/>
    <cellStyle name="표준 2 7 4 4 3" xfId="10561" xr:uid="{00000000-0005-0000-0000-00006F290000}"/>
    <cellStyle name="표준 2 7 4 4 4" xfId="10562" xr:uid="{00000000-0005-0000-0000-000070290000}"/>
    <cellStyle name="표준 2 7 4 5" xfId="10563" xr:uid="{00000000-0005-0000-0000-000071290000}"/>
    <cellStyle name="표준 2 7 4 5 2" xfId="10564" xr:uid="{00000000-0005-0000-0000-000072290000}"/>
    <cellStyle name="표준 2 7 4 6" xfId="10565" xr:uid="{00000000-0005-0000-0000-000073290000}"/>
    <cellStyle name="표준 2 7 4 7" xfId="10566" xr:uid="{00000000-0005-0000-0000-000074290000}"/>
    <cellStyle name="표준 2 7 5" xfId="10567" xr:uid="{00000000-0005-0000-0000-000075290000}"/>
    <cellStyle name="표준 2 7 5 2" xfId="10568" xr:uid="{00000000-0005-0000-0000-000076290000}"/>
    <cellStyle name="표준 2 7 5 3" xfId="10569" xr:uid="{00000000-0005-0000-0000-000077290000}"/>
    <cellStyle name="표준 2 7 5 4" xfId="10570" xr:uid="{00000000-0005-0000-0000-000078290000}"/>
    <cellStyle name="표준 2 7 6" xfId="10571" xr:uid="{00000000-0005-0000-0000-000079290000}"/>
    <cellStyle name="표준 2 7 6 2" xfId="10572" xr:uid="{00000000-0005-0000-0000-00007A290000}"/>
    <cellStyle name="표준 2 7 6 3" xfId="10573" xr:uid="{00000000-0005-0000-0000-00007B290000}"/>
    <cellStyle name="표준 2 7 6 4" xfId="10574" xr:uid="{00000000-0005-0000-0000-00007C290000}"/>
    <cellStyle name="표준 2 7 7" xfId="10575" xr:uid="{00000000-0005-0000-0000-00007D290000}"/>
    <cellStyle name="표준 2 7 7 2" xfId="10576" xr:uid="{00000000-0005-0000-0000-00007E290000}"/>
    <cellStyle name="표준 2 7 7 3" xfId="10577" xr:uid="{00000000-0005-0000-0000-00007F290000}"/>
    <cellStyle name="표준 2 7 7 4" xfId="10578" xr:uid="{00000000-0005-0000-0000-000080290000}"/>
    <cellStyle name="표준 2 7 8" xfId="10579" xr:uid="{00000000-0005-0000-0000-000081290000}"/>
    <cellStyle name="표준 2 7 8 2" xfId="10580" xr:uid="{00000000-0005-0000-0000-000082290000}"/>
    <cellStyle name="표준 2 7 9" xfId="10581" xr:uid="{00000000-0005-0000-0000-000083290000}"/>
    <cellStyle name="표준 2 8" xfId="10582" xr:uid="{00000000-0005-0000-0000-000084290000}"/>
    <cellStyle name="표준 2 8 10" xfId="10583" xr:uid="{00000000-0005-0000-0000-000085290000}"/>
    <cellStyle name="표준 2 8 2" xfId="10584" xr:uid="{00000000-0005-0000-0000-000086290000}"/>
    <cellStyle name="표준 2 8 2 2" xfId="10585" xr:uid="{00000000-0005-0000-0000-000087290000}"/>
    <cellStyle name="표준 2 8 2 2 2" xfId="10586" xr:uid="{00000000-0005-0000-0000-000088290000}"/>
    <cellStyle name="표준 2 8 2 2 2 2" xfId="10587" xr:uid="{00000000-0005-0000-0000-000089290000}"/>
    <cellStyle name="표준 2 8 2 2 2 3" xfId="10588" xr:uid="{00000000-0005-0000-0000-00008A290000}"/>
    <cellStyle name="표준 2 8 2 2 2 4" xfId="10589" xr:uid="{00000000-0005-0000-0000-00008B290000}"/>
    <cellStyle name="표준 2 8 2 2 3" xfId="10590" xr:uid="{00000000-0005-0000-0000-00008C290000}"/>
    <cellStyle name="표준 2 8 2 2 3 2" xfId="10591" xr:uid="{00000000-0005-0000-0000-00008D290000}"/>
    <cellStyle name="표준 2 8 2 2 3 3" xfId="10592" xr:uid="{00000000-0005-0000-0000-00008E290000}"/>
    <cellStyle name="표준 2 8 2 2 3 4" xfId="10593" xr:uid="{00000000-0005-0000-0000-00008F290000}"/>
    <cellStyle name="표준 2 8 2 2 4" xfId="10594" xr:uid="{00000000-0005-0000-0000-000090290000}"/>
    <cellStyle name="표준 2 8 2 2 4 2" xfId="10595" xr:uid="{00000000-0005-0000-0000-000091290000}"/>
    <cellStyle name="표준 2 8 2 2 4 3" xfId="10596" xr:uid="{00000000-0005-0000-0000-000092290000}"/>
    <cellStyle name="표준 2 8 2 2 4 4" xfId="10597" xr:uid="{00000000-0005-0000-0000-000093290000}"/>
    <cellStyle name="표준 2 8 2 2 5" xfId="10598" xr:uid="{00000000-0005-0000-0000-000094290000}"/>
    <cellStyle name="표준 2 8 2 2 5 2" xfId="10599" xr:uid="{00000000-0005-0000-0000-000095290000}"/>
    <cellStyle name="표준 2 8 2 2 6" xfId="10600" xr:uid="{00000000-0005-0000-0000-000096290000}"/>
    <cellStyle name="표준 2 8 2 2 7" xfId="10601" xr:uid="{00000000-0005-0000-0000-000097290000}"/>
    <cellStyle name="표준 2 8 2 3" xfId="10602" xr:uid="{00000000-0005-0000-0000-000098290000}"/>
    <cellStyle name="표준 2 8 2 3 2" xfId="10603" xr:uid="{00000000-0005-0000-0000-000099290000}"/>
    <cellStyle name="표준 2 8 2 3 3" xfId="10604" xr:uid="{00000000-0005-0000-0000-00009A290000}"/>
    <cellStyle name="표준 2 8 2 3 4" xfId="10605" xr:uid="{00000000-0005-0000-0000-00009B290000}"/>
    <cellStyle name="표준 2 8 2 4" xfId="10606" xr:uid="{00000000-0005-0000-0000-00009C290000}"/>
    <cellStyle name="표준 2 8 2 4 2" xfId="10607" xr:uid="{00000000-0005-0000-0000-00009D290000}"/>
    <cellStyle name="표준 2 8 2 4 3" xfId="10608" xr:uid="{00000000-0005-0000-0000-00009E290000}"/>
    <cellStyle name="표준 2 8 2 4 4" xfId="10609" xr:uid="{00000000-0005-0000-0000-00009F290000}"/>
    <cellStyle name="표준 2 8 2 5" xfId="10610" xr:uid="{00000000-0005-0000-0000-0000A0290000}"/>
    <cellStyle name="표준 2 8 2 5 2" xfId="10611" xr:uid="{00000000-0005-0000-0000-0000A1290000}"/>
    <cellStyle name="표준 2 8 2 5 3" xfId="10612" xr:uid="{00000000-0005-0000-0000-0000A2290000}"/>
    <cellStyle name="표준 2 8 2 5 4" xfId="10613" xr:uid="{00000000-0005-0000-0000-0000A3290000}"/>
    <cellStyle name="표준 2 8 2 6" xfId="10614" xr:uid="{00000000-0005-0000-0000-0000A4290000}"/>
    <cellStyle name="표준 2 8 2 6 2" xfId="10615" xr:uid="{00000000-0005-0000-0000-0000A5290000}"/>
    <cellStyle name="표준 2 8 2 7" xfId="10616" xr:uid="{00000000-0005-0000-0000-0000A6290000}"/>
    <cellStyle name="표준 2 8 2 8" xfId="10617" xr:uid="{00000000-0005-0000-0000-0000A7290000}"/>
    <cellStyle name="표준 2 8 3" xfId="10618" xr:uid="{00000000-0005-0000-0000-0000A8290000}"/>
    <cellStyle name="표준 2 8 3 2" xfId="10619" xr:uid="{00000000-0005-0000-0000-0000A9290000}"/>
    <cellStyle name="표준 2 8 3 2 2" xfId="10620" xr:uid="{00000000-0005-0000-0000-0000AA290000}"/>
    <cellStyle name="표준 2 8 3 2 2 2" xfId="10621" xr:uid="{00000000-0005-0000-0000-0000AB290000}"/>
    <cellStyle name="표준 2 8 3 2 2 3" xfId="10622" xr:uid="{00000000-0005-0000-0000-0000AC290000}"/>
    <cellStyle name="표준 2 8 3 2 2 4" xfId="10623" xr:uid="{00000000-0005-0000-0000-0000AD290000}"/>
    <cellStyle name="표준 2 8 3 2 3" xfId="10624" xr:uid="{00000000-0005-0000-0000-0000AE290000}"/>
    <cellStyle name="표준 2 8 3 2 3 2" xfId="10625" xr:uid="{00000000-0005-0000-0000-0000AF290000}"/>
    <cellStyle name="표준 2 8 3 2 3 3" xfId="10626" xr:uid="{00000000-0005-0000-0000-0000B0290000}"/>
    <cellStyle name="표준 2 8 3 2 3 4" xfId="10627" xr:uid="{00000000-0005-0000-0000-0000B1290000}"/>
    <cellStyle name="표준 2 8 3 2 4" xfId="10628" xr:uid="{00000000-0005-0000-0000-0000B2290000}"/>
    <cellStyle name="표준 2 8 3 2 4 2" xfId="10629" xr:uid="{00000000-0005-0000-0000-0000B3290000}"/>
    <cellStyle name="표준 2 8 3 2 4 3" xfId="10630" xr:uid="{00000000-0005-0000-0000-0000B4290000}"/>
    <cellStyle name="표준 2 8 3 2 4 4" xfId="10631" xr:uid="{00000000-0005-0000-0000-0000B5290000}"/>
    <cellStyle name="표준 2 8 3 2 5" xfId="10632" xr:uid="{00000000-0005-0000-0000-0000B6290000}"/>
    <cellStyle name="표준 2 8 3 2 5 2" xfId="10633" xr:uid="{00000000-0005-0000-0000-0000B7290000}"/>
    <cellStyle name="표준 2 8 3 2 6" xfId="10634" xr:uid="{00000000-0005-0000-0000-0000B8290000}"/>
    <cellStyle name="표준 2 8 3 2 7" xfId="10635" xr:uid="{00000000-0005-0000-0000-0000B9290000}"/>
    <cellStyle name="표준 2 8 3 3" xfId="10636" xr:uid="{00000000-0005-0000-0000-0000BA290000}"/>
    <cellStyle name="표준 2 8 3 3 2" xfId="10637" xr:uid="{00000000-0005-0000-0000-0000BB290000}"/>
    <cellStyle name="표준 2 8 3 3 3" xfId="10638" xr:uid="{00000000-0005-0000-0000-0000BC290000}"/>
    <cellStyle name="표준 2 8 3 3 4" xfId="10639" xr:uid="{00000000-0005-0000-0000-0000BD290000}"/>
    <cellStyle name="표준 2 8 3 4" xfId="10640" xr:uid="{00000000-0005-0000-0000-0000BE290000}"/>
    <cellStyle name="표준 2 8 3 4 2" xfId="10641" xr:uid="{00000000-0005-0000-0000-0000BF290000}"/>
    <cellStyle name="표준 2 8 3 4 3" xfId="10642" xr:uid="{00000000-0005-0000-0000-0000C0290000}"/>
    <cellStyle name="표준 2 8 3 4 4" xfId="10643" xr:uid="{00000000-0005-0000-0000-0000C1290000}"/>
    <cellStyle name="표준 2 8 3 5" xfId="10644" xr:uid="{00000000-0005-0000-0000-0000C2290000}"/>
    <cellStyle name="표준 2 8 3 5 2" xfId="10645" xr:uid="{00000000-0005-0000-0000-0000C3290000}"/>
    <cellStyle name="표준 2 8 3 5 3" xfId="10646" xr:uid="{00000000-0005-0000-0000-0000C4290000}"/>
    <cellStyle name="표준 2 8 3 5 4" xfId="10647" xr:uid="{00000000-0005-0000-0000-0000C5290000}"/>
    <cellStyle name="표준 2 8 3 6" xfId="10648" xr:uid="{00000000-0005-0000-0000-0000C6290000}"/>
    <cellStyle name="표준 2 8 3 6 2" xfId="10649" xr:uid="{00000000-0005-0000-0000-0000C7290000}"/>
    <cellStyle name="표준 2 8 3 7" xfId="10650" xr:uid="{00000000-0005-0000-0000-0000C8290000}"/>
    <cellStyle name="표준 2 8 3 8" xfId="10651" xr:uid="{00000000-0005-0000-0000-0000C9290000}"/>
    <cellStyle name="표준 2 8 4" xfId="10652" xr:uid="{00000000-0005-0000-0000-0000CA290000}"/>
    <cellStyle name="표준 2 8 4 2" xfId="10653" xr:uid="{00000000-0005-0000-0000-0000CB290000}"/>
    <cellStyle name="표준 2 8 4 2 2" xfId="10654" xr:uid="{00000000-0005-0000-0000-0000CC290000}"/>
    <cellStyle name="표준 2 8 4 2 3" xfId="10655" xr:uid="{00000000-0005-0000-0000-0000CD290000}"/>
    <cellStyle name="표준 2 8 4 2 4" xfId="10656" xr:uid="{00000000-0005-0000-0000-0000CE290000}"/>
    <cellStyle name="표준 2 8 4 3" xfId="10657" xr:uid="{00000000-0005-0000-0000-0000CF290000}"/>
    <cellStyle name="표준 2 8 4 3 2" xfId="10658" xr:uid="{00000000-0005-0000-0000-0000D0290000}"/>
    <cellStyle name="표준 2 8 4 3 3" xfId="10659" xr:uid="{00000000-0005-0000-0000-0000D1290000}"/>
    <cellStyle name="표준 2 8 4 3 4" xfId="10660" xr:uid="{00000000-0005-0000-0000-0000D2290000}"/>
    <cellStyle name="표준 2 8 4 4" xfId="10661" xr:uid="{00000000-0005-0000-0000-0000D3290000}"/>
    <cellStyle name="표준 2 8 4 4 2" xfId="10662" xr:uid="{00000000-0005-0000-0000-0000D4290000}"/>
    <cellStyle name="표준 2 8 4 4 3" xfId="10663" xr:uid="{00000000-0005-0000-0000-0000D5290000}"/>
    <cellStyle name="표준 2 8 4 4 4" xfId="10664" xr:uid="{00000000-0005-0000-0000-0000D6290000}"/>
    <cellStyle name="표준 2 8 4 5" xfId="10665" xr:uid="{00000000-0005-0000-0000-0000D7290000}"/>
    <cellStyle name="표준 2 8 4 5 2" xfId="10666" xr:uid="{00000000-0005-0000-0000-0000D8290000}"/>
    <cellStyle name="표준 2 8 4 6" xfId="10667" xr:uid="{00000000-0005-0000-0000-0000D9290000}"/>
    <cellStyle name="표준 2 8 4 7" xfId="10668" xr:uid="{00000000-0005-0000-0000-0000DA290000}"/>
    <cellStyle name="표준 2 8 5" xfId="10669" xr:uid="{00000000-0005-0000-0000-0000DB290000}"/>
    <cellStyle name="표준 2 8 5 2" xfId="10670" xr:uid="{00000000-0005-0000-0000-0000DC290000}"/>
    <cellStyle name="표준 2 8 5 3" xfId="10671" xr:uid="{00000000-0005-0000-0000-0000DD290000}"/>
    <cellStyle name="표준 2 8 5 4" xfId="10672" xr:uid="{00000000-0005-0000-0000-0000DE290000}"/>
    <cellStyle name="표준 2 8 6" xfId="10673" xr:uid="{00000000-0005-0000-0000-0000DF290000}"/>
    <cellStyle name="표준 2 8 6 2" xfId="10674" xr:uid="{00000000-0005-0000-0000-0000E0290000}"/>
    <cellStyle name="표준 2 8 6 3" xfId="10675" xr:uid="{00000000-0005-0000-0000-0000E1290000}"/>
    <cellStyle name="표준 2 8 6 4" xfId="10676" xr:uid="{00000000-0005-0000-0000-0000E2290000}"/>
    <cellStyle name="표준 2 8 7" xfId="10677" xr:uid="{00000000-0005-0000-0000-0000E3290000}"/>
    <cellStyle name="표준 2 8 7 2" xfId="10678" xr:uid="{00000000-0005-0000-0000-0000E4290000}"/>
    <cellStyle name="표준 2 8 7 3" xfId="10679" xr:uid="{00000000-0005-0000-0000-0000E5290000}"/>
    <cellStyle name="표준 2 8 7 4" xfId="10680" xr:uid="{00000000-0005-0000-0000-0000E6290000}"/>
    <cellStyle name="표준 2 8 8" xfId="10681" xr:uid="{00000000-0005-0000-0000-0000E7290000}"/>
    <cellStyle name="표준 2 8 8 2" xfId="10682" xr:uid="{00000000-0005-0000-0000-0000E8290000}"/>
    <cellStyle name="표준 2 8 9" xfId="10683" xr:uid="{00000000-0005-0000-0000-0000E9290000}"/>
    <cellStyle name="표준 2 9" xfId="10684" xr:uid="{00000000-0005-0000-0000-0000EA290000}"/>
    <cellStyle name="표준 2 9 10" xfId="10685" xr:uid="{00000000-0005-0000-0000-0000EB290000}"/>
    <cellStyle name="표준 2 9 2" xfId="10686" xr:uid="{00000000-0005-0000-0000-0000EC290000}"/>
    <cellStyle name="표준 2 9 2 2" xfId="10687" xr:uid="{00000000-0005-0000-0000-0000ED290000}"/>
    <cellStyle name="표준 2 9 2 2 2" xfId="10688" xr:uid="{00000000-0005-0000-0000-0000EE290000}"/>
    <cellStyle name="표준 2 9 2 2 2 2" xfId="10689" xr:uid="{00000000-0005-0000-0000-0000EF290000}"/>
    <cellStyle name="표준 2 9 2 2 2 3" xfId="10690" xr:uid="{00000000-0005-0000-0000-0000F0290000}"/>
    <cellStyle name="표준 2 9 2 2 2 4" xfId="10691" xr:uid="{00000000-0005-0000-0000-0000F1290000}"/>
    <cellStyle name="표준 2 9 2 2 3" xfId="10692" xr:uid="{00000000-0005-0000-0000-0000F2290000}"/>
    <cellStyle name="표준 2 9 2 2 3 2" xfId="10693" xr:uid="{00000000-0005-0000-0000-0000F3290000}"/>
    <cellStyle name="표준 2 9 2 2 3 3" xfId="10694" xr:uid="{00000000-0005-0000-0000-0000F4290000}"/>
    <cellStyle name="표준 2 9 2 2 3 4" xfId="10695" xr:uid="{00000000-0005-0000-0000-0000F5290000}"/>
    <cellStyle name="표준 2 9 2 2 4" xfId="10696" xr:uid="{00000000-0005-0000-0000-0000F6290000}"/>
    <cellStyle name="표준 2 9 2 2 4 2" xfId="10697" xr:uid="{00000000-0005-0000-0000-0000F7290000}"/>
    <cellStyle name="표준 2 9 2 2 4 3" xfId="10698" xr:uid="{00000000-0005-0000-0000-0000F8290000}"/>
    <cellStyle name="표준 2 9 2 2 4 4" xfId="10699" xr:uid="{00000000-0005-0000-0000-0000F9290000}"/>
    <cellStyle name="표준 2 9 2 2 5" xfId="10700" xr:uid="{00000000-0005-0000-0000-0000FA290000}"/>
    <cellStyle name="표준 2 9 2 2 5 2" xfId="10701" xr:uid="{00000000-0005-0000-0000-0000FB290000}"/>
    <cellStyle name="표준 2 9 2 2 6" xfId="10702" xr:uid="{00000000-0005-0000-0000-0000FC290000}"/>
    <cellStyle name="표준 2 9 2 2 7" xfId="10703" xr:uid="{00000000-0005-0000-0000-0000FD290000}"/>
    <cellStyle name="표준 2 9 2 3" xfId="10704" xr:uid="{00000000-0005-0000-0000-0000FE290000}"/>
    <cellStyle name="표준 2 9 2 3 2" xfId="10705" xr:uid="{00000000-0005-0000-0000-0000FF290000}"/>
    <cellStyle name="표준 2 9 2 3 3" xfId="10706" xr:uid="{00000000-0005-0000-0000-0000002A0000}"/>
    <cellStyle name="표준 2 9 2 3 4" xfId="10707" xr:uid="{00000000-0005-0000-0000-0000012A0000}"/>
    <cellStyle name="표준 2 9 2 4" xfId="10708" xr:uid="{00000000-0005-0000-0000-0000022A0000}"/>
    <cellStyle name="표준 2 9 2 4 2" xfId="10709" xr:uid="{00000000-0005-0000-0000-0000032A0000}"/>
    <cellStyle name="표준 2 9 2 4 3" xfId="10710" xr:uid="{00000000-0005-0000-0000-0000042A0000}"/>
    <cellStyle name="표준 2 9 2 4 4" xfId="10711" xr:uid="{00000000-0005-0000-0000-0000052A0000}"/>
    <cellStyle name="표준 2 9 2 5" xfId="10712" xr:uid="{00000000-0005-0000-0000-0000062A0000}"/>
    <cellStyle name="표준 2 9 2 5 2" xfId="10713" xr:uid="{00000000-0005-0000-0000-0000072A0000}"/>
    <cellStyle name="표준 2 9 2 5 3" xfId="10714" xr:uid="{00000000-0005-0000-0000-0000082A0000}"/>
    <cellStyle name="표준 2 9 2 5 4" xfId="10715" xr:uid="{00000000-0005-0000-0000-0000092A0000}"/>
    <cellStyle name="표준 2 9 2 6" xfId="10716" xr:uid="{00000000-0005-0000-0000-00000A2A0000}"/>
    <cellStyle name="표준 2 9 2 6 2" xfId="10717" xr:uid="{00000000-0005-0000-0000-00000B2A0000}"/>
    <cellStyle name="표준 2 9 2 7" xfId="10718" xr:uid="{00000000-0005-0000-0000-00000C2A0000}"/>
    <cellStyle name="표준 2 9 2 8" xfId="10719" xr:uid="{00000000-0005-0000-0000-00000D2A0000}"/>
    <cellStyle name="표준 2 9 3" xfId="10720" xr:uid="{00000000-0005-0000-0000-00000E2A0000}"/>
    <cellStyle name="표준 2 9 3 2" xfId="10721" xr:uid="{00000000-0005-0000-0000-00000F2A0000}"/>
    <cellStyle name="표준 2 9 3 2 2" xfId="10722" xr:uid="{00000000-0005-0000-0000-0000102A0000}"/>
    <cellStyle name="표준 2 9 3 2 2 2" xfId="10723" xr:uid="{00000000-0005-0000-0000-0000112A0000}"/>
    <cellStyle name="표준 2 9 3 2 2 3" xfId="10724" xr:uid="{00000000-0005-0000-0000-0000122A0000}"/>
    <cellStyle name="표준 2 9 3 2 2 4" xfId="10725" xr:uid="{00000000-0005-0000-0000-0000132A0000}"/>
    <cellStyle name="표준 2 9 3 2 3" xfId="10726" xr:uid="{00000000-0005-0000-0000-0000142A0000}"/>
    <cellStyle name="표준 2 9 3 2 3 2" xfId="10727" xr:uid="{00000000-0005-0000-0000-0000152A0000}"/>
    <cellStyle name="표준 2 9 3 2 3 3" xfId="10728" xr:uid="{00000000-0005-0000-0000-0000162A0000}"/>
    <cellStyle name="표준 2 9 3 2 3 4" xfId="10729" xr:uid="{00000000-0005-0000-0000-0000172A0000}"/>
    <cellStyle name="표준 2 9 3 2 4" xfId="10730" xr:uid="{00000000-0005-0000-0000-0000182A0000}"/>
    <cellStyle name="표준 2 9 3 2 4 2" xfId="10731" xr:uid="{00000000-0005-0000-0000-0000192A0000}"/>
    <cellStyle name="표준 2 9 3 2 4 3" xfId="10732" xr:uid="{00000000-0005-0000-0000-00001A2A0000}"/>
    <cellStyle name="표준 2 9 3 2 4 4" xfId="10733" xr:uid="{00000000-0005-0000-0000-00001B2A0000}"/>
    <cellStyle name="표준 2 9 3 2 5" xfId="10734" xr:uid="{00000000-0005-0000-0000-00001C2A0000}"/>
    <cellStyle name="표준 2 9 3 2 5 2" xfId="10735" xr:uid="{00000000-0005-0000-0000-00001D2A0000}"/>
    <cellStyle name="표준 2 9 3 2 6" xfId="10736" xr:uid="{00000000-0005-0000-0000-00001E2A0000}"/>
    <cellStyle name="표준 2 9 3 2 7" xfId="10737" xr:uid="{00000000-0005-0000-0000-00001F2A0000}"/>
    <cellStyle name="표준 2 9 3 3" xfId="10738" xr:uid="{00000000-0005-0000-0000-0000202A0000}"/>
    <cellStyle name="표준 2 9 3 3 2" xfId="10739" xr:uid="{00000000-0005-0000-0000-0000212A0000}"/>
    <cellStyle name="표준 2 9 3 3 3" xfId="10740" xr:uid="{00000000-0005-0000-0000-0000222A0000}"/>
    <cellStyle name="표준 2 9 3 3 4" xfId="10741" xr:uid="{00000000-0005-0000-0000-0000232A0000}"/>
    <cellStyle name="표준 2 9 3 4" xfId="10742" xr:uid="{00000000-0005-0000-0000-0000242A0000}"/>
    <cellStyle name="표준 2 9 3 4 2" xfId="10743" xr:uid="{00000000-0005-0000-0000-0000252A0000}"/>
    <cellStyle name="표준 2 9 3 4 3" xfId="10744" xr:uid="{00000000-0005-0000-0000-0000262A0000}"/>
    <cellStyle name="표준 2 9 3 4 4" xfId="10745" xr:uid="{00000000-0005-0000-0000-0000272A0000}"/>
    <cellStyle name="표준 2 9 3 5" xfId="10746" xr:uid="{00000000-0005-0000-0000-0000282A0000}"/>
    <cellStyle name="표준 2 9 3 5 2" xfId="10747" xr:uid="{00000000-0005-0000-0000-0000292A0000}"/>
    <cellStyle name="표준 2 9 3 5 3" xfId="10748" xr:uid="{00000000-0005-0000-0000-00002A2A0000}"/>
    <cellStyle name="표준 2 9 3 5 4" xfId="10749" xr:uid="{00000000-0005-0000-0000-00002B2A0000}"/>
    <cellStyle name="표준 2 9 3 6" xfId="10750" xr:uid="{00000000-0005-0000-0000-00002C2A0000}"/>
    <cellStyle name="표준 2 9 3 6 2" xfId="10751" xr:uid="{00000000-0005-0000-0000-00002D2A0000}"/>
    <cellStyle name="표준 2 9 3 7" xfId="10752" xr:uid="{00000000-0005-0000-0000-00002E2A0000}"/>
    <cellStyle name="표준 2 9 3 8" xfId="10753" xr:uid="{00000000-0005-0000-0000-00002F2A0000}"/>
    <cellStyle name="표준 2 9 4" xfId="10754" xr:uid="{00000000-0005-0000-0000-0000302A0000}"/>
    <cellStyle name="표준 2 9 4 2" xfId="10755" xr:uid="{00000000-0005-0000-0000-0000312A0000}"/>
    <cellStyle name="표준 2 9 4 2 2" xfId="10756" xr:uid="{00000000-0005-0000-0000-0000322A0000}"/>
    <cellStyle name="표준 2 9 4 2 3" xfId="10757" xr:uid="{00000000-0005-0000-0000-0000332A0000}"/>
    <cellStyle name="표준 2 9 4 2 4" xfId="10758" xr:uid="{00000000-0005-0000-0000-0000342A0000}"/>
    <cellStyle name="표준 2 9 4 3" xfId="10759" xr:uid="{00000000-0005-0000-0000-0000352A0000}"/>
    <cellStyle name="표준 2 9 4 3 2" xfId="10760" xr:uid="{00000000-0005-0000-0000-0000362A0000}"/>
    <cellStyle name="표준 2 9 4 3 3" xfId="10761" xr:uid="{00000000-0005-0000-0000-0000372A0000}"/>
    <cellStyle name="표준 2 9 4 3 4" xfId="10762" xr:uid="{00000000-0005-0000-0000-0000382A0000}"/>
    <cellStyle name="표준 2 9 4 4" xfId="10763" xr:uid="{00000000-0005-0000-0000-0000392A0000}"/>
    <cellStyle name="표준 2 9 4 4 2" xfId="10764" xr:uid="{00000000-0005-0000-0000-00003A2A0000}"/>
    <cellStyle name="표준 2 9 4 4 3" xfId="10765" xr:uid="{00000000-0005-0000-0000-00003B2A0000}"/>
    <cellStyle name="표준 2 9 4 4 4" xfId="10766" xr:uid="{00000000-0005-0000-0000-00003C2A0000}"/>
    <cellStyle name="표준 2 9 4 5" xfId="10767" xr:uid="{00000000-0005-0000-0000-00003D2A0000}"/>
    <cellStyle name="표준 2 9 4 5 2" xfId="10768" xr:uid="{00000000-0005-0000-0000-00003E2A0000}"/>
    <cellStyle name="표준 2 9 4 6" xfId="10769" xr:uid="{00000000-0005-0000-0000-00003F2A0000}"/>
    <cellStyle name="표준 2 9 4 7" xfId="10770" xr:uid="{00000000-0005-0000-0000-0000402A0000}"/>
    <cellStyle name="표준 2 9 5" xfId="10771" xr:uid="{00000000-0005-0000-0000-0000412A0000}"/>
    <cellStyle name="표준 2 9 5 2" xfId="10772" xr:uid="{00000000-0005-0000-0000-0000422A0000}"/>
    <cellStyle name="표준 2 9 5 3" xfId="10773" xr:uid="{00000000-0005-0000-0000-0000432A0000}"/>
    <cellStyle name="표준 2 9 5 4" xfId="10774" xr:uid="{00000000-0005-0000-0000-0000442A0000}"/>
    <cellStyle name="표준 2 9 6" xfId="10775" xr:uid="{00000000-0005-0000-0000-0000452A0000}"/>
    <cellStyle name="표준 2 9 6 2" xfId="10776" xr:uid="{00000000-0005-0000-0000-0000462A0000}"/>
    <cellStyle name="표준 2 9 6 3" xfId="10777" xr:uid="{00000000-0005-0000-0000-0000472A0000}"/>
    <cellStyle name="표준 2 9 6 4" xfId="10778" xr:uid="{00000000-0005-0000-0000-0000482A0000}"/>
    <cellStyle name="표준 2 9 7" xfId="10779" xr:uid="{00000000-0005-0000-0000-0000492A0000}"/>
    <cellStyle name="표준 2 9 7 2" xfId="10780" xr:uid="{00000000-0005-0000-0000-00004A2A0000}"/>
    <cellStyle name="표준 2 9 7 3" xfId="10781" xr:uid="{00000000-0005-0000-0000-00004B2A0000}"/>
    <cellStyle name="표준 2 9 7 4" xfId="10782" xr:uid="{00000000-0005-0000-0000-00004C2A0000}"/>
    <cellStyle name="표준 2 9 8" xfId="10783" xr:uid="{00000000-0005-0000-0000-00004D2A0000}"/>
    <cellStyle name="표준 2 9 8 2" xfId="10784" xr:uid="{00000000-0005-0000-0000-00004E2A0000}"/>
    <cellStyle name="표준 2 9 9" xfId="10785" xr:uid="{00000000-0005-0000-0000-00004F2A0000}"/>
    <cellStyle name="千位分隔 2" xfId="10786" xr:uid="{00000000-0005-0000-0000-0000502A0000}"/>
    <cellStyle name="千位分隔 2 2" xfId="10787" xr:uid="{00000000-0005-0000-0000-0000512A0000}"/>
    <cellStyle name="常规 2" xfId="10788" xr:uid="{00000000-0005-0000-0000-0000522A0000}"/>
    <cellStyle name="常规 2 2" xfId="10789" xr:uid="{00000000-0005-0000-0000-0000532A0000}"/>
    <cellStyle name="常规 2 5" xfId="10957" xr:uid="{98FF7322-A032-4C41-ADC0-135210CB0D14}"/>
    <cellStyle name="常规 3" xfId="10790" xr:uid="{00000000-0005-0000-0000-0000542A0000}"/>
    <cellStyle name="常规 3 10" xfId="10791" xr:uid="{00000000-0005-0000-0000-0000552A0000}"/>
    <cellStyle name="常规 3 11" xfId="10792" xr:uid="{00000000-0005-0000-0000-0000562A0000}"/>
    <cellStyle name="常规 3 2" xfId="10793" xr:uid="{00000000-0005-0000-0000-0000572A0000}"/>
    <cellStyle name="常规 3 2 2" xfId="10794" xr:uid="{00000000-0005-0000-0000-0000582A0000}"/>
    <cellStyle name="常规 3 2 2 2" xfId="10795" xr:uid="{00000000-0005-0000-0000-0000592A0000}"/>
    <cellStyle name="常规 3 2 2 2 2" xfId="10796" xr:uid="{00000000-0005-0000-0000-00005A2A0000}"/>
    <cellStyle name="常规 3 2 2 2 3" xfId="10797" xr:uid="{00000000-0005-0000-0000-00005B2A0000}"/>
    <cellStyle name="常规 3 2 2 2 4" xfId="10798" xr:uid="{00000000-0005-0000-0000-00005C2A0000}"/>
    <cellStyle name="常规 3 2 2 2 5" xfId="10799" xr:uid="{00000000-0005-0000-0000-00005D2A0000}"/>
    <cellStyle name="常规 3 2 2 3" xfId="10800" xr:uid="{00000000-0005-0000-0000-00005E2A0000}"/>
    <cellStyle name="常规 3 2 2 3 2" xfId="10801" xr:uid="{00000000-0005-0000-0000-00005F2A0000}"/>
    <cellStyle name="常规 3 2 2 3 3" xfId="10802" xr:uid="{00000000-0005-0000-0000-0000602A0000}"/>
    <cellStyle name="常规 3 2 2 3 4" xfId="10803" xr:uid="{00000000-0005-0000-0000-0000612A0000}"/>
    <cellStyle name="常规 3 2 2 4" xfId="10804" xr:uid="{00000000-0005-0000-0000-0000622A0000}"/>
    <cellStyle name="常规 3 2 2 4 2" xfId="10805" xr:uid="{00000000-0005-0000-0000-0000632A0000}"/>
    <cellStyle name="常规 3 2 2 4 3" xfId="10806" xr:uid="{00000000-0005-0000-0000-0000642A0000}"/>
    <cellStyle name="常规 3 2 2 4 4" xfId="10807" xr:uid="{00000000-0005-0000-0000-0000652A0000}"/>
    <cellStyle name="常规 3 2 2 5" xfId="10808" xr:uid="{00000000-0005-0000-0000-0000662A0000}"/>
    <cellStyle name="常规 3 2 2 5 2" xfId="10809" xr:uid="{00000000-0005-0000-0000-0000672A0000}"/>
    <cellStyle name="常规 3 2 2 6" xfId="10810" xr:uid="{00000000-0005-0000-0000-0000682A0000}"/>
    <cellStyle name="常规 3 2 2 7" xfId="10811" xr:uid="{00000000-0005-0000-0000-0000692A0000}"/>
    <cellStyle name="常规 3 2 3" xfId="10812" xr:uid="{00000000-0005-0000-0000-00006A2A0000}"/>
    <cellStyle name="常规 3 2 3 2" xfId="10813" xr:uid="{00000000-0005-0000-0000-00006B2A0000}"/>
    <cellStyle name="常规 3 2 3 3" xfId="10814" xr:uid="{00000000-0005-0000-0000-00006C2A0000}"/>
    <cellStyle name="常规 3 2 3 4" xfId="10815" xr:uid="{00000000-0005-0000-0000-00006D2A0000}"/>
    <cellStyle name="常规 3 2 4" xfId="10816" xr:uid="{00000000-0005-0000-0000-00006E2A0000}"/>
    <cellStyle name="常规 3 2 4 2" xfId="10817" xr:uid="{00000000-0005-0000-0000-00006F2A0000}"/>
    <cellStyle name="常规 3 2 4 3" xfId="10818" xr:uid="{00000000-0005-0000-0000-0000702A0000}"/>
    <cellStyle name="常规 3 2 4 4" xfId="10819" xr:uid="{00000000-0005-0000-0000-0000712A0000}"/>
    <cellStyle name="常规 3 2 5" xfId="10820" xr:uid="{00000000-0005-0000-0000-0000722A0000}"/>
    <cellStyle name="常规 3 2 5 2" xfId="10821" xr:uid="{00000000-0005-0000-0000-0000732A0000}"/>
    <cellStyle name="常规 3 2 5 3" xfId="10822" xr:uid="{00000000-0005-0000-0000-0000742A0000}"/>
    <cellStyle name="常规 3 2 5 4" xfId="10823" xr:uid="{00000000-0005-0000-0000-0000752A0000}"/>
    <cellStyle name="常规 3 2 6" xfId="10824" xr:uid="{00000000-0005-0000-0000-0000762A0000}"/>
    <cellStyle name="常规 3 2 6 2" xfId="10825" xr:uid="{00000000-0005-0000-0000-0000772A0000}"/>
    <cellStyle name="常规 3 2 7" xfId="10826" xr:uid="{00000000-0005-0000-0000-0000782A0000}"/>
    <cellStyle name="常规 3 2 8" xfId="10827" xr:uid="{00000000-0005-0000-0000-0000792A0000}"/>
    <cellStyle name="常规 3 3" xfId="10828" xr:uid="{00000000-0005-0000-0000-00007A2A0000}"/>
    <cellStyle name="常规 3 3 2" xfId="10829" xr:uid="{00000000-0005-0000-0000-00007B2A0000}"/>
    <cellStyle name="常规 3 3 2 2" xfId="10830" xr:uid="{00000000-0005-0000-0000-00007C2A0000}"/>
    <cellStyle name="常规 3 3 2 3" xfId="10831" xr:uid="{00000000-0005-0000-0000-00007D2A0000}"/>
    <cellStyle name="常规 3 3 2 4" xfId="10832" xr:uid="{00000000-0005-0000-0000-00007E2A0000}"/>
    <cellStyle name="常规 3 3 3" xfId="10833" xr:uid="{00000000-0005-0000-0000-00007F2A0000}"/>
    <cellStyle name="常规 3 3 3 2" xfId="10834" xr:uid="{00000000-0005-0000-0000-0000802A0000}"/>
    <cellStyle name="常规 3 3 3 3" xfId="10835" xr:uid="{00000000-0005-0000-0000-0000812A0000}"/>
    <cellStyle name="常规 3 3 3 4" xfId="10836" xr:uid="{00000000-0005-0000-0000-0000822A0000}"/>
    <cellStyle name="常规 3 3 4" xfId="10837" xr:uid="{00000000-0005-0000-0000-0000832A0000}"/>
    <cellStyle name="常规 3 3 4 2" xfId="10838" xr:uid="{00000000-0005-0000-0000-0000842A0000}"/>
    <cellStyle name="常规 3 3 4 3" xfId="10839" xr:uid="{00000000-0005-0000-0000-0000852A0000}"/>
    <cellStyle name="常规 3 3 4 4" xfId="10840" xr:uid="{00000000-0005-0000-0000-0000862A0000}"/>
    <cellStyle name="常规 3 3 5" xfId="10841" xr:uid="{00000000-0005-0000-0000-0000872A0000}"/>
    <cellStyle name="常规 3 3 5 2" xfId="10842" xr:uid="{00000000-0005-0000-0000-0000882A0000}"/>
    <cellStyle name="常规 3 3 6" xfId="10843" xr:uid="{00000000-0005-0000-0000-0000892A0000}"/>
    <cellStyle name="常规 3 3 7" xfId="10844" xr:uid="{00000000-0005-0000-0000-00008A2A0000}"/>
    <cellStyle name="常规 3 4" xfId="10845" xr:uid="{00000000-0005-0000-0000-00008B2A0000}"/>
    <cellStyle name="常规 3 4 2" xfId="10846" xr:uid="{00000000-0005-0000-0000-00008C2A0000}"/>
    <cellStyle name="常规 3 4 3" xfId="10847" xr:uid="{00000000-0005-0000-0000-00008D2A0000}"/>
    <cellStyle name="常规 3 4 4" xfId="10848" xr:uid="{00000000-0005-0000-0000-00008E2A0000}"/>
    <cellStyle name="常规 3 5" xfId="10849" xr:uid="{00000000-0005-0000-0000-00008F2A0000}"/>
    <cellStyle name="常规 3 5 2" xfId="10850" xr:uid="{00000000-0005-0000-0000-0000902A0000}"/>
    <cellStyle name="常规 3 5 3" xfId="10851" xr:uid="{00000000-0005-0000-0000-0000912A0000}"/>
    <cellStyle name="常规 3 5 4" xfId="10852" xr:uid="{00000000-0005-0000-0000-0000922A0000}"/>
    <cellStyle name="常规 3 6" xfId="10853" xr:uid="{00000000-0005-0000-0000-0000932A0000}"/>
    <cellStyle name="常规 3 6 2" xfId="10854" xr:uid="{00000000-0005-0000-0000-0000942A0000}"/>
    <cellStyle name="常规 3 6 3" xfId="10855" xr:uid="{00000000-0005-0000-0000-0000952A0000}"/>
    <cellStyle name="常规 3 6 4" xfId="10856" xr:uid="{00000000-0005-0000-0000-0000962A0000}"/>
    <cellStyle name="常规 3 7" xfId="10857" xr:uid="{00000000-0005-0000-0000-0000972A0000}"/>
    <cellStyle name="常规 3 7 2" xfId="10858" xr:uid="{00000000-0005-0000-0000-0000982A0000}"/>
    <cellStyle name="常规 3 7 3" xfId="10859" xr:uid="{00000000-0005-0000-0000-0000992A0000}"/>
    <cellStyle name="常规 3 7 4" xfId="10860" xr:uid="{00000000-0005-0000-0000-00009A2A0000}"/>
    <cellStyle name="常规 3 8" xfId="10861" xr:uid="{00000000-0005-0000-0000-00009B2A0000}"/>
    <cellStyle name="常规 3 8 2" xfId="10862" xr:uid="{00000000-0005-0000-0000-00009C2A0000}"/>
    <cellStyle name="常规 3 9" xfId="10863" xr:uid="{00000000-0005-0000-0000-00009D2A0000}"/>
    <cellStyle name="常规 4" xfId="10864" xr:uid="{00000000-0005-0000-0000-00009E2A0000}"/>
    <cellStyle name="常规 4 2" xfId="10865" xr:uid="{00000000-0005-0000-0000-00009F2A0000}"/>
    <cellStyle name="常规 4 2 2" xfId="10866" xr:uid="{00000000-0005-0000-0000-0000A02A0000}"/>
    <cellStyle name="常规 4 2 2 2" xfId="10867" xr:uid="{00000000-0005-0000-0000-0000A12A0000}"/>
    <cellStyle name="常规 4 2 2 2 2" xfId="10868" xr:uid="{00000000-0005-0000-0000-0000A22A0000}"/>
    <cellStyle name="常规 4 2 2 2 2 2" xfId="10869" xr:uid="{00000000-0005-0000-0000-0000A32A0000}"/>
    <cellStyle name="常规 4 2 2 2 2 3" xfId="10870" xr:uid="{00000000-0005-0000-0000-0000A42A0000}"/>
    <cellStyle name="常规 4 2 2 2 2 4" xfId="10871" xr:uid="{00000000-0005-0000-0000-0000A52A0000}"/>
    <cellStyle name="常规 4 2 2 2 3" xfId="10872" xr:uid="{00000000-0005-0000-0000-0000A62A0000}"/>
    <cellStyle name="常规 4 2 2 2 4" xfId="10873" xr:uid="{00000000-0005-0000-0000-0000A72A0000}"/>
    <cellStyle name="常规 4 2 2 2 5" xfId="10874" xr:uid="{00000000-0005-0000-0000-0000A82A0000}"/>
    <cellStyle name="常规 4 2 2 3" xfId="10875" xr:uid="{00000000-0005-0000-0000-0000A92A0000}"/>
    <cellStyle name="常规 4 2 2 3 2" xfId="10876" xr:uid="{00000000-0005-0000-0000-0000AA2A0000}"/>
    <cellStyle name="常规 4 2 2 4" xfId="10877" xr:uid="{00000000-0005-0000-0000-0000AB2A0000}"/>
    <cellStyle name="常规 4 2 2 5" xfId="10878" xr:uid="{00000000-0005-0000-0000-0000AC2A0000}"/>
    <cellStyle name="常规 4 2 3" xfId="10879" xr:uid="{00000000-0005-0000-0000-0000AD2A0000}"/>
    <cellStyle name="常规 4 2 3 2" xfId="10880" xr:uid="{00000000-0005-0000-0000-0000AE2A0000}"/>
    <cellStyle name="常规 4 2 3 3" xfId="10881" xr:uid="{00000000-0005-0000-0000-0000AF2A0000}"/>
    <cellStyle name="常规 4 2 3 4" xfId="10882" xr:uid="{00000000-0005-0000-0000-0000B02A0000}"/>
    <cellStyle name="常规 4 2 4" xfId="10883" xr:uid="{00000000-0005-0000-0000-0000B12A0000}"/>
    <cellStyle name="常规 4 2 4 2" xfId="10884" xr:uid="{00000000-0005-0000-0000-0000B22A0000}"/>
    <cellStyle name="常规 4 2 4 3" xfId="10885" xr:uid="{00000000-0005-0000-0000-0000B32A0000}"/>
    <cellStyle name="常规 4 2 4 4" xfId="10886" xr:uid="{00000000-0005-0000-0000-0000B42A0000}"/>
    <cellStyle name="常规 4 2 5" xfId="10887" xr:uid="{00000000-0005-0000-0000-0000B52A0000}"/>
    <cellStyle name="常规 4 2 5 2" xfId="10888" xr:uid="{00000000-0005-0000-0000-0000B62A0000}"/>
    <cellStyle name="常规 4 2 5 3" xfId="10889" xr:uid="{00000000-0005-0000-0000-0000B72A0000}"/>
    <cellStyle name="常规 4 2 5 4" xfId="10890" xr:uid="{00000000-0005-0000-0000-0000B82A0000}"/>
    <cellStyle name="常规 4 2 6" xfId="10891" xr:uid="{00000000-0005-0000-0000-0000B92A0000}"/>
    <cellStyle name="常规 4 2 6 2" xfId="10892" xr:uid="{00000000-0005-0000-0000-0000BA2A0000}"/>
    <cellStyle name="常规 4 2 7" xfId="10893" xr:uid="{00000000-0005-0000-0000-0000BB2A0000}"/>
    <cellStyle name="常规 4 2 8" xfId="10894" xr:uid="{00000000-0005-0000-0000-0000BC2A0000}"/>
    <cellStyle name="常规 4 3" xfId="10895" xr:uid="{00000000-0005-0000-0000-0000BD2A0000}"/>
    <cellStyle name="常规 4 3 2" xfId="10896" xr:uid="{00000000-0005-0000-0000-0000BE2A0000}"/>
    <cellStyle name="常规 4 3 2 2" xfId="10897" xr:uid="{00000000-0005-0000-0000-0000BF2A0000}"/>
    <cellStyle name="常规 4 3 3" xfId="10898" xr:uid="{00000000-0005-0000-0000-0000C02A0000}"/>
    <cellStyle name="常规 4 3 4" xfId="10899" xr:uid="{00000000-0005-0000-0000-0000C12A0000}"/>
    <cellStyle name="常规 4 4" xfId="10900" xr:uid="{00000000-0005-0000-0000-0000C22A0000}"/>
    <cellStyle name="常规 4 4 2" xfId="10901" xr:uid="{00000000-0005-0000-0000-0000C32A0000}"/>
    <cellStyle name="常规 4 4 3" xfId="10902" xr:uid="{00000000-0005-0000-0000-0000C42A0000}"/>
    <cellStyle name="常规 4 4 4" xfId="10903" xr:uid="{00000000-0005-0000-0000-0000C52A0000}"/>
    <cellStyle name="常规 4 5" xfId="10904" xr:uid="{00000000-0005-0000-0000-0000C62A0000}"/>
    <cellStyle name="常规 4 5 2" xfId="10905" xr:uid="{00000000-0005-0000-0000-0000C72A0000}"/>
    <cellStyle name="常规 4 5 3" xfId="10906" xr:uid="{00000000-0005-0000-0000-0000C82A0000}"/>
    <cellStyle name="常规 4 5 4" xfId="10907" xr:uid="{00000000-0005-0000-0000-0000C92A0000}"/>
    <cellStyle name="常规 4 6" xfId="10908" xr:uid="{00000000-0005-0000-0000-0000CA2A0000}"/>
    <cellStyle name="常规 4 6 2" xfId="10909" xr:uid="{00000000-0005-0000-0000-0000CB2A0000}"/>
    <cellStyle name="常规 4 6 3" xfId="10910" xr:uid="{00000000-0005-0000-0000-0000CC2A0000}"/>
    <cellStyle name="常规 4 6 4" xfId="10911" xr:uid="{00000000-0005-0000-0000-0000CD2A0000}"/>
    <cellStyle name="常规 4 7" xfId="10912" xr:uid="{00000000-0005-0000-0000-0000CE2A0000}"/>
    <cellStyle name="常规 4 8" xfId="10913" xr:uid="{00000000-0005-0000-0000-0000CF2A0000}"/>
    <cellStyle name="常规 4 9" xfId="10914" xr:uid="{00000000-0005-0000-0000-0000D02A0000}"/>
    <cellStyle name="常规 5" xfId="10915" xr:uid="{00000000-0005-0000-0000-0000D12A0000}"/>
    <cellStyle name="常规 5 2" xfId="10916" xr:uid="{00000000-0005-0000-0000-0000D22A0000}"/>
    <cellStyle name="常规 5 2 2" xfId="10917" xr:uid="{00000000-0005-0000-0000-0000D32A0000}"/>
    <cellStyle name="常规 5 2 3" xfId="10918" xr:uid="{00000000-0005-0000-0000-0000D42A0000}"/>
    <cellStyle name="常规 5 2 4" xfId="10919" xr:uid="{00000000-0005-0000-0000-0000D52A0000}"/>
    <cellStyle name="常规 5 3" xfId="10920" xr:uid="{00000000-0005-0000-0000-0000D62A0000}"/>
    <cellStyle name="常规 5 3 2" xfId="10921" xr:uid="{00000000-0005-0000-0000-0000D72A0000}"/>
    <cellStyle name="常规 5 3 3" xfId="10922" xr:uid="{00000000-0005-0000-0000-0000D82A0000}"/>
    <cellStyle name="常规 5 3 4" xfId="10923" xr:uid="{00000000-0005-0000-0000-0000D92A0000}"/>
    <cellStyle name="常规 5 4" xfId="10924" xr:uid="{00000000-0005-0000-0000-0000DA2A0000}"/>
    <cellStyle name="常规 5 4 2" xfId="10925" xr:uid="{00000000-0005-0000-0000-0000DB2A0000}"/>
    <cellStyle name="常规 5 4 3" xfId="10926" xr:uid="{00000000-0005-0000-0000-0000DC2A0000}"/>
    <cellStyle name="常规 5 4 4" xfId="10927" xr:uid="{00000000-0005-0000-0000-0000DD2A0000}"/>
    <cellStyle name="常规 5 5" xfId="10928" xr:uid="{00000000-0005-0000-0000-0000DE2A0000}"/>
    <cellStyle name="常规 5 5 2" xfId="10929" xr:uid="{00000000-0005-0000-0000-0000DF2A0000}"/>
    <cellStyle name="常规 5 6" xfId="10930" xr:uid="{00000000-0005-0000-0000-0000E02A0000}"/>
    <cellStyle name="常规 5 7" xfId="10931" xr:uid="{00000000-0005-0000-0000-0000E12A0000}"/>
    <cellStyle name="常规 6" xfId="10932" xr:uid="{00000000-0005-0000-0000-0000E22A0000}"/>
    <cellStyle name="常规 6 2" xfId="10933" xr:uid="{00000000-0005-0000-0000-0000E32A0000}"/>
    <cellStyle name="常规 7" xfId="10934" xr:uid="{00000000-0005-0000-0000-0000E42A0000}"/>
    <cellStyle name="常规 7 2" xfId="10935" xr:uid="{00000000-0005-0000-0000-0000E52A0000}"/>
    <cellStyle name="常规 7 2 2" xfId="10936" xr:uid="{00000000-0005-0000-0000-0000E62A0000}"/>
    <cellStyle name="常规 7 2 3" xfId="10937" xr:uid="{00000000-0005-0000-0000-0000E72A0000}"/>
    <cellStyle name="常规 7 2 4" xfId="10938" xr:uid="{00000000-0005-0000-0000-0000E82A0000}"/>
    <cellStyle name="常规 7 3" xfId="10939" xr:uid="{00000000-0005-0000-0000-0000E92A0000}"/>
    <cellStyle name="常规 7 3 2" xfId="10940" xr:uid="{00000000-0005-0000-0000-0000EA2A0000}"/>
    <cellStyle name="常规 7 3 3" xfId="10941" xr:uid="{00000000-0005-0000-0000-0000EB2A0000}"/>
    <cellStyle name="常规 7 3 4" xfId="10942" xr:uid="{00000000-0005-0000-0000-0000EC2A0000}"/>
    <cellStyle name="常规 7 4" xfId="10943" xr:uid="{00000000-0005-0000-0000-0000ED2A0000}"/>
    <cellStyle name="常规 7 4 2" xfId="10944" xr:uid="{00000000-0005-0000-0000-0000EE2A0000}"/>
    <cellStyle name="常规 7 4 3" xfId="10945" xr:uid="{00000000-0005-0000-0000-0000EF2A0000}"/>
    <cellStyle name="常规 7 4 4" xfId="10946" xr:uid="{00000000-0005-0000-0000-0000F02A0000}"/>
    <cellStyle name="常规 7 5" xfId="10947" xr:uid="{00000000-0005-0000-0000-0000F12A0000}"/>
    <cellStyle name="常规 7 5 2" xfId="10948" xr:uid="{00000000-0005-0000-0000-0000F22A0000}"/>
    <cellStyle name="常规 7 6" xfId="10949" xr:uid="{00000000-0005-0000-0000-0000F32A0000}"/>
    <cellStyle name="常规 7 7" xfId="10950" xr:uid="{00000000-0005-0000-0000-0000F42A0000}"/>
    <cellStyle name="常规 8" xfId="10951" xr:uid="{00000000-0005-0000-0000-0000F52A0000}"/>
    <cellStyle name="常规_保安6月份工资" xfId="10952" xr:uid="{00000000-0005-0000-0000-0000F62A0000}"/>
    <cellStyle name="货币 2" xfId="10953" xr:uid="{00000000-0005-0000-0000-0000F72A0000}"/>
    <cellStyle name="货币 2 2" xfId="10954" xr:uid="{00000000-0005-0000-0000-0000F82A0000}"/>
    <cellStyle name="货币 3" xfId="10955" xr:uid="{00000000-0005-0000-0000-0000F92A0000}"/>
    <cellStyle name="货币_保安6月份工资" xfId="10956" xr:uid="{00000000-0005-0000-0000-0000FA2A0000}"/>
  </cellStyles>
  <dxfs count="3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colors>
    <mruColors>
      <color rgb="FFFF0000"/>
      <color rgb="FFC3F6A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A1:BG22"/>
  <sheetViews>
    <sheetView tabSelected="1" view="pageBreakPreview" zoomScale="40" zoomScaleNormal="70" zoomScaleSheetLayoutView="40" workbookViewId="0">
      <selection activeCell="H8" sqref="H8"/>
    </sheetView>
  </sheetViews>
  <sheetFormatPr defaultColWidth="9.140625" defaultRowHeight="17.25" customHeight="1"/>
  <cols>
    <col min="1" max="1" width="7.140625" style="28" customWidth="1"/>
    <col min="2" max="2" width="13.7109375" style="29" customWidth="1"/>
    <col min="3" max="3" width="18.42578125" style="29" customWidth="1"/>
    <col min="4" max="4" width="15.7109375" style="29" customWidth="1"/>
    <col min="5" max="5" width="13" style="29" customWidth="1"/>
    <col min="6" max="6" width="9.85546875" style="28" customWidth="1"/>
    <col min="7" max="7" width="10.28515625" style="29" customWidth="1"/>
    <col min="8" max="8" width="14.28515625" style="29" customWidth="1"/>
    <col min="9" max="9" width="9.85546875" style="28" customWidth="1"/>
    <col min="10" max="10" width="1.5703125" style="29" customWidth="1"/>
    <col min="11" max="15" width="5.28515625" style="29" hidden="1" customWidth="1"/>
    <col min="16" max="16" width="10.28515625" style="29" customWidth="1"/>
    <col min="17" max="17" width="16.42578125" style="29" customWidth="1"/>
    <col min="18" max="18" width="13.7109375" style="28" customWidth="1"/>
    <col min="19" max="19" width="11" style="29" customWidth="1"/>
    <col min="20" max="20" width="15" style="29" customWidth="1"/>
    <col min="21" max="21" width="0.5703125" style="29" customWidth="1"/>
    <col min="22" max="22" width="1.42578125" style="29" hidden="1" customWidth="1"/>
    <col min="23" max="23" width="9" style="29" hidden="1" customWidth="1"/>
    <col min="24" max="24" width="0.5703125" style="29" hidden="1" customWidth="1"/>
    <col min="25" max="25" width="15" style="29" customWidth="1"/>
    <col min="26" max="26" width="1.7109375" style="29" customWidth="1"/>
    <col min="27" max="27" width="9" style="28" hidden="1" customWidth="1"/>
    <col min="28" max="28" width="14.7109375" style="29" customWidth="1"/>
    <col min="29" max="29" width="12.140625" style="29" customWidth="1"/>
    <col min="30" max="30" width="0.5703125" style="29" customWidth="1"/>
    <col min="31" max="31" width="11.85546875" style="29" customWidth="1"/>
    <col min="32" max="32" width="23.140625" style="29" customWidth="1"/>
    <col min="33" max="40" width="7" style="28" customWidth="1"/>
    <col min="41" max="41" width="10.42578125" style="28" customWidth="1"/>
    <col min="42" max="42" width="9.140625" style="28"/>
    <col min="43" max="16384" width="9.140625" style="29"/>
  </cols>
  <sheetData>
    <row r="1" spans="1:59" s="7" customFormat="1" ht="41.1" customHeight="1">
      <c r="A1" s="128" t="s">
        <v>1356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128"/>
      <c r="T1" s="128"/>
      <c r="U1" s="128"/>
      <c r="V1" s="128"/>
      <c r="W1" s="128"/>
      <c r="X1" s="128"/>
      <c r="Y1" s="128"/>
      <c r="Z1" s="128"/>
      <c r="AA1" s="128"/>
      <c r="AB1" s="128"/>
      <c r="AC1" s="128"/>
      <c r="AD1" s="128"/>
      <c r="AE1" s="128"/>
      <c r="AF1" s="128"/>
      <c r="AG1" s="20"/>
      <c r="AH1" s="20"/>
      <c r="AI1" s="20"/>
      <c r="AJ1" s="20"/>
      <c r="AK1" s="20"/>
      <c r="AL1" s="20"/>
      <c r="AM1" s="21"/>
      <c r="AN1" s="21"/>
      <c r="AO1" s="21"/>
      <c r="AP1" s="21"/>
      <c r="AQ1" s="87"/>
      <c r="AR1" s="87"/>
      <c r="AS1" s="87"/>
      <c r="AT1" s="87"/>
      <c r="AU1" s="87"/>
      <c r="AV1" s="87"/>
      <c r="AW1" s="87"/>
      <c r="AX1" s="87"/>
      <c r="AY1" s="87"/>
      <c r="AZ1" s="87"/>
      <c r="BA1" s="87"/>
      <c r="BB1" s="87"/>
      <c r="BC1" s="87"/>
      <c r="BD1" s="87"/>
      <c r="BE1" s="87"/>
      <c r="BF1" s="87"/>
      <c r="BG1" s="87"/>
    </row>
    <row r="2" spans="1:59" s="7" customFormat="1" ht="77.25" customHeight="1">
      <c r="A2" s="129" t="s">
        <v>1357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  <c r="T2" s="130"/>
      <c r="U2" s="130"/>
      <c r="V2" s="130"/>
      <c r="W2" s="130"/>
      <c r="X2" s="130"/>
      <c r="Y2" s="130"/>
      <c r="Z2" s="130"/>
      <c r="AA2" s="130"/>
      <c r="AB2" s="130"/>
      <c r="AC2" s="130"/>
      <c r="AD2" s="130"/>
      <c r="AE2" s="130"/>
      <c r="AF2" s="130"/>
      <c r="AG2" s="20"/>
      <c r="AH2" s="20"/>
      <c r="AI2" s="20"/>
      <c r="AJ2" s="20"/>
      <c r="AK2" s="20"/>
      <c r="AL2" s="20"/>
      <c r="AM2" s="21"/>
      <c r="AN2" s="21"/>
      <c r="AO2" s="21"/>
      <c r="AP2" s="21"/>
      <c r="AQ2" s="87"/>
      <c r="AR2" s="87"/>
      <c r="AS2" s="87"/>
      <c r="AT2" s="87"/>
      <c r="AU2" s="87"/>
      <c r="AV2" s="87"/>
      <c r="AW2" s="87"/>
      <c r="AX2" s="87"/>
      <c r="AY2" s="87"/>
      <c r="AZ2" s="87"/>
      <c r="BA2" s="87"/>
      <c r="BB2" s="87"/>
      <c r="BC2" s="87"/>
      <c r="BD2" s="87"/>
      <c r="BE2" s="87"/>
      <c r="BF2" s="87"/>
      <c r="BG2" s="87"/>
    </row>
    <row r="3" spans="1:59" s="7" customFormat="1" ht="41.25" customHeight="1">
      <c r="A3" s="98"/>
      <c r="B3" s="99"/>
      <c r="C3" s="99"/>
      <c r="D3" s="100"/>
      <c r="E3" s="94"/>
      <c r="F3" s="101"/>
      <c r="G3" s="8"/>
      <c r="H3" s="8"/>
      <c r="I3" s="92"/>
      <c r="J3" s="8"/>
      <c r="K3" s="8"/>
      <c r="L3" s="8"/>
      <c r="M3" s="8"/>
      <c r="N3" s="8"/>
      <c r="O3" s="8"/>
      <c r="P3" s="8"/>
      <c r="Q3" s="8"/>
      <c r="R3" s="92"/>
      <c r="S3" s="8"/>
      <c r="T3" s="8"/>
      <c r="U3" s="8"/>
      <c r="V3" s="8"/>
      <c r="W3" s="8"/>
      <c r="X3" s="8"/>
      <c r="Y3" s="8"/>
      <c r="Z3" s="8"/>
      <c r="AA3" s="92"/>
      <c r="AB3" s="8"/>
      <c r="AC3" s="8"/>
      <c r="AD3" s="8"/>
      <c r="AE3" s="8"/>
      <c r="AF3" s="8"/>
      <c r="AG3" s="20"/>
      <c r="AH3" s="20"/>
      <c r="AI3" s="20"/>
      <c r="AJ3" s="20"/>
      <c r="AK3" s="20"/>
      <c r="AL3" s="20"/>
      <c r="AM3" s="20"/>
      <c r="AN3" s="20"/>
      <c r="AO3" s="20"/>
      <c r="AP3" s="22"/>
    </row>
    <row r="4" spans="1:59" s="7" customFormat="1" ht="89.1" customHeight="1">
      <c r="A4" s="134" t="s">
        <v>15</v>
      </c>
      <c r="B4" s="131" t="s">
        <v>16</v>
      </c>
      <c r="C4" s="136" t="s">
        <v>17</v>
      </c>
      <c r="D4" s="131" t="s">
        <v>18</v>
      </c>
      <c r="E4" s="11" t="s">
        <v>19</v>
      </c>
      <c r="F4" s="9" t="s">
        <v>20</v>
      </c>
      <c r="G4" s="10" t="s">
        <v>21</v>
      </c>
      <c r="H4" s="10" t="s">
        <v>22</v>
      </c>
      <c r="I4" s="9" t="s">
        <v>23</v>
      </c>
      <c r="J4" s="10" t="s">
        <v>24</v>
      </c>
      <c r="K4" s="10" t="s">
        <v>25</v>
      </c>
      <c r="L4" s="10" t="s">
        <v>26</v>
      </c>
      <c r="M4" s="10" t="s">
        <v>27</v>
      </c>
      <c r="N4" s="10" t="s">
        <v>28</v>
      </c>
      <c r="O4" s="10" t="s">
        <v>29</v>
      </c>
      <c r="P4" s="10" t="s">
        <v>30</v>
      </c>
      <c r="Q4" s="10" t="s">
        <v>31</v>
      </c>
      <c r="R4" s="9" t="s">
        <v>141</v>
      </c>
      <c r="S4" s="10" t="s">
        <v>32</v>
      </c>
      <c r="T4" s="10" t="s">
        <v>33</v>
      </c>
      <c r="U4" s="10" t="s">
        <v>34</v>
      </c>
      <c r="V4" s="10"/>
      <c r="W4" s="10" t="s">
        <v>35</v>
      </c>
      <c r="X4" s="10" t="s">
        <v>36</v>
      </c>
      <c r="Y4" s="10" t="s">
        <v>37</v>
      </c>
      <c r="Z4" s="131" t="s">
        <v>38</v>
      </c>
      <c r="AA4" s="132"/>
      <c r="AB4" s="131" t="s">
        <v>39</v>
      </c>
      <c r="AC4" s="132"/>
      <c r="AD4" s="132"/>
      <c r="AE4" s="132"/>
      <c r="AF4" s="131" t="s">
        <v>40</v>
      </c>
      <c r="AG4" s="15"/>
      <c r="AH4" s="15"/>
      <c r="AI4" s="15"/>
      <c r="AJ4" s="15"/>
      <c r="AK4" s="15"/>
      <c r="AL4" s="15"/>
      <c r="AM4" s="15"/>
      <c r="AN4" s="15"/>
      <c r="AO4" s="15"/>
      <c r="AP4" s="22"/>
    </row>
    <row r="5" spans="1:59" s="7" customFormat="1" ht="69" customHeight="1">
      <c r="A5" s="135"/>
      <c r="B5" s="132"/>
      <c r="C5" s="137"/>
      <c r="D5" s="132"/>
      <c r="E5" s="10" t="s">
        <v>41</v>
      </c>
      <c r="F5" s="14" t="s">
        <v>42</v>
      </c>
      <c r="G5" s="13" t="s">
        <v>43</v>
      </c>
      <c r="H5" s="12" t="s">
        <v>44</v>
      </c>
      <c r="I5" s="14" t="s">
        <v>45</v>
      </c>
      <c r="J5" s="12" t="s">
        <v>46</v>
      </c>
      <c r="K5" s="12" t="s">
        <v>47</v>
      </c>
      <c r="L5" s="12" t="s">
        <v>48</v>
      </c>
      <c r="M5" s="12" t="s">
        <v>49</v>
      </c>
      <c r="N5" s="12" t="s">
        <v>50</v>
      </c>
      <c r="O5" s="12" t="s">
        <v>51</v>
      </c>
      <c r="P5" s="12" t="s">
        <v>52</v>
      </c>
      <c r="Q5" s="12" t="s">
        <v>53</v>
      </c>
      <c r="R5" s="14" t="s">
        <v>54</v>
      </c>
      <c r="S5" s="12" t="s">
        <v>55</v>
      </c>
      <c r="T5" s="13" t="s">
        <v>56</v>
      </c>
      <c r="U5" s="12" t="s">
        <v>57</v>
      </c>
      <c r="V5" s="97" t="s">
        <v>109</v>
      </c>
      <c r="W5" s="12" t="s">
        <v>58</v>
      </c>
      <c r="X5" s="12" t="s">
        <v>59</v>
      </c>
      <c r="Y5" s="12" t="s">
        <v>60</v>
      </c>
      <c r="Z5" s="10" t="s">
        <v>61</v>
      </c>
      <c r="AA5" s="93" t="s">
        <v>62</v>
      </c>
      <c r="AB5" s="10" t="s">
        <v>63</v>
      </c>
      <c r="AC5" s="10" t="s">
        <v>64</v>
      </c>
      <c r="AD5" s="10" t="s">
        <v>65</v>
      </c>
      <c r="AE5" s="10" t="s">
        <v>66</v>
      </c>
      <c r="AF5" s="132"/>
      <c r="AG5" s="16">
        <v>100</v>
      </c>
      <c r="AH5" s="16">
        <v>50</v>
      </c>
      <c r="AI5" s="16">
        <v>20</v>
      </c>
      <c r="AJ5" s="16">
        <v>10</v>
      </c>
      <c r="AK5" s="16">
        <v>5</v>
      </c>
      <c r="AL5" s="16">
        <v>1</v>
      </c>
      <c r="AM5" s="16">
        <v>1000</v>
      </c>
      <c r="AN5" s="16">
        <v>500</v>
      </c>
      <c r="AO5" s="16">
        <v>100</v>
      </c>
      <c r="AP5" s="22"/>
    </row>
    <row r="6" spans="1:59" s="7" customFormat="1" ht="75" customHeight="1">
      <c r="A6" s="102">
        <v>1</v>
      </c>
      <c r="B6" s="117">
        <v>1</v>
      </c>
      <c r="C6" s="118" t="s">
        <v>1358</v>
      </c>
      <c r="D6" s="125">
        <v>44896</v>
      </c>
      <c r="E6" s="103" t="s">
        <v>68</v>
      </c>
      <c r="F6" s="104">
        <v>26</v>
      </c>
      <c r="G6" s="105">
        <v>200</v>
      </c>
      <c r="H6" s="106">
        <f t="shared" ref="H6" si="0">G6/26*F6</f>
        <v>200</v>
      </c>
      <c r="I6" s="104"/>
      <c r="J6" s="107">
        <f t="shared" ref="J6" si="1">G6/208*I6*1.5</f>
        <v>0</v>
      </c>
      <c r="K6" s="108"/>
      <c r="L6" s="108"/>
      <c r="M6" s="107"/>
      <c r="N6" s="109"/>
      <c r="O6" s="110"/>
      <c r="P6" s="111">
        <f t="shared" ref="P6" si="2">G6/26/8*O6*2</f>
        <v>0</v>
      </c>
      <c r="Q6" s="112">
        <f t="shared" ref="Q6" si="3">H6+J6+P6</f>
        <v>200</v>
      </c>
      <c r="R6" s="113">
        <v>7</v>
      </c>
      <c r="S6" s="107" t="str">
        <f t="shared" ref="S6" si="4">IF(F6&gt;13,"7",3.5)</f>
        <v>7</v>
      </c>
      <c r="T6" s="113">
        <v>10</v>
      </c>
      <c r="U6" s="114"/>
      <c r="V6" s="114"/>
      <c r="W6" s="115"/>
      <c r="X6" s="110"/>
      <c r="Y6" s="107">
        <f t="shared" ref="Y6" si="5">Q6+R6+S6+T6+U6+W6</f>
        <v>224</v>
      </c>
      <c r="Z6" s="104"/>
      <c r="AA6" s="108"/>
      <c r="AB6" s="107">
        <f t="shared" ref="AB6" si="6">Y6-Z6-AA6</f>
        <v>224</v>
      </c>
      <c r="AC6" s="111">
        <f t="shared" ref="AC6" si="7">INT(AB6/1)*1</f>
        <v>224</v>
      </c>
      <c r="AD6" s="110">
        <f t="shared" ref="AD6" si="8">(AB6-AC6)*4000</f>
        <v>0</v>
      </c>
      <c r="AE6" s="110">
        <f t="shared" ref="AE6" si="9">INT(AD6/100)*100</f>
        <v>0</v>
      </c>
      <c r="AF6" s="17"/>
      <c r="AG6" s="116">
        <f t="shared" ref="AG6" si="10">INT(AC6/100)</f>
        <v>2</v>
      </c>
      <c r="AH6" s="116">
        <f t="shared" ref="AH6" si="11">INT((AC6-AG6*100)/50)</f>
        <v>0</v>
      </c>
      <c r="AI6" s="116">
        <f t="shared" ref="AI6" si="12">INT((AC6-AG6*100-AH6*50)/20)</f>
        <v>1</v>
      </c>
      <c r="AJ6" s="116">
        <f t="shared" ref="AJ6" si="13">INT((AC6-AG6*100-AH6*50-AI6*20)/10)</f>
        <v>0</v>
      </c>
      <c r="AK6" s="116">
        <f t="shared" ref="AK6" si="14">INT((AC6-AG6*100-AH6*50-AI6*20-AJ6*10)/5)</f>
        <v>0</v>
      </c>
      <c r="AL6" s="116">
        <f t="shared" ref="AL6" si="15">INT(AC6-AG6*100-AH6*50-AI6*20-AJ6*10-AK6*5)/1</f>
        <v>4</v>
      </c>
      <c r="AM6" s="116">
        <f t="shared" ref="AM6" si="16">INT(AE6/1000)</f>
        <v>0</v>
      </c>
      <c r="AN6" s="116">
        <f t="shared" ref="AN6" si="17">INT((AE6-AM6*1000)/500)</f>
        <v>0</v>
      </c>
      <c r="AO6" s="116">
        <f t="shared" ref="AO6" si="18">INT((AE6-AM6*1000-AN6*500)/100)</f>
        <v>0</v>
      </c>
      <c r="AP6" s="22"/>
    </row>
    <row r="7" spans="1:59" s="7" customFormat="1" ht="75" customHeight="1">
      <c r="A7" s="102">
        <v>2</v>
      </c>
      <c r="B7" s="117">
        <v>2</v>
      </c>
      <c r="C7" s="119" t="s">
        <v>1359</v>
      </c>
      <c r="D7" s="125">
        <v>44966</v>
      </c>
      <c r="E7" s="103" t="s">
        <v>68</v>
      </c>
      <c r="F7" s="104">
        <v>25</v>
      </c>
      <c r="G7" s="105">
        <v>200</v>
      </c>
      <c r="H7" s="106">
        <f t="shared" ref="H7:H11" si="19">G7/26*F7</f>
        <v>192.30769230769232</v>
      </c>
      <c r="I7" s="104"/>
      <c r="J7" s="107">
        <f t="shared" ref="J7:J11" si="20">G7/208*I7*1.5</f>
        <v>0</v>
      </c>
      <c r="K7" s="108"/>
      <c r="L7" s="108"/>
      <c r="M7" s="107"/>
      <c r="N7" s="109"/>
      <c r="O7" s="110"/>
      <c r="P7" s="111">
        <f t="shared" ref="P7:P11" si="21">G7/26/8*O7*2</f>
        <v>0</v>
      </c>
      <c r="Q7" s="112">
        <f t="shared" ref="Q7:Q8" si="22">H7+J7+P7</f>
        <v>192.30769230769232</v>
      </c>
      <c r="R7" s="113">
        <v>7</v>
      </c>
      <c r="S7" s="107" t="str">
        <f t="shared" ref="S7:S8" si="23">IF(F7&gt;13,"7",3.5)</f>
        <v>7</v>
      </c>
      <c r="T7" s="113">
        <v>10</v>
      </c>
      <c r="U7" s="114"/>
      <c r="V7" s="114"/>
      <c r="W7" s="115"/>
      <c r="X7" s="110"/>
      <c r="Y7" s="107">
        <f t="shared" ref="Y7:Y11" si="24">Q7+R7+S7+T7+U7+W7</f>
        <v>216.30769230769232</v>
      </c>
      <c r="Z7" s="104"/>
      <c r="AA7" s="108"/>
      <c r="AB7" s="107">
        <f t="shared" ref="AB7:AB11" si="25">Y7-Z7-AA7</f>
        <v>216.30769230769232</v>
      </c>
      <c r="AC7" s="111">
        <f t="shared" ref="AC7:AC11" si="26">INT(AB7/1)*1</f>
        <v>216</v>
      </c>
      <c r="AD7" s="110">
        <f t="shared" ref="AD7:AD11" si="27">(AB7-AC7)*4000</f>
        <v>1230.7692307692832</v>
      </c>
      <c r="AE7" s="110">
        <f t="shared" ref="AE7:AE11" si="28">INT(AD7/100)*100</f>
        <v>1200</v>
      </c>
      <c r="AF7" s="17"/>
      <c r="AG7" s="116">
        <f t="shared" ref="AG7:AG11" si="29">INT(AC7/100)</f>
        <v>2</v>
      </c>
      <c r="AH7" s="116">
        <f t="shared" ref="AH7:AH11" si="30">INT((AC7-AG7*100)/50)</f>
        <v>0</v>
      </c>
      <c r="AI7" s="116">
        <f t="shared" ref="AI7:AI11" si="31">INT((AC7-AG7*100-AH7*50)/20)</f>
        <v>0</v>
      </c>
      <c r="AJ7" s="116">
        <f t="shared" ref="AJ7:AJ11" si="32">INT((AC7-AG7*100-AH7*50-AI7*20)/10)</f>
        <v>1</v>
      </c>
      <c r="AK7" s="116">
        <f t="shared" ref="AK7:AK11" si="33">INT((AC7-AG7*100-AH7*50-AI7*20-AJ7*10)/5)</f>
        <v>1</v>
      </c>
      <c r="AL7" s="116">
        <f t="shared" ref="AL7:AL11" si="34">INT(AC7-AG7*100-AH7*50-AI7*20-AJ7*10-AK7*5)/1</f>
        <v>1</v>
      </c>
      <c r="AM7" s="116">
        <f t="shared" ref="AM7:AM11" si="35">INT(AE7/1000)</f>
        <v>1</v>
      </c>
      <c r="AN7" s="116">
        <f t="shared" ref="AN7:AN11" si="36">INT((AE7-AM7*1000)/500)</f>
        <v>0</v>
      </c>
      <c r="AO7" s="116">
        <f t="shared" ref="AO7:AO11" si="37">INT((AE7-AM7*1000-AN7*500)/100)</f>
        <v>2</v>
      </c>
      <c r="AP7" s="22"/>
    </row>
    <row r="8" spans="1:59" s="7" customFormat="1" ht="75" customHeight="1">
      <c r="A8" s="102">
        <v>3</v>
      </c>
      <c r="B8" s="117">
        <v>3</v>
      </c>
      <c r="C8" s="120" t="s">
        <v>1360</v>
      </c>
      <c r="D8" s="125">
        <v>44958</v>
      </c>
      <c r="E8" s="103" t="s">
        <v>68</v>
      </c>
      <c r="F8" s="104">
        <v>26</v>
      </c>
      <c r="G8" s="105">
        <v>200</v>
      </c>
      <c r="H8" s="106">
        <f t="shared" si="19"/>
        <v>200</v>
      </c>
      <c r="I8" s="104"/>
      <c r="J8" s="107">
        <f t="shared" si="20"/>
        <v>0</v>
      </c>
      <c r="K8" s="108"/>
      <c r="L8" s="108"/>
      <c r="M8" s="107"/>
      <c r="N8" s="109"/>
      <c r="O8" s="110"/>
      <c r="P8" s="111">
        <f t="shared" si="21"/>
        <v>0</v>
      </c>
      <c r="Q8" s="112">
        <f t="shared" si="22"/>
        <v>200</v>
      </c>
      <c r="R8" s="113">
        <v>7</v>
      </c>
      <c r="S8" s="107" t="str">
        <f t="shared" si="23"/>
        <v>7</v>
      </c>
      <c r="T8" s="113">
        <v>10</v>
      </c>
      <c r="U8" s="114"/>
      <c r="V8" s="114"/>
      <c r="W8" s="115"/>
      <c r="X8" s="110"/>
      <c r="Y8" s="107">
        <f t="shared" si="24"/>
        <v>224</v>
      </c>
      <c r="Z8" s="104"/>
      <c r="AA8" s="108"/>
      <c r="AB8" s="107">
        <f t="shared" si="25"/>
        <v>224</v>
      </c>
      <c r="AC8" s="111">
        <f t="shared" si="26"/>
        <v>224</v>
      </c>
      <c r="AD8" s="110">
        <f t="shared" si="27"/>
        <v>0</v>
      </c>
      <c r="AE8" s="110">
        <f t="shared" si="28"/>
        <v>0</v>
      </c>
      <c r="AF8" s="17"/>
      <c r="AG8" s="116">
        <f t="shared" si="29"/>
        <v>2</v>
      </c>
      <c r="AH8" s="116">
        <f t="shared" si="30"/>
        <v>0</v>
      </c>
      <c r="AI8" s="116">
        <f t="shared" si="31"/>
        <v>1</v>
      </c>
      <c r="AJ8" s="116">
        <f t="shared" si="32"/>
        <v>0</v>
      </c>
      <c r="AK8" s="116">
        <f t="shared" si="33"/>
        <v>0</v>
      </c>
      <c r="AL8" s="116">
        <f t="shared" si="34"/>
        <v>4</v>
      </c>
      <c r="AM8" s="116">
        <f t="shared" si="35"/>
        <v>0</v>
      </c>
      <c r="AN8" s="116">
        <f t="shared" si="36"/>
        <v>0</v>
      </c>
      <c r="AO8" s="116">
        <f t="shared" si="37"/>
        <v>0</v>
      </c>
      <c r="AP8" s="22"/>
    </row>
    <row r="9" spans="1:59" s="7" customFormat="1" ht="75" customHeight="1">
      <c r="A9" s="102">
        <v>4</v>
      </c>
      <c r="B9" s="117">
        <v>4</v>
      </c>
      <c r="C9" s="120" t="s">
        <v>1361</v>
      </c>
      <c r="D9" s="125">
        <v>44945</v>
      </c>
      <c r="E9" s="103" t="s">
        <v>68</v>
      </c>
      <c r="F9" s="104">
        <v>26</v>
      </c>
      <c r="G9" s="105">
        <v>200</v>
      </c>
      <c r="H9" s="106">
        <f t="shared" si="19"/>
        <v>200</v>
      </c>
      <c r="I9" s="104"/>
      <c r="J9" s="107">
        <f t="shared" si="20"/>
        <v>0</v>
      </c>
      <c r="K9" s="108"/>
      <c r="L9" s="108"/>
      <c r="M9" s="107"/>
      <c r="N9" s="109"/>
      <c r="O9" s="110"/>
      <c r="P9" s="111">
        <f t="shared" si="21"/>
        <v>0</v>
      </c>
      <c r="Q9" s="112">
        <f t="shared" ref="Q9:Q14" si="38">H9+J9+P9</f>
        <v>200</v>
      </c>
      <c r="R9" s="113">
        <v>7</v>
      </c>
      <c r="S9" s="107" t="str">
        <f t="shared" ref="S9:S14" si="39">IF(F9&gt;13,"7",3.5)</f>
        <v>7</v>
      </c>
      <c r="T9" s="113">
        <v>10</v>
      </c>
      <c r="U9" s="114"/>
      <c r="V9" s="114"/>
      <c r="W9" s="115"/>
      <c r="X9" s="110"/>
      <c r="Y9" s="107">
        <f t="shared" si="24"/>
        <v>224</v>
      </c>
      <c r="Z9" s="104"/>
      <c r="AA9" s="108"/>
      <c r="AB9" s="107">
        <f t="shared" si="25"/>
        <v>224</v>
      </c>
      <c r="AC9" s="111">
        <f t="shared" si="26"/>
        <v>224</v>
      </c>
      <c r="AD9" s="110">
        <f t="shared" si="27"/>
        <v>0</v>
      </c>
      <c r="AE9" s="110">
        <f t="shared" si="28"/>
        <v>0</v>
      </c>
      <c r="AF9" s="17"/>
      <c r="AG9" s="116">
        <f t="shared" si="29"/>
        <v>2</v>
      </c>
      <c r="AH9" s="116">
        <f t="shared" si="30"/>
        <v>0</v>
      </c>
      <c r="AI9" s="116">
        <f t="shared" si="31"/>
        <v>1</v>
      </c>
      <c r="AJ9" s="116">
        <f t="shared" si="32"/>
        <v>0</v>
      </c>
      <c r="AK9" s="116">
        <f t="shared" si="33"/>
        <v>0</v>
      </c>
      <c r="AL9" s="116">
        <f t="shared" si="34"/>
        <v>4</v>
      </c>
      <c r="AM9" s="116">
        <f t="shared" si="35"/>
        <v>0</v>
      </c>
      <c r="AN9" s="116">
        <f t="shared" si="36"/>
        <v>0</v>
      </c>
      <c r="AO9" s="116">
        <f t="shared" si="37"/>
        <v>0</v>
      </c>
      <c r="AP9" s="22"/>
    </row>
    <row r="10" spans="1:59" s="7" customFormat="1" ht="75" customHeight="1">
      <c r="A10" s="102">
        <v>5</v>
      </c>
      <c r="B10" s="121">
        <v>5</v>
      </c>
      <c r="C10" s="122" t="s">
        <v>1362</v>
      </c>
      <c r="D10" s="125">
        <v>45047</v>
      </c>
      <c r="E10" s="103" t="s">
        <v>68</v>
      </c>
      <c r="F10" s="104">
        <v>26</v>
      </c>
      <c r="G10" s="105">
        <v>200</v>
      </c>
      <c r="H10" s="106">
        <f t="shared" si="19"/>
        <v>200</v>
      </c>
      <c r="I10" s="104"/>
      <c r="J10" s="107">
        <f t="shared" si="20"/>
        <v>0</v>
      </c>
      <c r="K10" s="108"/>
      <c r="L10" s="108"/>
      <c r="M10" s="107"/>
      <c r="N10" s="109"/>
      <c r="O10" s="110"/>
      <c r="P10" s="111">
        <f t="shared" si="21"/>
        <v>0</v>
      </c>
      <c r="Q10" s="112">
        <f t="shared" si="38"/>
        <v>200</v>
      </c>
      <c r="R10" s="113">
        <v>7</v>
      </c>
      <c r="S10" s="107" t="str">
        <f t="shared" si="39"/>
        <v>7</v>
      </c>
      <c r="T10" s="113">
        <v>10</v>
      </c>
      <c r="U10" s="114"/>
      <c r="V10" s="114"/>
      <c r="W10" s="115"/>
      <c r="X10" s="110"/>
      <c r="Y10" s="107">
        <f t="shared" si="24"/>
        <v>224</v>
      </c>
      <c r="Z10" s="104"/>
      <c r="AA10" s="108"/>
      <c r="AB10" s="107">
        <f t="shared" si="25"/>
        <v>224</v>
      </c>
      <c r="AC10" s="111">
        <f t="shared" si="26"/>
        <v>224</v>
      </c>
      <c r="AD10" s="110">
        <f t="shared" si="27"/>
        <v>0</v>
      </c>
      <c r="AE10" s="110">
        <f t="shared" si="28"/>
        <v>0</v>
      </c>
      <c r="AF10" s="17"/>
      <c r="AG10" s="116">
        <f t="shared" si="29"/>
        <v>2</v>
      </c>
      <c r="AH10" s="116">
        <f t="shared" si="30"/>
        <v>0</v>
      </c>
      <c r="AI10" s="116">
        <f t="shared" si="31"/>
        <v>1</v>
      </c>
      <c r="AJ10" s="116">
        <f t="shared" si="32"/>
        <v>0</v>
      </c>
      <c r="AK10" s="116">
        <f t="shared" si="33"/>
        <v>0</v>
      </c>
      <c r="AL10" s="116">
        <f t="shared" si="34"/>
        <v>4</v>
      </c>
      <c r="AM10" s="116">
        <f t="shared" si="35"/>
        <v>0</v>
      </c>
      <c r="AN10" s="116">
        <f t="shared" si="36"/>
        <v>0</v>
      </c>
      <c r="AO10" s="116">
        <f t="shared" si="37"/>
        <v>0</v>
      </c>
      <c r="AP10" s="22"/>
    </row>
    <row r="11" spans="1:59" s="7" customFormat="1" ht="75" customHeight="1">
      <c r="A11" s="102">
        <v>6</v>
      </c>
      <c r="B11" s="121">
        <v>6</v>
      </c>
      <c r="C11" s="123" t="s">
        <v>1363</v>
      </c>
      <c r="D11" s="125">
        <v>45098</v>
      </c>
      <c r="E11" s="103" t="s">
        <v>68</v>
      </c>
      <c r="F11" s="104">
        <v>26</v>
      </c>
      <c r="G11" s="105">
        <v>200</v>
      </c>
      <c r="H11" s="106">
        <f t="shared" si="19"/>
        <v>200</v>
      </c>
      <c r="I11" s="104"/>
      <c r="J11" s="107">
        <f t="shared" si="20"/>
        <v>0</v>
      </c>
      <c r="K11" s="108"/>
      <c r="L11" s="108"/>
      <c r="M11" s="107"/>
      <c r="N11" s="109"/>
      <c r="O11" s="110"/>
      <c r="P11" s="111">
        <f t="shared" si="21"/>
        <v>0</v>
      </c>
      <c r="Q11" s="112">
        <f t="shared" si="38"/>
        <v>200</v>
      </c>
      <c r="R11" s="113">
        <v>7</v>
      </c>
      <c r="S11" s="107" t="str">
        <f t="shared" si="39"/>
        <v>7</v>
      </c>
      <c r="T11" s="113">
        <v>10</v>
      </c>
      <c r="U11" s="114"/>
      <c r="V11" s="114"/>
      <c r="W11" s="115"/>
      <c r="X11" s="110"/>
      <c r="Y11" s="107">
        <f t="shared" si="24"/>
        <v>224</v>
      </c>
      <c r="Z11" s="104"/>
      <c r="AA11" s="108"/>
      <c r="AB11" s="107">
        <f t="shared" si="25"/>
        <v>224</v>
      </c>
      <c r="AC11" s="111">
        <f t="shared" si="26"/>
        <v>224</v>
      </c>
      <c r="AD11" s="110">
        <f t="shared" si="27"/>
        <v>0</v>
      </c>
      <c r="AE11" s="110">
        <f t="shared" si="28"/>
        <v>0</v>
      </c>
      <c r="AF11" s="17"/>
      <c r="AG11" s="116">
        <f t="shared" si="29"/>
        <v>2</v>
      </c>
      <c r="AH11" s="116">
        <f t="shared" si="30"/>
        <v>0</v>
      </c>
      <c r="AI11" s="116">
        <f t="shared" si="31"/>
        <v>1</v>
      </c>
      <c r="AJ11" s="116">
        <f t="shared" si="32"/>
        <v>0</v>
      </c>
      <c r="AK11" s="116">
        <f t="shared" si="33"/>
        <v>0</v>
      </c>
      <c r="AL11" s="116">
        <f t="shared" si="34"/>
        <v>4</v>
      </c>
      <c r="AM11" s="116">
        <f t="shared" si="35"/>
        <v>0</v>
      </c>
      <c r="AN11" s="116">
        <f t="shared" si="36"/>
        <v>0</v>
      </c>
      <c r="AO11" s="116">
        <f t="shared" si="37"/>
        <v>0</v>
      </c>
      <c r="AP11" s="22"/>
    </row>
    <row r="12" spans="1:59" s="7" customFormat="1" ht="75" customHeight="1">
      <c r="A12" s="102">
        <v>7</v>
      </c>
      <c r="B12" s="121">
        <v>7</v>
      </c>
      <c r="C12" s="122" t="s">
        <v>1364</v>
      </c>
      <c r="D12" s="126">
        <v>45097</v>
      </c>
      <c r="E12" s="103" t="s">
        <v>68</v>
      </c>
      <c r="F12" s="104">
        <v>26</v>
      </c>
      <c r="G12" s="105">
        <v>200</v>
      </c>
      <c r="H12" s="106">
        <f t="shared" ref="H12:H14" si="40">G12/26*F12</f>
        <v>200</v>
      </c>
      <c r="I12" s="104"/>
      <c r="J12" s="107">
        <f t="shared" ref="J12:J14" si="41">G12/208*I12*1.5</f>
        <v>0</v>
      </c>
      <c r="K12" s="108"/>
      <c r="L12" s="108"/>
      <c r="M12" s="107"/>
      <c r="N12" s="109"/>
      <c r="O12" s="110"/>
      <c r="P12" s="111">
        <f t="shared" ref="P12:P14" si="42">G12/26/8*O12*2</f>
        <v>0</v>
      </c>
      <c r="Q12" s="112">
        <f t="shared" si="38"/>
        <v>200</v>
      </c>
      <c r="R12" s="113">
        <v>7</v>
      </c>
      <c r="S12" s="107" t="str">
        <f t="shared" si="39"/>
        <v>7</v>
      </c>
      <c r="T12" s="113">
        <v>10</v>
      </c>
      <c r="U12" s="114"/>
      <c r="V12" s="114"/>
      <c r="W12" s="115"/>
      <c r="X12" s="110"/>
      <c r="Y12" s="107">
        <f t="shared" ref="Y12:Y14" si="43">Q12+R12+S12+T12+U12+W12</f>
        <v>224</v>
      </c>
      <c r="Z12" s="104"/>
      <c r="AA12" s="108"/>
      <c r="AB12" s="107">
        <f t="shared" ref="AB12:AB14" si="44">Y12-Z12-AA12</f>
        <v>224</v>
      </c>
      <c r="AC12" s="111">
        <f t="shared" ref="AC12:AC14" si="45">INT(AB12/1)*1</f>
        <v>224</v>
      </c>
      <c r="AD12" s="110">
        <f t="shared" ref="AD12:AD14" si="46">(AB12-AC12)*4000</f>
        <v>0</v>
      </c>
      <c r="AE12" s="110">
        <f t="shared" ref="AE12:AE14" si="47">INT(AD12/100)*100</f>
        <v>0</v>
      </c>
      <c r="AF12" s="17"/>
      <c r="AG12" s="116">
        <f t="shared" ref="AG12:AG14" si="48">INT(AC12/100)</f>
        <v>2</v>
      </c>
      <c r="AH12" s="116">
        <f t="shared" ref="AH12:AH14" si="49">INT((AC12-AG12*100)/50)</f>
        <v>0</v>
      </c>
      <c r="AI12" s="116">
        <f t="shared" ref="AI12:AI14" si="50">INT((AC12-AG12*100-AH12*50)/20)</f>
        <v>1</v>
      </c>
      <c r="AJ12" s="116">
        <f t="shared" ref="AJ12:AJ14" si="51">INT((AC12-AG12*100-AH12*50-AI12*20)/10)</f>
        <v>0</v>
      </c>
      <c r="AK12" s="116">
        <f t="shared" ref="AK12:AK14" si="52">INT((AC12-AG12*100-AH12*50-AI12*20-AJ12*10)/5)</f>
        <v>0</v>
      </c>
      <c r="AL12" s="116">
        <f t="shared" ref="AL12:AL14" si="53">INT(AC12-AG12*100-AH12*50-AI12*20-AJ12*10-AK12*5)/1</f>
        <v>4</v>
      </c>
      <c r="AM12" s="116">
        <f t="shared" ref="AM12:AM14" si="54">INT(AE12/1000)</f>
        <v>0</v>
      </c>
      <c r="AN12" s="116">
        <f t="shared" ref="AN12:AN14" si="55">INT((AE12-AM12*1000)/500)</f>
        <v>0</v>
      </c>
      <c r="AO12" s="116">
        <f t="shared" ref="AO12:AO14" si="56">INT((AE12-AM12*1000-AN12*500)/100)</f>
        <v>0</v>
      </c>
      <c r="AP12" s="22"/>
    </row>
    <row r="13" spans="1:59" s="7" customFormat="1" ht="75" customHeight="1">
      <c r="A13" s="102">
        <v>8</v>
      </c>
      <c r="B13" s="117">
        <v>11</v>
      </c>
      <c r="C13" s="124" t="s">
        <v>1365</v>
      </c>
      <c r="D13" s="125">
        <v>45122</v>
      </c>
      <c r="E13" s="103" t="s">
        <v>68</v>
      </c>
      <c r="F13" s="104">
        <v>26</v>
      </c>
      <c r="G13" s="105">
        <v>200</v>
      </c>
      <c r="H13" s="106">
        <f t="shared" si="40"/>
        <v>200</v>
      </c>
      <c r="I13" s="104"/>
      <c r="J13" s="107">
        <f t="shared" si="41"/>
        <v>0</v>
      </c>
      <c r="K13" s="108"/>
      <c r="L13" s="108"/>
      <c r="M13" s="107"/>
      <c r="N13" s="109"/>
      <c r="O13" s="110"/>
      <c r="P13" s="111">
        <f t="shared" si="42"/>
        <v>0</v>
      </c>
      <c r="Q13" s="112">
        <f t="shared" si="38"/>
        <v>200</v>
      </c>
      <c r="R13" s="113">
        <v>7</v>
      </c>
      <c r="S13" s="107" t="str">
        <f t="shared" si="39"/>
        <v>7</v>
      </c>
      <c r="T13" s="113">
        <v>10</v>
      </c>
      <c r="U13" s="114"/>
      <c r="V13" s="114"/>
      <c r="W13" s="115"/>
      <c r="X13" s="110"/>
      <c r="Y13" s="107">
        <f t="shared" si="43"/>
        <v>224</v>
      </c>
      <c r="Z13" s="104"/>
      <c r="AA13" s="108"/>
      <c r="AB13" s="107">
        <f t="shared" si="44"/>
        <v>224</v>
      </c>
      <c r="AC13" s="111">
        <f t="shared" si="45"/>
        <v>224</v>
      </c>
      <c r="AD13" s="110">
        <f t="shared" si="46"/>
        <v>0</v>
      </c>
      <c r="AE13" s="110">
        <f t="shared" si="47"/>
        <v>0</v>
      </c>
      <c r="AF13" s="17"/>
      <c r="AG13" s="116">
        <f t="shared" si="48"/>
        <v>2</v>
      </c>
      <c r="AH13" s="116">
        <f t="shared" si="49"/>
        <v>0</v>
      </c>
      <c r="AI13" s="116">
        <f t="shared" si="50"/>
        <v>1</v>
      </c>
      <c r="AJ13" s="116">
        <f t="shared" si="51"/>
        <v>0</v>
      </c>
      <c r="AK13" s="116">
        <f t="shared" si="52"/>
        <v>0</v>
      </c>
      <c r="AL13" s="116">
        <f t="shared" si="53"/>
        <v>4</v>
      </c>
      <c r="AM13" s="116">
        <f t="shared" si="54"/>
        <v>0</v>
      </c>
      <c r="AN13" s="116">
        <f t="shared" si="55"/>
        <v>0</v>
      </c>
      <c r="AO13" s="116">
        <f t="shared" si="56"/>
        <v>0</v>
      </c>
      <c r="AP13" s="22"/>
    </row>
    <row r="14" spans="1:59" s="7" customFormat="1" ht="75" customHeight="1">
      <c r="A14" s="102">
        <v>9</v>
      </c>
      <c r="B14" s="121">
        <v>13</v>
      </c>
      <c r="C14" s="124" t="s">
        <v>1366</v>
      </c>
      <c r="D14" s="127">
        <v>45124</v>
      </c>
      <c r="E14" s="103" t="s">
        <v>68</v>
      </c>
      <c r="F14" s="104">
        <v>26</v>
      </c>
      <c r="G14" s="105">
        <v>200</v>
      </c>
      <c r="H14" s="106">
        <f t="shared" si="40"/>
        <v>200</v>
      </c>
      <c r="I14" s="104"/>
      <c r="J14" s="107">
        <f t="shared" si="41"/>
        <v>0</v>
      </c>
      <c r="K14" s="108"/>
      <c r="L14" s="108"/>
      <c r="M14" s="107"/>
      <c r="N14" s="109"/>
      <c r="O14" s="110"/>
      <c r="P14" s="111">
        <f t="shared" si="42"/>
        <v>0</v>
      </c>
      <c r="Q14" s="112">
        <f t="shared" si="38"/>
        <v>200</v>
      </c>
      <c r="R14" s="113">
        <v>7</v>
      </c>
      <c r="S14" s="107" t="str">
        <f t="shared" si="39"/>
        <v>7</v>
      </c>
      <c r="T14" s="113">
        <v>10</v>
      </c>
      <c r="U14" s="114"/>
      <c r="V14" s="114"/>
      <c r="W14" s="115"/>
      <c r="X14" s="110"/>
      <c r="Y14" s="107">
        <f t="shared" si="43"/>
        <v>224</v>
      </c>
      <c r="Z14" s="104"/>
      <c r="AA14" s="108"/>
      <c r="AB14" s="107">
        <f t="shared" si="44"/>
        <v>224</v>
      </c>
      <c r="AC14" s="111">
        <f t="shared" si="45"/>
        <v>224</v>
      </c>
      <c r="AD14" s="110">
        <f t="shared" si="46"/>
        <v>0</v>
      </c>
      <c r="AE14" s="110">
        <f t="shared" si="47"/>
        <v>0</v>
      </c>
      <c r="AF14" s="17"/>
      <c r="AG14" s="116">
        <f t="shared" si="48"/>
        <v>2</v>
      </c>
      <c r="AH14" s="116">
        <f t="shared" si="49"/>
        <v>0</v>
      </c>
      <c r="AI14" s="116">
        <f t="shared" si="50"/>
        <v>1</v>
      </c>
      <c r="AJ14" s="116">
        <f t="shared" si="51"/>
        <v>0</v>
      </c>
      <c r="AK14" s="116">
        <f t="shared" si="52"/>
        <v>0</v>
      </c>
      <c r="AL14" s="116">
        <f t="shared" si="53"/>
        <v>4</v>
      </c>
      <c r="AM14" s="116">
        <f t="shared" si="54"/>
        <v>0</v>
      </c>
      <c r="AN14" s="116">
        <f t="shared" si="55"/>
        <v>0</v>
      </c>
      <c r="AO14" s="116">
        <f t="shared" si="56"/>
        <v>0</v>
      </c>
      <c r="AP14" s="22"/>
    </row>
    <row r="15" spans="1:59" s="7" customFormat="1" ht="63.95" customHeight="1">
      <c r="A15" s="133" t="s">
        <v>14</v>
      </c>
      <c r="B15" s="133"/>
      <c r="C15" s="133"/>
      <c r="D15" s="133"/>
      <c r="E15" s="133"/>
      <c r="F15" s="95">
        <f>SUM(F6:F14)</f>
        <v>233</v>
      </c>
      <c r="G15" s="95">
        <f t="shared" ref="G15:AE15" si="57">SUM(G6:G14)</f>
        <v>1800</v>
      </c>
      <c r="H15" s="95">
        <f t="shared" si="57"/>
        <v>1792.3076923076924</v>
      </c>
      <c r="I15" s="95">
        <f t="shared" si="57"/>
        <v>0</v>
      </c>
      <c r="J15" s="95">
        <f t="shared" si="57"/>
        <v>0</v>
      </c>
      <c r="K15" s="95">
        <f t="shared" si="57"/>
        <v>0</v>
      </c>
      <c r="L15" s="95">
        <f t="shared" si="57"/>
        <v>0</v>
      </c>
      <c r="M15" s="95">
        <f t="shared" si="57"/>
        <v>0</v>
      </c>
      <c r="N15" s="95">
        <f t="shared" si="57"/>
        <v>0</v>
      </c>
      <c r="O15" s="95">
        <f t="shared" si="57"/>
        <v>0</v>
      </c>
      <c r="P15" s="95">
        <f t="shared" si="57"/>
        <v>0</v>
      </c>
      <c r="Q15" s="95">
        <f t="shared" si="57"/>
        <v>1792.3076923076924</v>
      </c>
      <c r="R15" s="95">
        <f t="shared" si="57"/>
        <v>63</v>
      </c>
      <c r="S15" s="95">
        <f t="shared" si="57"/>
        <v>0</v>
      </c>
      <c r="T15" s="95">
        <f t="shared" si="57"/>
        <v>90</v>
      </c>
      <c r="U15" s="95">
        <f t="shared" si="57"/>
        <v>0</v>
      </c>
      <c r="V15" s="95">
        <f t="shared" si="57"/>
        <v>0</v>
      </c>
      <c r="W15" s="95">
        <f t="shared" si="57"/>
        <v>0</v>
      </c>
      <c r="X15" s="95">
        <f t="shared" si="57"/>
        <v>0</v>
      </c>
      <c r="Y15" s="95">
        <f t="shared" si="57"/>
        <v>2008.3076923076924</v>
      </c>
      <c r="Z15" s="95">
        <f t="shared" si="57"/>
        <v>0</v>
      </c>
      <c r="AA15" s="95">
        <f t="shared" si="57"/>
        <v>0</v>
      </c>
      <c r="AB15" s="95">
        <f t="shared" si="57"/>
        <v>2008.3076923076924</v>
      </c>
      <c r="AC15" s="95">
        <f t="shared" si="57"/>
        <v>2008</v>
      </c>
      <c r="AD15" s="95">
        <f t="shared" si="57"/>
        <v>1230.7692307692832</v>
      </c>
      <c r="AE15" s="95">
        <f t="shared" si="57"/>
        <v>1200</v>
      </c>
      <c r="AF15" s="17"/>
      <c r="AG15" s="96" t="e">
        <f>SUM(#REF!)</f>
        <v>#REF!</v>
      </c>
      <c r="AH15" s="96" t="e">
        <f>SUM(#REF!)</f>
        <v>#REF!</v>
      </c>
      <c r="AI15" s="96" t="e">
        <f>SUM(#REF!)</f>
        <v>#REF!</v>
      </c>
      <c r="AJ15" s="96" t="e">
        <f>SUM(#REF!)</f>
        <v>#REF!</v>
      </c>
      <c r="AK15" s="96" t="e">
        <f>SUM(#REF!)</f>
        <v>#REF!</v>
      </c>
      <c r="AL15" s="96" t="e">
        <f>SUM(#REF!)</f>
        <v>#REF!</v>
      </c>
      <c r="AM15" s="96" t="e">
        <f>SUM(#REF!)</f>
        <v>#REF!</v>
      </c>
      <c r="AN15" s="96" t="e">
        <f>SUM(#REF!)</f>
        <v>#REF!</v>
      </c>
      <c r="AO15" s="96" t="e">
        <f>SUM(#REF!)</f>
        <v>#REF!</v>
      </c>
      <c r="AP15" s="91"/>
      <c r="AQ15" s="26"/>
      <c r="AR15" s="26"/>
      <c r="AS15" s="26"/>
      <c r="AT15" s="26"/>
      <c r="AU15" s="26"/>
      <c r="AV15" s="26"/>
      <c r="AW15" s="26"/>
      <c r="AX15" s="26"/>
      <c r="AY15" s="26"/>
    </row>
    <row r="16" spans="1:59" s="25" customFormat="1" ht="87.75" customHeight="1">
      <c r="A16" s="28"/>
      <c r="B16" s="29"/>
      <c r="C16" s="29"/>
      <c r="D16" s="29"/>
      <c r="E16" s="29"/>
      <c r="F16" s="28"/>
      <c r="G16" s="29"/>
      <c r="H16" s="29"/>
      <c r="I16" s="28"/>
      <c r="J16" s="29"/>
      <c r="K16" s="29"/>
      <c r="L16" s="29"/>
      <c r="M16" s="29"/>
      <c r="N16" s="29"/>
      <c r="O16" s="29"/>
      <c r="P16" s="29"/>
      <c r="Q16" s="29"/>
      <c r="R16" s="28"/>
      <c r="S16" s="29"/>
      <c r="T16" s="29"/>
      <c r="U16" s="29"/>
      <c r="V16" s="29"/>
      <c r="W16" s="29"/>
      <c r="X16" s="29"/>
      <c r="Y16" s="29"/>
      <c r="Z16" s="29"/>
      <c r="AA16" s="28"/>
      <c r="AB16" s="29"/>
      <c r="AC16" s="29"/>
      <c r="AD16" s="29"/>
      <c r="AE16" s="29"/>
      <c r="AF16" s="29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9"/>
      <c r="AR16" s="29"/>
      <c r="AS16" s="29"/>
      <c r="AT16" s="29"/>
      <c r="AU16" s="29"/>
      <c r="AV16" s="29"/>
      <c r="AW16" s="29"/>
      <c r="AX16" s="29"/>
      <c r="AY16" s="29"/>
    </row>
    <row r="17" spans="1:51" s="25" customFormat="1" ht="87.75" customHeight="1">
      <c r="A17" s="28"/>
      <c r="B17" s="29"/>
      <c r="C17" s="29"/>
      <c r="D17" s="29"/>
      <c r="E17" s="29"/>
      <c r="F17" s="28"/>
      <c r="G17" s="29"/>
      <c r="H17" s="29"/>
      <c r="I17" s="28"/>
      <c r="J17" s="29"/>
      <c r="K17" s="29"/>
      <c r="L17" s="29"/>
      <c r="M17" s="29"/>
      <c r="N17" s="29"/>
      <c r="O17" s="29"/>
      <c r="P17" s="29"/>
      <c r="Q17" s="29"/>
      <c r="R17" s="28"/>
      <c r="S17" s="29"/>
      <c r="T17" s="29"/>
      <c r="U17" s="29"/>
      <c r="V17" s="29"/>
      <c r="W17" s="29"/>
      <c r="X17" s="29"/>
      <c r="Y17" s="29"/>
      <c r="Z17" s="29"/>
      <c r="AA17" s="28"/>
      <c r="AB17" s="29"/>
      <c r="AC17" s="29"/>
      <c r="AD17" s="29"/>
      <c r="AE17" s="29"/>
      <c r="AF17" s="29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9"/>
      <c r="AR17" s="29"/>
      <c r="AS17" s="29"/>
      <c r="AT17" s="29"/>
      <c r="AU17" s="29"/>
      <c r="AV17" s="29"/>
      <c r="AW17" s="29"/>
      <c r="AX17" s="29"/>
      <c r="AY17" s="29"/>
    </row>
    <row r="18" spans="1:51" s="25" customFormat="1" ht="87.75" customHeight="1">
      <c r="A18" s="28"/>
      <c r="B18" s="29"/>
      <c r="C18" s="29"/>
      <c r="D18" s="29"/>
      <c r="E18" s="29"/>
      <c r="F18" s="28"/>
      <c r="G18" s="29"/>
      <c r="H18" s="29"/>
      <c r="I18" s="28"/>
      <c r="J18" s="29"/>
      <c r="K18" s="29"/>
      <c r="L18" s="29"/>
      <c r="M18" s="29"/>
      <c r="N18" s="29"/>
      <c r="O18" s="29"/>
      <c r="P18" s="29"/>
      <c r="Q18" s="29"/>
      <c r="R18" s="28"/>
      <c r="S18" s="29"/>
      <c r="T18" s="29"/>
      <c r="U18" s="29"/>
      <c r="V18" s="29"/>
      <c r="W18" s="29"/>
      <c r="X18" s="29"/>
      <c r="Y18" s="29"/>
      <c r="Z18" s="29"/>
      <c r="AA18" s="28"/>
      <c r="AB18" s="29"/>
      <c r="AC18" s="29"/>
      <c r="AD18" s="29"/>
      <c r="AE18" s="29"/>
      <c r="AF18" s="29"/>
      <c r="AG18" s="28"/>
      <c r="AH18" s="28"/>
      <c r="AI18" s="28"/>
      <c r="AJ18" s="28"/>
      <c r="AK18" s="28"/>
      <c r="AL18" s="28"/>
      <c r="AM18" s="28"/>
      <c r="AN18" s="28"/>
      <c r="AO18" s="28"/>
      <c r="AP18" s="28"/>
      <c r="AQ18" s="29"/>
      <c r="AR18" s="29"/>
      <c r="AS18" s="29"/>
      <c r="AT18" s="29"/>
      <c r="AU18" s="29"/>
      <c r="AV18" s="29"/>
      <c r="AW18" s="29"/>
      <c r="AX18" s="29"/>
      <c r="AY18" s="29"/>
    </row>
    <row r="19" spans="1:51" s="25" customFormat="1" ht="87.75" customHeight="1">
      <c r="A19" s="28"/>
      <c r="B19" s="29"/>
      <c r="C19" s="29"/>
      <c r="D19" s="29"/>
      <c r="E19" s="29"/>
      <c r="F19" s="28"/>
      <c r="G19" s="29"/>
      <c r="H19" s="29"/>
      <c r="I19" s="28"/>
      <c r="J19" s="29"/>
      <c r="K19" s="29"/>
      <c r="L19" s="29"/>
      <c r="M19" s="29"/>
      <c r="N19" s="29"/>
      <c r="O19" s="29"/>
      <c r="P19" s="29"/>
      <c r="Q19" s="29"/>
      <c r="R19" s="28"/>
      <c r="S19" s="29"/>
      <c r="T19" s="29"/>
      <c r="U19" s="29"/>
      <c r="V19" s="29"/>
      <c r="W19" s="29"/>
      <c r="X19" s="29"/>
      <c r="Y19" s="29"/>
      <c r="Z19" s="29"/>
      <c r="AA19" s="28"/>
      <c r="AB19" s="29"/>
      <c r="AC19" s="29"/>
      <c r="AD19" s="29"/>
      <c r="AE19" s="29"/>
      <c r="AF19" s="29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9"/>
      <c r="AR19" s="29"/>
      <c r="AS19" s="29"/>
      <c r="AT19" s="29"/>
      <c r="AU19" s="29"/>
      <c r="AV19" s="29"/>
      <c r="AW19" s="29"/>
      <c r="AX19" s="29"/>
      <c r="AY19" s="29"/>
    </row>
    <row r="20" spans="1:51" s="25" customFormat="1" ht="87.75" customHeight="1">
      <c r="A20" s="28"/>
      <c r="B20" s="29"/>
      <c r="C20" s="29"/>
      <c r="D20" s="29"/>
      <c r="E20" s="29"/>
      <c r="F20" s="28"/>
      <c r="G20" s="29"/>
      <c r="H20" s="29"/>
      <c r="I20" s="28"/>
      <c r="J20" s="29"/>
      <c r="K20" s="29"/>
      <c r="L20" s="29"/>
      <c r="M20" s="29"/>
      <c r="N20" s="29"/>
      <c r="O20" s="29"/>
      <c r="P20" s="29"/>
      <c r="Q20" s="29"/>
      <c r="R20" s="28"/>
      <c r="S20" s="29"/>
      <c r="T20" s="29"/>
      <c r="U20" s="29"/>
      <c r="V20" s="29"/>
      <c r="W20" s="29"/>
      <c r="X20" s="29"/>
      <c r="Y20" s="29"/>
      <c r="Z20" s="29"/>
      <c r="AA20" s="28"/>
      <c r="AB20" s="29"/>
      <c r="AC20" s="29"/>
      <c r="AD20" s="29"/>
      <c r="AE20" s="29"/>
      <c r="AF20" s="29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9"/>
      <c r="AR20" s="29"/>
      <c r="AS20" s="29"/>
      <c r="AT20" s="29"/>
      <c r="AU20" s="29"/>
      <c r="AV20" s="29"/>
      <c r="AW20" s="29"/>
      <c r="AX20" s="29"/>
      <c r="AY20" s="29"/>
    </row>
    <row r="21" spans="1:51" s="25" customFormat="1" ht="87.75" customHeight="1">
      <c r="A21" s="28"/>
      <c r="B21" s="29"/>
      <c r="C21" s="29"/>
      <c r="D21" s="29"/>
      <c r="E21" s="29"/>
      <c r="F21" s="28"/>
      <c r="G21" s="29"/>
      <c r="H21" s="29"/>
      <c r="I21" s="28"/>
      <c r="J21" s="29"/>
      <c r="K21" s="29"/>
      <c r="L21" s="29"/>
      <c r="M21" s="29"/>
      <c r="N21" s="29"/>
      <c r="O21" s="29"/>
      <c r="P21" s="29"/>
      <c r="Q21" s="29"/>
      <c r="R21" s="28"/>
      <c r="S21" s="29"/>
      <c r="T21" s="29"/>
      <c r="U21" s="29"/>
      <c r="V21" s="29"/>
      <c r="W21" s="29"/>
      <c r="X21" s="29"/>
      <c r="Y21" s="29"/>
      <c r="Z21" s="29"/>
      <c r="AA21" s="28"/>
      <c r="AB21" s="29"/>
      <c r="AC21" s="29"/>
      <c r="AD21" s="29"/>
      <c r="AE21" s="29"/>
      <c r="AF21" s="29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9"/>
      <c r="AR21" s="29"/>
      <c r="AS21" s="29"/>
      <c r="AT21" s="29"/>
      <c r="AU21" s="29"/>
      <c r="AV21" s="29"/>
      <c r="AW21" s="29"/>
      <c r="AX21" s="29"/>
      <c r="AY21" s="29"/>
    </row>
    <row r="22" spans="1:51" s="26" customFormat="1" ht="58.5" customHeight="1">
      <c r="A22" s="28"/>
      <c r="B22" s="29"/>
      <c r="C22" s="29"/>
      <c r="D22" s="29"/>
      <c r="E22" s="29"/>
      <c r="F22" s="28"/>
      <c r="G22" s="29"/>
      <c r="H22" s="29"/>
      <c r="I22" s="28"/>
      <c r="J22" s="29"/>
      <c r="K22" s="29"/>
      <c r="L22" s="29"/>
      <c r="M22" s="29"/>
      <c r="N22" s="29"/>
      <c r="O22" s="29"/>
      <c r="P22" s="29"/>
      <c r="Q22" s="29"/>
      <c r="R22" s="28"/>
      <c r="S22" s="29"/>
      <c r="T22" s="29"/>
      <c r="U22" s="29"/>
      <c r="V22" s="29"/>
      <c r="W22" s="29"/>
      <c r="X22" s="29"/>
      <c r="Y22" s="29"/>
      <c r="Z22" s="29"/>
      <c r="AA22" s="28"/>
      <c r="AB22" s="29"/>
      <c r="AC22" s="29"/>
      <c r="AD22" s="29"/>
      <c r="AE22" s="29"/>
      <c r="AF22" s="29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9"/>
      <c r="AR22" s="29"/>
      <c r="AS22" s="29"/>
      <c r="AT22" s="29"/>
      <c r="AU22" s="29"/>
      <c r="AV22" s="29"/>
      <c r="AW22" s="29"/>
      <c r="AX22" s="29"/>
      <c r="AY22" s="29"/>
    </row>
  </sheetData>
  <autoFilter ref="A5:AO15" xr:uid="{00000000-0009-0000-0000-000005000000}"/>
  <mergeCells count="10">
    <mergeCell ref="A1:AF1"/>
    <mergeCell ref="A2:AF2"/>
    <mergeCell ref="Z4:AA4"/>
    <mergeCell ref="AB4:AE4"/>
    <mergeCell ref="A15:E15"/>
    <mergeCell ref="A4:A5"/>
    <mergeCell ref="B4:B5"/>
    <mergeCell ref="C4:C5"/>
    <mergeCell ref="D4:D5"/>
    <mergeCell ref="AF4:AF5"/>
  </mergeCells>
  <conditionalFormatting sqref="B6:B14">
    <cfRule type="expression" dxfId="2" priority="5">
      <formula>$A6&lt;&gt;""</formula>
    </cfRule>
  </conditionalFormatting>
  <conditionalFormatting sqref="C6:C11">
    <cfRule type="expression" dxfId="1" priority="4">
      <formula>$A6&lt;&gt;""</formula>
    </cfRule>
  </conditionalFormatting>
  <conditionalFormatting sqref="C13">
    <cfRule type="expression" dxfId="0" priority="3">
      <formula>$A13&lt;&gt;""</formula>
    </cfRule>
  </conditionalFormatting>
  <printOptions horizontalCentered="1"/>
  <pageMargins left="0" right="0" top="0.23611111111111099" bottom="0" header="0" footer="0"/>
  <pageSetup paperSize="9" scale="55" fitToHeight="0" orientation="landscape" r:id="rId1"/>
  <headerFooter alignWithMargins="0">
    <oddFooter>&amp;L&amp;14会计&amp;C&amp;14人事&amp;R&amp;14经理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rgb="FFFFFF00"/>
    <pageSetUpPr fitToPage="1"/>
  </sheetPr>
  <dimension ref="A1:BG25"/>
  <sheetViews>
    <sheetView view="pageBreakPreview" zoomScale="60" zoomScaleNormal="55" workbookViewId="0">
      <pane ySplit="6" topLeftCell="A7" activePane="bottomLeft" state="frozen"/>
      <selection pane="bottomLeft" activeCell="E7" sqref="E7"/>
    </sheetView>
  </sheetViews>
  <sheetFormatPr defaultColWidth="9.140625" defaultRowHeight="17.25" customHeight="1"/>
  <cols>
    <col min="1" max="1" width="9.85546875" style="28" customWidth="1"/>
    <col min="2" max="2" width="13.28515625" style="29" customWidth="1"/>
    <col min="3" max="3" width="27.7109375" style="29" customWidth="1"/>
    <col min="4" max="4" width="14.140625" style="29" customWidth="1"/>
    <col min="5" max="6" width="13" style="29" customWidth="1"/>
    <col min="7" max="7" width="10.140625" style="30" customWidth="1"/>
    <col min="8" max="8" width="10.140625" style="27" customWidth="1"/>
    <col min="9" max="9" width="10.5703125" style="28" customWidth="1"/>
    <col min="10" max="10" width="15.28515625" style="29" customWidth="1"/>
    <col min="11" max="11" width="8.28515625" style="29" customWidth="1"/>
    <col min="12" max="12" width="10.85546875" style="29" customWidth="1"/>
    <col min="13" max="15" width="12.5703125" style="29" hidden="1" customWidth="1"/>
    <col min="16" max="16" width="1.28515625" style="29" hidden="1" customWidth="1"/>
    <col min="17" max="17" width="8.42578125" style="29" customWidth="1"/>
    <col min="18" max="18" width="8.7109375" style="28" customWidth="1"/>
    <col min="19" max="19" width="13.5703125" style="29" customWidth="1"/>
    <col min="20" max="20" width="12.140625" style="29" customWidth="1"/>
    <col min="21" max="21" width="10" style="29" customWidth="1"/>
    <col min="22" max="22" width="9.140625" style="29" customWidth="1"/>
    <col min="23" max="24" width="9.140625" style="29" hidden="1" customWidth="1"/>
    <col min="25" max="25" width="16.140625" style="29" customWidth="1"/>
    <col min="26" max="26" width="8.28515625" style="29" customWidth="1"/>
    <col min="27" max="27" width="10.5703125" style="28" customWidth="1"/>
    <col min="28" max="28" width="15.28515625" style="29" customWidth="1"/>
    <col min="29" max="29" width="11.140625" style="29" customWidth="1"/>
    <col min="30" max="30" width="0.42578125" style="29" customWidth="1"/>
    <col min="31" max="31" width="17.42578125" style="29" customWidth="1"/>
    <col min="32" max="32" width="36.28515625" style="29" customWidth="1"/>
    <col min="33" max="41" width="10.85546875" style="28" customWidth="1"/>
    <col min="42" max="42" width="9.140625" style="28" customWidth="1"/>
    <col min="43" max="16384" width="9.140625" style="29"/>
  </cols>
  <sheetData>
    <row r="1" spans="1:59" s="7" customFormat="1" ht="35.1" customHeight="1">
      <c r="A1" s="149" t="e">
        <f>#REF!</f>
        <v>#REF!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  <c r="P1" s="149"/>
      <c r="Q1" s="149"/>
      <c r="R1" s="149"/>
      <c r="S1" s="149"/>
      <c r="T1" s="149"/>
      <c r="U1" s="149"/>
      <c r="V1" s="149"/>
      <c r="W1" s="149"/>
      <c r="X1" s="149"/>
      <c r="Y1" s="149"/>
      <c r="Z1" s="149"/>
      <c r="AA1" s="149"/>
      <c r="AB1" s="149"/>
      <c r="AC1" s="149"/>
      <c r="AD1" s="149"/>
      <c r="AE1" s="149"/>
      <c r="AF1" s="31"/>
      <c r="AG1" s="18"/>
      <c r="AH1" s="18"/>
      <c r="AI1" s="18"/>
      <c r="AJ1" s="18"/>
      <c r="AK1" s="18"/>
      <c r="AL1" s="18"/>
      <c r="AM1" s="19"/>
      <c r="AN1" s="19"/>
      <c r="AO1" s="19"/>
      <c r="AP1" s="19"/>
      <c r="AQ1" s="86"/>
      <c r="AR1" s="86"/>
      <c r="AS1" s="86"/>
      <c r="AT1" s="86"/>
      <c r="AU1" s="86"/>
      <c r="AV1" s="86"/>
      <c r="AW1" s="86"/>
      <c r="AX1" s="86"/>
      <c r="AY1" s="86"/>
      <c r="AZ1" s="86"/>
      <c r="BA1" s="86"/>
      <c r="BB1" s="86"/>
      <c r="BC1" s="86"/>
      <c r="BD1" s="86"/>
      <c r="BE1" s="86"/>
      <c r="BF1" s="86"/>
      <c r="BG1" s="86"/>
    </row>
    <row r="2" spans="1:59" s="7" customFormat="1" ht="39.950000000000003" customHeight="1">
      <c r="A2" s="150" t="e">
        <f>#REF!</f>
        <v>#REF!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  <c r="T2" s="150"/>
      <c r="U2" s="150"/>
      <c r="V2" s="150"/>
      <c r="W2" s="150"/>
      <c r="X2" s="150"/>
      <c r="Y2" s="150"/>
      <c r="Z2" s="150"/>
      <c r="AA2" s="150"/>
      <c r="AB2" s="150"/>
      <c r="AC2" s="150"/>
      <c r="AD2" s="150"/>
      <c r="AE2" s="150"/>
      <c r="AF2" s="150"/>
      <c r="AG2" s="20"/>
      <c r="AH2" s="20"/>
      <c r="AI2" s="20"/>
      <c r="AJ2" s="20"/>
      <c r="AK2" s="20"/>
      <c r="AL2" s="20"/>
      <c r="AM2" s="21"/>
      <c r="AN2" s="21"/>
      <c r="AO2" s="21"/>
      <c r="AP2" s="21"/>
      <c r="AQ2" s="87"/>
      <c r="AR2" s="87"/>
      <c r="AS2" s="87"/>
      <c r="AT2" s="87"/>
      <c r="AU2" s="87"/>
      <c r="AV2" s="87"/>
      <c r="AW2" s="87"/>
      <c r="AX2" s="87"/>
      <c r="AY2" s="87"/>
      <c r="AZ2" s="87"/>
      <c r="BA2" s="87"/>
      <c r="BB2" s="87"/>
      <c r="BC2" s="87"/>
      <c r="BD2" s="87"/>
      <c r="BE2" s="87"/>
      <c r="BF2" s="87"/>
      <c r="BG2" s="87"/>
    </row>
    <row r="3" spans="1:59" s="7" customFormat="1" ht="36.950000000000003" customHeight="1">
      <c r="A3" s="151" t="s">
        <v>778</v>
      </c>
      <c r="B3" s="151"/>
      <c r="C3" s="151"/>
      <c r="D3" s="151"/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1"/>
      <c r="X3" s="151"/>
      <c r="Y3" s="151"/>
      <c r="Z3" s="151"/>
      <c r="AA3" s="151"/>
      <c r="AB3" s="151"/>
      <c r="AC3" s="151"/>
      <c r="AD3" s="151"/>
      <c r="AE3" s="151"/>
      <c r="AF3" s="151"/>
      <c r="AG3" s="20"/>
      <c r="AH3" s="20"/>
      <c r="AI3" s="20"/>
      <c r="AJ3" s="20"/>
      <c r="AK3" s="20"/>
      <c r="AL3" s="20"/>
      <c r="AM3" s="21"/>
      <c r="AN3" s="21"/>
      <c r="AO3" s="21"/>
      <c r="AP3" s="21"/>
      <c r="AQ3" s="87"/>
      <c r="AR3" s="87"/>
      <c r="AS3" s="87"/>
      <c r="AT3" s="87"/>
      <c r="AU3" s="87"/>
      <c r="AV3" s="87"/>
      <c r="AW3" s="87"/>
      <c r="AX3" s="87"/>
      <c r="AY3" s="87"/>
      <c r="AZ3" s="87"/>
      <c r="BA3" s="87"/>
      <c r="BB3" s="87"/>
      <c r="BC3" s="87"/>
      <c r="BD3" s="87"/>
      <c r="BE3" s="87"/>
      <c r="BF3" s="87"/>
      <c r="BG3" s="87"/>
    </row>
    <row r="4" spans="1:59" s="7" customFormat="1" ht="48.95" customHeight="1">
      <c r="A4" s="152" t="s">
        <v>779</v>
      </c>
      <c r="B4" s="152"/>
      <c r="C4" s="152"/>
      <c r="D4" s="152" t="s">
        <v>780</v>
      </c>
      <c r="E4" s="152"/>
      <c r="F4" s="152"/>
      <c r="G4" s="152"/>
      <c r="H4" s="152"/>
      <c r="I4" s="152"/>
      <c r="J4" s="152"/>
      <c r="K4" s="152"/>
      <c r="L4" s="152"/>
      <c r="M4" s="32"/>
      <c r="N4" s="32"/>
      <c r="O4" s="32"/>
      <c r="P4" s="32"/>
      <c r="Q4" s="32"/>
      <c r="R4" s="20"/>
      <c r="S4" s="32"/>
      <c r="T4" s="32"/>
      <c r="U4" s="32"/>
      <c r="V4" s="32"/>
      <c r="W4" s="32"/>
      <c r="X4" s="32"/>
      <c r="Y4" s="32"/>
      <c r="Z4" s="32"/>
      <c r="AA4" s="20"/>
      <c r="AB4" s="32"/>
      <c r="AC4" s="32"/>
      <c r="AD4" s="32"/>
      <c r="AE4" s="32"/>
      <c r="AF4" s="32"/>
      <c r="AG4" s="20"/>
      <c r="AH4" s="20"/>
      <c r="AI4" s="20"/>
      <c r="AJ4" s="20"/>
      <c r="AK4" s="20"/>
      <c r="AL4" s="20"/>
      <c r="AM4" s="20"/>
      <c r="AN4" s="20"/>
      <c r="AO4" s="20"/>
      <c r="AP4" s="22"/>
    </row>
    <row r="5" spans="1:59" s="7" customFormat="1" ht="120.95" customHeight="1">
      <c r="A5" s="145" t="s">
        <v>781</v>
      </c>
      <c r="B5" s="138" t="s">
        <v>782</v>
      </c>
      <c r="C5" s="147" t="s">
        <v>783</v>
      </c>
      <c r="D5" s="138" t="s">
        <v>784</v>
      </c>
      <c r="E5" s="34" t="s">
        <v>785</v>
      </c>
      <c r="F5" s="34"/>
      <c r="G5" s="33" t="s">
        <v>772</v>
      </c>
      <c r="H5" s="34" t="s">
        <v>773</v>
      </c>
      <c r="I5" s="33" t="s">
        <v>20</v>
      </c>
      <c r="J5" s="49" t="s">
        <v>22</v>
      </c>
      <c r="K5" s="34" t="s">
        <v>23</v>
      </c>
      <c r="L5" s="49" t="s">
        <v>24</v>
      </c>
      <c r="M5" s="34" t="s">
        <v>25</v>
      </c>
      <c r="N5" s="34" t="s">
        <v>26</v>
      </c>
      <c r="O5" s="34" t="s">
        <v>27</v>
      </c>
      <c r="P5" s="34" t="s">
        <v>28</v>
      </c>
      <c r="Q5" s="66" t="s">
        <v>29</v>
      </c>
      <c r="R5" s="67" t="s">
        <v>30</v>
      </c>
      <c r="S5" s="49" t="s">
        <v>31</v>
      </c>
      <c r="T5" s="34" t="s">
        <v>32</v>
      </c>
      <c r="U5" s="34" t="s">
        <v>33</v>
      </c>
      <c r="V5" s="34" t="s">
        <v>34</v>
      </c>
      <c r="W5" s="34" t="s">
        <v>35</v>
      </c>
      <c r="X5" s="34" t="s">
        <v>36</v>
      </c>
      <c r="Y5" s="49" t="s">
        <v>37</v>
      </c>
      <c r="Z5" s="138" t="s">
        <v>786</v>
      </c>
      <c r="AA5" s="139"/>
      <c r="AB5" s="140" t="s">
        <v>787</v>
      </c>
      <c r="AC5" s="141"/>
      <c r="AD5" s="141"/>
      <c r="AE5" s="141"/>
      <c r="AF5" s="138" t="s">
        <v>788</v>
      </c>
      <c r="AG5" s="15"/>
      <c r="AH5" s="15"/>
      <c r="AI5" s="15"/>
      <c r="AJ5" s="15"/>
      <c r="AK5" s="15"/>
      <c r="AL5" s="15"/>
      <c r="AM5" s="15"/>
      <c r="AN5" s="15"/>
      <c r="AO5" s="15"/>
      <c r="AP5" s="22"/>
    </row>
    <row r="6" spans="1:59" s="7" customFormat="1" ht="84.95" customHeight="1">
      <c r="A6" s="146"/>
      <c r="B6" s="139"/>
      <c r="C6" s="148"/>
      <c r="D6" s="139"/>
      <c r="E6" s="34" t="s">
        <v>789</v>
      </c>
      <c r="F6" s="34"/>
      <c r="G6" s="33" t="s">
        <v>790</v>
      </c>
      <c r="H6" s="34" t="s">
        <v>791</v>
      </c>
      <c r="I6" s="50" t="s">
        <v>792</v>
      </c>
      <c r="J6" s="51" t="s">
        <v>793</v>
      </c>
      <c r="K6" s="52" t="s">
        <v>794</v>
      </c>
      <c r="L6" s="49" t="s">
        <v>795</v>
      </c>
      <c r="M6" s="34" t="s">
        <v>796</v>
      </c>
      <c r="N6" s="34" t="s">
        <v>797</v>
      </c>
      <c r="O6" s="34" t="s">
        <v>798</v>
      </c>
      <c r="P6" s="34" t="s">
        <v>799</v>
      </c>
      <c r="Q6" s="68" t="s">
        <v>800</v>
      </c>
      <c r="R6" s="69" t="s">
        <v>801</v>
      </c>
      <c r="S6" s="49" t="s">
        <v>802</v>
      </c>
      <c r="T6" s="52" t="s">
        <v>803</v>
      </c>
      <c r="U6" s="35" t="s">
        <v>804</v>
      </c>
      <c r="V6" s="34" t="s">
        <v>805</v>
      </c>
      <c r="W6" s="70" t="s">
        <v>806</v>
      </c>
      <c r="X6" s="70" t="s">
        <v>807</v>
      </c>
      <c r="Y6" s="75" t="s">
        <v>808</v>
      </c>
      <c r="Z6" s="76" t="s">
        <v>809</v>
      </c>
      <c r="AA6" s="33" t="s">
        <v>810</v>
      </c>
      <c r="AB6" s="49" t="s">
        <v>811</v>
      </c>
      <c r="AC6" s="49" t="s">
        <v>812</v>
      </c>
      <c r="AD6" s="49" t="s">
        <v>813</v>
      </c>
      <c r="AE6" s="49" t="s">
        <v>814</v>
      </c>
      <c r="AF6" s="139"/>
      <c r="AG6" s="16">
        <v>100</v>
      </c>
      <c r="AH6" s="16">
        <v>50</v>
      </c>
      <c r="AI6" s="16">
        <v>20</v>
      </c>
      <c r="AJ6" s="16">
        <v>10</v>
      </c>
      <c r="AK6" s="16">
        <v>20000</v>
      </c>
      <c r="AL6" s="16">
        <v>4000</v>
      </c>
      <c r="AM6" s="16">
        <v>1000</v>
      </c>
      <c r="AN6" s="16">
        <v>500</v>
      </c>
      <c r="AO6" s="16">
        <v>100</v>
      </c>
      <c r="AP6" s="22"/>
    </row>
    <row r="7" spans="1:59" s="24" customFormat="1" ht="72.95" customHeight="1">
      <c r="A7" s="36">
        <f>SUBTOTAL(103,$C$7:C7)</f>
        <v>1</v>
      </c>
      <c r="B7" s="37" t="s">
        <v>815</v>
      </c>
      <c r="C7" s="38" t="s">
        <v>816</v>
      </c>
      <c r="D7" s="39" t="s">
        <v>695</v>
      </c>
      <c r="E7" s="40" t="s">
        <v>13</v>
      </c>
      <c r="F7" s="37" t="s">
        <v>775</v>
      </c>
      <c r="G7" s="41">
        <v>10</v>
      </c>
      <c r="H7" s="42" t="s">
        <v>776</v>
      </c>
      <c r="I7" s="53">
        <f>8.4-2.5</f>
        <v>5.9</v>
      </c>
      <c r="J7" s="54">
        <f t="shared" ref="J7:J8" si="0">H7*I7</f>
        <v>47.2</v>
      </c>
      <c r="K7" s="55"/>
      <c r="L7" s="56">
        <f t="shared" ref="L7:L8" si="1">H7/G7*K7</f>
        <v>0</v>
      </c>
      <c r="M7" s="57">
        <v>0</v>
      </c>
      <c r="N7" s="57">
        <v>0</v>
      </c>
      <c r="O7" s="58"/>
      <c r="P7" s="58"/>
      <c r="Q7" s="58"/>
      <c r="R7" s="71"/>
      <c r="S7" s="72">
        <f t="shared" ref="S7:S8" si="2">J7+L7+R7</f>
        <v>47.2</v>
      </c>
      <c r="T7" s="58"/>
      <c r="U7" s="55"/>
      <c r="V7" s="55"/>
      <c r="W7" s="55"/>
      <c r="X7" s="55"/>
      <c r="Y7" s="54">
        <f t="shared" ref="Y7:Y8" si="3">V7+U7+T7+S7</f>
        <v>47.2</v>
      </c>
      <c r="Z7" s="55"/>
      <c r="AA7" s="71"/>
      <c r="AB7" s="54">
        <f t="shared" ref="AB7:AB8" si="4">Y7-Z7-AA7</f>
        <v>47.2</v>
      </c>
      <c r="AC7" s="77">
        <f t="shared" ref="AC7:AC8" si="5">INT(AB7/1)*1</f>
        <v>47</v>
      </c>
      <c r="AD7" s="78">
        <f t="shared" ref="AD7:AD8" si="6">(AB7-AC7)*4000</f>
        <v>800.00000000001137</v>
      </c>
      <c r="AE7" s="78">
        <f t="shared" ref="AE7:AE8" si="7">INT(AD7/100)*100</f>
        <v>800</v>
      </c>
      <c r="AF7" s="79" t="s">
        <v>817</v>
      </c>
      <c r="AG7" s="82">
        <f t="shared" ref="AG7:AG8" si="8">INT(AC7/100)</f>
        <v>0</v>
      </c>
      <c r="AH7" s="23">
        <f t="shared" ref="AH7:AH8" si="9">INT((AC7-AG7*100)/50)</f>
        <v>0</v>
      </c>
      <c r="AI7" s="23">
        <f t="shared" ref="AI7:AI8" si="10">INT((AC7-AG7*100-AH7*50)/20)</f>
        <v>2</v>
      </c>
      <c r="AJ7" s="23">
        <f t="shared" ref="AJ7:AJ8" si="11">INT((AC7-AG7*100-AH7*50-AI7*20)/10)</f>
        <v>0</v>
      </c>
      <c r="AK7" s="23">
        <f t="shared" ref="AK7:AK8" si="12">INT((AC7-AG7*100-AH7*50-AI7*20-AJ7*10)/5)</f>
        <v>1</v>
      </c>
      <c r="AL7" s="23">
        <f t="shared" ref="AL7:AL8" si="13">INT(AC7-AG7*100-AH7*50-AI7*20-AJ7*10-AK7*5)/1</f>
        <v>2</v>
      </c>
      <c r="AM7" s="23">
        <f t="shared" ref="AM7:AM8" si="14">INT(AE7/1000)</f>
        <v>0</v>
      </c>
      <c r="AN7" s="23">
        <f t="shared" ref="AN7:AN8" si="15">INT((AE7-AM7*1000)/500)</f>
        <v>1</v>
      </c>
      <c r="AO7" s="23">
        <f t="shared" ref="AO7:AO8" si="16">INT((AE7-AM7*1000-AN7*500)/100)</f>
        <v>3</v>
      </c>
      <c r="AP7" s="88"/>
      <c r="AQ7" s="89"/>
      <c r="AR7" s="89"/>
      <c r="AS7" s="89"/>
    </row>
    <row r="8" spans="1:59" s="24" customFormat="1" ht="72.95" customHeight="1">
      <c r="A8" s="36">
        <f>SUBTOTAL(103,$C$7:C8)</f>
        <v>2</v>
      </c>
      <c r="B8" s="37" t="s">
        <v>818</v>
      </c>
      <c r="C8" s="38" t="s">
        <v>819</v>
      </c>
      <c r="D8" s="39" t="s">
        <v>695</v>
      </c>
      <c r="E8" s="40" t="s">
        <v>12</v>
      </c>
      <c r="F8" s="37" t="s">
        <v>775</v>
      </c>
      <c r="G8" s="41">
        <v>10</v>
      </c>
      <c r="H8" s="42" t="s">
        <v>776</v>
      </c>
      <c r="I8" s="53">
        <f>8-2</f>
        <v>6</v>
      </c>
      <c r="J8" s="54">
        <f t="shared" si="0"/>
        <v>48</v>
      </c>
      <c r="K8" s="55"/>
      <c r="L8" s="56">
        <f t="shared" si="1"/>
        <v>0</v>
      </c>
      <c r="M8" s="57">
        <v>0</v>
      </c>
      <c r="N8" s="57">
        <v>0</v>
      </c>
      <c r="O8" s="58"/>
      <c r="P8" s="58"/>
      <c r="Q8" s="58"/>
      <c r="R8" s="71"/>
      <c r="S8" s="72">
        <f t="shared" si="2"/>
        <v>48</v>
      </c>
      <c r="T8" s="58"/>
      <c r="U8" s="55"/>
      <c r="V8" s="55"/>
      <c r="W8" s="55"/>
      <c r="X8" s="55"/>
      <c r="Y8" s="54">
        <f t="shared" si="3"/>
        <v>48</v>
      </c>
      <c r="Z8" s="55"/>
      <c r="AA8" s="71"/>
      <c r="AB8" s="54">
        <f t="shared" si="4"/>
        <v>48</v>
      </c>
      <c r="AC8" s="77">
        <f t="shared" si="5"/>
        <v>48</v>
      </c>
      <c r="AD8" s="78">
        <f t="shared" si="6"/>
        <v>0</v>
      </c>
      <c r="AE8" s="78">
        <f t="shared" si="7"/>
        <v>0</v>
      </c>
      <c r="AF8" s="79" t="s">
        <v>817</v>
      </c>
      <c r="AG8" s="82">
        <f t="shared" si="8"/>
        <v>0</v>
      </c>
      <c r="AH8" s="23">
        <f t="shared" si="9"/>
        <v>0</v>
      </c>
      <c r="AI8" s="23">
        <f t="shared" si="10"/>
        <v>2</v>
      </c>
      <c r="AJ8" s="23">
        <f t="shared" si="11"/>
        <v>0</v>
      </c>
      <c r="AK8" s="23">
        <f t="shared" si="12"/>
        <v>1</v>
      </c>
      <c r="AL8" s="23">
        <f t="shared" si="13"/>
        <v>3</v>
      </c>
      <c r="AM8" s="23">
        <f t="shared" si="14"/>
        <v>0</v>
      </c>
      <c r="AN8" s="23">
        <f t="shared" si="15"/>
        <v>0</v>
      </c>
      <c r="AO8" s="23">
        <f t="shared" si="16"/>
        <v>0</v>
      </c>
      <c r="AP8" s="88"/>
      <c r="AQ8" s="89"/>
      <c r="AR8" s="89"/>
      <c r="AS8" s="89"/>
    </row>
    <row r="9" spans="1:59" s="25" customFormat="1" ht="29.25" customHeight="1">
      <c r="A9" s="43">
        <f>SUBTOTAL(103,$C$7:C9)</f>
        <v>2</v>
      </c>
      <c r="B9" s="44"/>
      <c r="C9" s="45"/>
      <c r="D9" s="44"/>
      <c r="E9" s="46"/>
      <c r="F9" s="44"/>
      <c r="G9" s="47"/>
      <c r="H9" s="48"/>
      <c r="I9" s="59"/>
      <c r="J9" s="60"/>
      <c r="K9" s="61"/>
      <c r="L9" s="62"/>
      <c r="M9" s="63"/>
      <c r="N9" s="63"/>
      <c r="O9" s="60"/>
      <c r="P9" s="60"/>
      <c r="Q9" s="60"/>
      <c r="R9" s="73"/>
      <c r="S9" s="74"/>
      <c r="T9" s="60"/>
      <c r="U9" s="61"/>
      <c r="V9" s="61"/>
      <c r="W9" s="61"/>
      <c r="X9" s="61"/>
      <c r="Y9" s="60"/>
      <c r="Z9" s="61"/>
      <c r="AA9" s="73"/>
      <c r="AB9" s="60"/>
      <c r="AC9" s="80"/>
      <c r="AD9" s="61"/>
      <c r="AE9" s="61"/>
      <c r="AF9" s="80"/>
      <c r="AG9" s="83"/>
      <c r="AH9" s="84"/>
      <c r="AI9" s="84"/>
      <c r="AJ9" s="84"/>
      <c r="AK9" s="84"/>
      <c r="AL9" s="84"/>
      <c r="AM9" s="84"/>
      <c r="AN9" s="84"/>
      <c r="AO9" s="84"/>
      <c r="AP9" s="90"/>
    </row>
    <row r="10" spans="1:59" s="26" customFormat="1" ht="92.1" customHeight="1">
      <c r="A10" s="142" t="s">
        <v>14</v>
      </c>
      <c r="B10" s="143"/>
      <c r="C10" s="143"/>
      <c r="D10" s="143"/>
      <c r="E10" s="143"/>
      <c r="F10" s="143"/>
      <c r="G10" s="143"/>
      <c r="H10" s="144"/>
      <c r="I10" s="64">
        <f>SUM(I7:I9)</f>
        <v>11.9</v>
      </c>
      <c r="J10" s="65">
        <f>SUM(J7:J9)</f>
        <v>95.2</v>
      </c>
      <c r="K10" s="65">
        <f>SUM(K7:K9)</f>
        <v>0</v>
      </c>
      <c r="L10" s="65">
        <f>SUM(L7:L9)</f>
        <v>0</v>
      </c>
      <c r="M10" s="65">
        <f>SUM(M9:M9)</f>
        <v>0</v>
      </c>
      <c r="N10" s="65">
        <f>SUM(N9:N9)</f>
        <v>0</v>
      </c>
      <c r="O10" s="65">
        <f>SUM(O9:O9)</f>
        <v>0</v>
      </c>
      <c r="P10" s="65">
        <f>SUM(P9:P9)</f>
        <v>0</v>
      </c>
      <c r="Q10" s="65">
        <f t="shared" ref="Q10:AC10" si="17">SUM(Q7:Q9)</f>
        <v>0</v>
      </c>
      <c r="R10" s="64">
        <f t="shared" si="17"/>
        <v>0</v>
      </c>
      <c r="S10" s="65">
        <f t="shared" si="17"/>
        <v>95.2</v>
      </c>
      <c r="T10" s="65">
        <f t="shared" si="17"/>
        <v>0</v>
      </c>
      <c r="U10" s="65">
        <f t="shared" si="17"/>
        <v>0</v>
      </c>
      <c r="V10" s="65">
        <f t="shared" si="17"/>
        <v>0</v>
      </c>
      <c r="W10" s="65">
        <f t="shared" si="17"/>
        <v>0</v>
      </c>
      <c r="X10" s="65">
        <f t="shared" si="17"/>
        <v>0</v>
      </c>
      <c r="Y10" s="65">
        <f t="shared" si="17"/>
        <v>95.2</v>
      </c>
      <c r="Z10" s="65">
        <f t="shared" si="17"/>
        <v>0</v>
      </c>
      <c r="AA10" s="64">
        <f t="shared" si="17"/>
        <v>0</v>
      </c>
      <c r="AB10" s="65">
        <f t="shared" si="17"/>
        <v>95.2</v>
      </c>
      <c r="AC10" s="65">
        <f t="shared" si="17"/>
        <v>95</v>
      </c>
      <c r="AD10" s="65">
        <f>SUM(AD9:AD9)</f>
        <v>0</v>
      </c>
      <c r="AE10" s="65">
        <f>SUM(AE7:AE9)</f>
        <v>800</v>
      </c>
      <c r="AF10" s="81"/>
      <c r="AG10" s="85">
        <f t="shared" ref="AG10:AO10" si="18">SUM(AG7:AG9)</f>
        <v>0</v>
      </c>
      <c r="AH10" s="85">
        <f t="shared" si="18"/>
        <v>0</v>
      </c>
      <c r="AI10" s="85">
        <f t="shared" si="18"/>
        <v>4</v>
      </c>
      <c r="AJ10" s="85">
        <f t="shared" si="18"/>
        <v>0</v>
      </c>
      <c r="AK10" s="85">
        <f t="shared" si="18"/>
        <v>2</v>
      </c>
      <c r="AL10" s="85">
        <f t="shared" si="18"/>
        <v>5</v>
      </c>
      <c r="AM10" s="85">
        <f t="shared" si="18"/>
        <v>0</v>
      </c>
      <c r="AN10" s="85">
        <f t="shared" si="18"/>
        <v>1</v>
      </c>
      <c r="AO10" s="85">
        <f t="shared" si="18"/>
        <v>3</v>
      </c>
      <c r="AP10" s="91"/>
    </row>
    <row r="25" spans="1:59" s="27" customFormat="1" ht="17.25" customHeight="1">
      <c r="A25" s="28"/>
      <c r="B25" s="29"/>
      <c r="C25" s="29"/>
      <c r="D25" s="29"/>
      <c r="E25" s="29"/>
      <c r="G25" s="30"/>
      <c r="I25" s="28"/>
      <c r="J25" s="29"/>
      <c r="K25" s="29"/>
      <c r="L25" s="29"/>
      <c r="M25" s="29"/>
      <c r="N25" s="29"/>
      <c r="O25" s="29"/>
      <c r="P25" s="29"/>
      <c r="Q25" s="29"/>
      <c r="R25" s="28"/>
      <c r="S25" s="29"/>
      <c r="T25" s="29"/>
      <c r="U25" s="29"/>
      <c r="V25" s="29"/>
      <c r="W25" s="29"/>
      <c r="X25" s="29"/>
      <c r="Y25" s="29"/>
      <c r="Z25" s="29"/>
      <c r="AA25" s="28"/>
      <c r="AB25" s="29"/>
      <c r="AC25" s="29"/>
      <c r="AD25" s="29"/>
      <c r="AE25" s="29"/>
      <c r="AF25" s="29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9"/>
      <c r="AR25" s="29"/>
      <c r="AS25" s="29"/>
      <c r="AT25" s="29"/>
      <c r="AU25" s="29"/>
      <c r="AV25" s="29"/>
      <c r="AW25" s="29"/>
      <c r="AX25" s="29"/>
      <c r="AY25" s="29"/>
      <c r="AZ25" s="29"/>
      <c r="BA25" s="29"/>
      <c r="BB25" s="29"/>
      <c r="BC25" s="29"/>
      <c r="BD25" s="29"/>
      <c r="BE25" s="29"/>
      <c r="BF25" s="29"/>
      <c r="BG25" s="29"/>
    </row>
  </sheetData>
  <autoFilter ref="A6:BG10" xr:uid="{00000000-0009-0000-0000-000015000000}"/>
  <mergeCells count="13">
    <mergeCell ref="A1:AE1"/>
    <mergeCell ref="A2:AF2"/>
    <mergeCell ref="A3:AF3"/>
    <mergeCell ref="A4:C4"/>
    <mergeCell ref="D4:L4"/>
    <mergeCell ref="AF5:AF6"/>
    <mergeCell ref="Z5:AA5"/>
    <mergeCell ref="AB5:AE5"/>
    <mergeCell ref="A10:H10"/>
    <mergeCell ref="A5:A6"/>
    <mergeCell ref="B5:B6"/>
    <mergeCell ref="C5:C6"/>
    <mergeCell ref="D5:D6"/>
  </mergeCells>
  <printOptions horizontalCentered="1"/>
  <pageMargins left="0" right="0" top="0.196527777777778" bottom="0" header="0" footer="0"/>
  <pageSetup paperSize="9" scale="43" fitToHeight="0" orientation="landscape" r:id="rId1"/>
  <headerFooter alignWithMargins="0">
    <oddFooter>&amp;L&amp;14会计&amp;C&amp;14人事&amp;R&amp;14经理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AO407"/>
  <sheetViews>
    <sheetView topLeftCell="A37" workbookViewId="0">
      <selection activeCell="B3" sqref="B3"/>
    </sheetView>
  </sheetViews>
  <sheetFormatPr defaultColWidth="9" defaultRowHeight="15"/>
  <cols>
    <col min="2" max="2" width="11.7109375" customWidth="1"/>
    <col min="3" max="3" width="16.28515625" customWidth="1"/>
    <col min="5" max="5" width="15.7109375" customWidth="1"/>
    <col min="17" max="17" width="9.140625" style="6"/>
    <col min="28" max="28" width="9.140625" style="4"/>
  </cols>
  <sheetData>
    <row r="1" spans="1:41">
      <c r="A1" t="s">
        <v>831</v>
      </c>
      <c r="B1" t="s">
        <v>832</v>
      </c>
      <c r="C1" t="s">
        <v>833</v>
      </c>
      <c r="D1" t="s">
        <v>834</v>
      </c>
    </row>
    <row r="2" spans="1:41">
      <c r="A2">
        <v>1</v>
      </c>
      <c r="B2" t="s">
        <v>67</v>
      </c>
      <c r="C2" t="s">
        <v>570</v>
      </c>
      <c r="D2" t="s">
        <v>179</v>
      </c>
      <c r="E2" t="s">
        <v>835</v>
      </c>
      <c r="F2">
        <v>25</v>
      </c>
      <c r="G2">
        <v>194</v>
      </c>
      <c r="H2">
        <v>186.538461538462</v>
      </c>
      <c r="I2">
        <v>24</v>
      </c>
      <c r="J2">
        <v>33.576923076923102</v>
      </c>
      <c r="P2">
        <v>0</v>
      </c>
      <c r="Q2" s="6">
        <v>220.11538461538501</v>
      </c>
      <c r="R2">
        <v>12.5</v>
      </c>
      <c r="S2" t="s">
        <v>836</v>
      </c>
      <c r="T2">
        <v>10</v>
      </c>
      <c r="W2">
        <v>6</v>
      </c>
      <c r="Y2">
        <v>255.61538461538501</v>
      </c>
      <c r="Z2">
        <v>50</v>
      </c>
      <c r="AA2">
        <v>90</v>
      </c>
      <c r="AB2" s="4">
        <v>115.615384615385</v>
      </c>
      <c r="AC2">
        <v>115</v>
      </c>
      <c r="AD2">
        <v>2461.53846154039</v>
      </c>
      <c r="AE2">
        <v>2400</v>
      </c>
      <c r="AG2">
        <v>1</v>
      </c>
      <c r="AH2">
        <v>0</v>
      </c>
      <c r="AI2">
        <v>0</v>
      </c>
      <c r="AJ2">
        <v>1</v>
      </c>
      <c r="AK2">
        <v>1</v>
      </c>
      <c r="AL2">
        <v>0</v>
      </c>
      <c r="AM2">
        <v>2</v>
      </c>
      <c r="AN2">
        <v>0</v>
      </c>
      <c r="AO2">
        <v>4</v>
      </c>
    </row>
    <row r="3" spans="1:41">
      <c r="A3">
        <v>2</v>
      </c>
      <c r="B3" t="s">
        <v>69</v>
      </c>
      <c r="C3" t="s">
        <v>70</v>
      </c>
      <c r="D3" t="s">
        <v>837</v>
      </c>
      <c r="E3" t="s">
        <v>835</v>
      </c>
      <c r="F3">
        <v>25</v>
      </c>
      <c r="G3">
        <v>194</v>
      </c>
      <c r="H3">
        <v>186.538461538462</v>
      </c>
      <c r="I3">
        <v>24</v>
      </c>
      <c r="J3">
        <v>33.576923076923102</v>
      </c>
      <c r="P3">
        <v>0</v>
      </c>
      <c r="Q3" s="6">
        <v>220.11538461538501</v>
      </c>
      <c r="R3">
        <v>12.5</v>
      </c>
      <c r="S3" t="s">
        <v>836</v>
      </c>
      <c r="T3">
        <v>10</v>
      </c>
      <c r="W3">
        <v>6</v>
      </c>
      <c r="Y3">
        <v>255.61538461538501</v>
      </c>
      <c r="Z3">
        <v>50</v>
      </c>
      <c r="AA3">
        <v>90</v>
      </c>
      <c r="AB3" s="4">
        <v>115.615384615385</v>
      </c>
      <c r="AC3">
        <v>115</v>
      </c>
      <c r="AD3">
        <v>2461.53846154039</v>
      </c>
      <c r="AE3">
        <v>2400</v>
      </c>
      <c r="AG3">
        <v>1</v>
      </c>
      <c r="AH3">
        <v>0</v>
      </c>
      <c r="AI3">
        <v>0</v>
      </c>
      <c r="AJ3">
        <v>1</v>
      </c>
      <c r="AK3">
        <v>1</v>
      </c>
      <c r="AL3">
        <v>0</v>
      </c>
      <c r="AM3">
        <v>2</v>
      </c>
      <c r="AN3">
        <v>0</v>
      </c>
      <c r="AO3">
        <v>4</v>
      </c>
    </row>
    <row r="4" spans="1:41">
      <c r="A4">
        <v>3</v>
      </c>
      <c r="B4" t="s">
        <v>71</v>
      </c>
      <c r="C4" t="s">
        <v>838</v>
      </c>
      <c r="D4" t="s">
        <v>839</v>
      </c>
      <c r="E4" t="s">
        <v>840</v>
      </c>
      <c r="F4">
        <v>24.9375</v>
      </c>
      <c r="G4">
        <v>194</v>
      </c>
      <c r="H4">
        <v>186.07211538461499</v>
      </c>
      <c r="I4">
        <v>25</v>
      </c>
      <c r="J4">
        <v>34.975961538461497</v>
      </c>
      <c r="P4">
        <v>0</v>
      </c>
      <c r="Q4" s="6">
        <v>221.04807692307699</v>
      </c>
      <c r="R4">
        <v>12.5</v>
      </c>
      <c r="S4" t="s">
        <v>836</v>
      </c>
      <c r="T4">
        <v>10</v>
      </c>
      <c r="U4">
        <v>5</v>
      </c>
      <c r="W4">
        <v>5</v>
      </c>
      <c r="Y4">
        <v>260.54807692307702</v>
      </c>
      <c r="Z4">
        <v>50</v>
      </c>
      <c r="AA4">
        <v>90</v>
      </c>
      <c r="AB4" s="4">
        <v>120.54807692307701</v>
      </c>
      <c r="AC4">
        <v>120</v>
      </c>
      <c r="AD4">
        <v>2192.3076923062599</v>
      </c>
      <c r="AE4">
        <v>2100</v>
      </c>
      <c r="AG4">
        <v>1</v>
      </c>
      <c r="AH4">
        <v>0</v>
      </c>
      <c r="AI4">
        <v>1</v>
      </c>
      <c r="AJ4">
        <v>0</v>
      </c>
      <c r="AK4">
        <v>0</v>
      </c>
      <c r="AL4">
        <v>0</v>
      </c>
      <c r="AM4">
        <v>2</v>
      </c>
      <c r="AN4">
        <v>0</v>
      </c>
      <c r="AO4">
        <v>1</v>
      </c>
    </row>
    <row r="5" spans="1:41">
      <c r="A5">
        <v>4</v>
      </c>
      <c r="B5" t="s">
        <v>73</v>
      </c>
      <c r="C5" t="s">
        <v>74</v>
      </c>
      <c r="D5" t="s">
        <v>841</v>
      </c>
      <c r="E5" t="s">
        <v>835</v>
      </c>
      <c r="F5">
        <v>22.9375</v>
      </c>
      <c r="G5">
        <v>194</v>
      </c>
      <c r="H5">
        <v>171.149038461538</v>
      </c>
      <c r="I5">
        <v>23</v>
      </c>
      <c r="J5">
        <v>32.177884615384599</v>
      </c>
      <c r="P5">
        <v>0</v>
      </c>
      <c r="Q5" s="6">
        <v>203.32692307692301</v>
      </c>
      <c r="S5" t="s">
        <v>836</v>
      </c>
      <c r="T5">
        <v>0</v>
      </c>
      <c r="W5">
        <v>5</v>
      </c>
      <c r="Y5">
        <v>215.32692307692301</v>
      </c>
      <c r="Z5">
        <v>30</v>
      </c>
      <c r="AA5">
        <v>90</v>
      </c>
      <c r="AB5" s="4">
        <v>95.326923076922597</v>
      </c>
      <c r="AC5">
        <v>95</v>
      </c>
      <c r="AD5">
        <v>1307.69230769044</v>
      </c>
      <c r="AE5">
        <v>1300</v>
      </c>
      <c r="AG5">
        <v>0</v>
      </c>
      <c r="AH5">
        <v>1</v>
      </c>
      <c r="AI5">
        <v>2</v>
      </c>
      <c r="AJ5">
        <v>0</v>
      </c>
      <c r="AK5">
        <v>1</v>
      </c>
      <c r="AL5">
        <v>0</v>
      </c>
      <c r="AM5">
        <v>1</v>
      </c>
      <c r="AN5">
        <v>0</v>
      </c>
      <c r="AO5">
        <v>3</v>
      </c>
    </row>
    <row r="6" spans="1:41">
      <c r="A6">
        <v>5</v>
      </c>
      <c r="B6" t="s">
        <v>75</v>
      </c>
      <c r="C6" t="s">
        <v>76</v>
      </c>
      <c r="D6" t="s">
        <v>841</v>
      </c>
      <c r="E6" t="s">
        <v>835</v>
      </c>
      <c r="F6">
        <v>25</v>
      </c>
      <c r="G6">
        <v>194</v>
      </c>
      <c r="H6">
        <v>186.538461538462</v>
      </c>
      <c r="I6">
        <v>27</v>
      </c>
      <c r="J6">
        <v>37.774038461538503</v>
      </c>
      <c r="P6">
        <v>0</v>
      </c>
      <c r="Q6" s="6">
        <v>224.3125</v>
      </c>
      <c r="R6">
        <v>12.5</v>
      </c>
      <c r="S6" t="s">
        <v>836</v>
      </c>
      <c r="T6">
        <v>10</v>
      </c>
      <c r="W6">
        <v>5</v>
      </c>
      <c r="Y6">
        <v>258.8125</v>
      </c>
      <c r="Z6">
        <v>30</v>
      </c>
      <c r="AA6">
        <v>90</v>
      </c>
      <c r="AB6" s="4">
        <v>138.8125</v>
      </c>
      <c r="AC6">
        <v>138</v>
      </c>
      <c r="AD6">
        <v>3250.0000000018199</v>
      </c>
      <c r="AE6">
        <v>3200</v>
      </c>
      <c r="AG6">
        <v>1</v>
      </c>
      <c r="AH6">
        <v>0</v>
      </c>
      <c r="AI6">
        <v>1</v>
      </c>
      <c r="AJ6">
        <v>1</v>
      </c>
      <c r="AK6">
        <v>1</v>
      </c>
      <c r="AL6">
        <v>3</v>
      </c>
      <c r="AM6">
        <v>3</v>
      </c>
      <c r="AN6">
        <v>0</v>
      </c>
      <c r="AO6">
        <v>2</v>
      </c>
    </row>
    <row r="7" spans="1:41">
      <c r="A7">
        <v>6</v>
      </c>
      <c r="B7" t="s">
        <v>77</v>
      </c>
      <c r="C7" t="s">
        <v>78</v>
      </c>
      <c r="D7" t="s">
        <v>841</v>
      </c>
      <c r="E7" t="s">
        <v>835</v>
      </c>
      <c r="F7">
        <v>25</v>
      </c>
      <c r="G7">
        <v>194</v>
      </c>
      <c r="H7">
        <v>186.538461538462</v>
      </c>
      <c r="I7">
        <v>25</v>
      </c>
      <c r="J7">
        <v>34.975961538461497</v>
      </c>
      <c r="P7">
        <v>0</v>
      </c>
      <c r="Q7" s="6">
        <v>221.514423076924</v>
      </c>
      <c r="R7">
        <v>12.5</v>
      </c>
      <c r="S7" t="s">
        <v>836</v>
      </c>
      <c r="T7">
        <v>10</v>
      </c>
      <c r="W7">
        <v>5</v>
      </c>
      <c r="Y7">
        <v>256.014423076924</v>
      </c>
      <c r="Z7">
        <v>50</v>
      </c>
      <c r="AA7">
        <v>90</v>
      </c>
      <c r="AB7" s="4">
        <v>116.014423076924</v>
      </c>
      <c r="AC7">
        <v>116</v>
      </c>
      <c r="AD7">
        <v>57.6923076941966</v>
      </c>
      <c r="AE7">
        <v>0</v>
      </c>
      <c r="AG7">
        <v>1</v>
      </c>
      <c r="AH7">
        <v>0</v>
      </c>
      <c r="AI7">
        <v>0</v>
      </c>
      <c r="AJ7">
        <v>1</v>
      </c>
      <c r="AK7">
        <v>1</v>
      </c>
      <c r="AL7">
        <v>1</v>
      </c>
      <c r="AM7">
        <v>0</v>
      </c>
      <c r="AN7">
        <v>0</v>
      </c>
      <c r="AO7">
        <v>0</v>
      </c>
    </row>
    <row r="8" spans="1:41">
      <c r="A8">
        <v>7</v>
      </c>
      <c r="B8" t="s">
        <v>79</v>
      </c>
      <c r="C8" t="s">
        <v>80</v>
      </c>
      <c r="D8" t="s">
        <v>842</v>
      </c>
      <c r="E8" t="s">
        <v>835</v>
      </c>
      <c r="F8">
        <v>25</v>
      </c>
      <c r="G8">
        <v>194</v>
      </c>
      <c r="H8">
        <v>186.538461538462</v>
      </c>
      <c r="I8">
        <v>55</v>
      </c>
      <c r="J8">
        <v>76.947115384615401</v>
      </c>
      <c r="P8">
        <v>0</v>
      </c>
      <c r="Q8" s="6">
        <v>263.48557692307702</v>
      </c>
      <c r="R8">
        <v>12.5</v>
      </c>
      <c r="S8" t="s">
        <v>836</v>
      </c>
      <c r="T8">
        <v>10</v>
      </c>
      <c r="W8">
        <v>5</v>
      </c>
      <c r="Y8">
        <v>297.98557692307702</v>
      </c>
      <c r="Z8">
        <v>30</v>
      </c>
      <c r="AA8">
        <v>90</v>
      </c>
      <c r="AB8" s="4">
        <v>177.98557692307699</v>
      </c>
      <c r="AC8">
        <v>177</v>
      </c>
      <c r="AD8">
        <v>3942.30769230944</v>
      </c>
      <c r="AE8">
        <v>3900</v>
      </c>
      <c r="AG8">
        <v>1</v>
      </c>
      <c r="AH8">
        <v>1</v>
      </c>
      <c r="AI8">
        <v>1</v>
      </c>
      <c r="AJ8">
        <v>0</v>
      </c>
      <c r="AK8">
        <v>1</v>
      </c>
      <c r="AL8">
        <v>2</v>
      </c>
      <c r="AM8">
        <v>3</v>
      </c>
      <c r="AN8">
        <v>1</v>
      </c>
      <c r="AO8">
        <v>4</v>
      </c>
    </row>
    <row r="9" spans="1:41">
      <c r="A9">
        <v>8</v>
      </c>
      <c r="B9" t="s">
        <v>81</v>
      </c>
      <c r="C9" t="s">
        <v>82</v>
      </c>
      <c r="D9" t="s">
        <v>608</v>
      </c>
      <c r="E9" t="s">
        <v>835</v>
      </c>
      <c r="F9">
        <v>25</v>
      </c>
      <c r="G9">
        <v>194</v>
      </c>
      <c r="H9">
        <v>186.538461538462</v>
      </c>
      <c r="I9">
        <v>64</v>
      </c>
      <c r="J9">
        <v>89.538461538461505</v>
      </c>
      <c r="P9">
        <v>0</v>
      </c>
      <c r="Q9" s="6">
        <v>276.076923076924</v>
      </c>
      <c r="R9">
        <v>12.5</v>
      </c>
      <c r="S9" t="s">
        <v>836</v>
      </c>
      <c r="T9">
        <v>10</v>
      </c>
      <c r="W9">
        <v>4</v>
      </c>
      <c r="Y9">
        <v>309.576923076924</v>
      </c>
      <c r="Z9">
        <v>50</v>
      </c>
      <c r="AA9">
        <v>90</v>
      </c>
      <c r="AB9" s="4">
        <v>169.576923076924</v>
      </c>
      <c r="AC9">
        <v>169</v>
      </c>
      <c r="AD9">
        <v>2307.6923076941998</v>
      </c>
      <c r="AE9">
        <v>2300</v>
      </c>
      <c r="AG9">
        <v>1</v>
      </c>
      <c r="AH9">
        <v>1</v>
      </c>
      <c r="AI9">
        <v>0</v>
      </c>
      <c r="AJ9">
        <v>1</v>
      </c>
      <c r="AK9">
        <v>1</v>
      </c>
      <c r="AL9">
        <v>4</v>
      </c>
      <c r="AM9">
        <v>2</v>
      </c>
      <c r="AN9">
        <v>0</v>
      </c>
      <c r="AO9">
        <v>3</v>
      </c>
    </row>
    <row r="10" spans="1:41">
      <c r="A10">
        <v>9</v>
      </c>
      <c r="B10" t="s">
        <v>843</v>
      </c>
      <c r="C10" t="s">
        <v>844</v>
      </c>
      <c r="D10" t="s">
        <v>845</v>
      </c>
      <c r="E10" t="s">
        <v>835</v>
      </c>
      <c r="F10">
        <v>24</v>
      </c>
      <c r="G10">
        <v>194</v>
      </c>
      <c r="H10">
        <v>179.07692307692301</v>
      </c>
      <c r="I10">
        <v>24</v>
      </c>
      <c r="J10">
        <v>33.576923076923102</v>
      </c>
      <c r="P10">
        <v>0</v>
      </c>
      <c r="Q10" s="6">
        <v>212.65384615384599</v>
      </c>
      <c r="R10">
        <v>6</v>
      </c>
      <c r="S10" t="s">
        <v>836</v>
      </c>
      <c r="T10">
        <v>10</v>
      </c>
      <c r="W10">
        <v>3</v>
      </c>
      <c r="Y10">
        <v>238.65384615384599</v>
      </c>
      <c r="Z10">
        <v>50</v>
      </c>
      <c r="AA10">
        <v>90</v>
      </c>
      <c r="AB10" s="4">
        <v>98.653846153846104</v>
      </c>
      <c r="AC10">
        <v>98</v>
      </c>
      <c r="AD10">
        <v>2615.3846153843001</v>
      </c>
      <c r="AE10">
        <v>2600</v>
      </c>
      <c r="AG10">
        <v>0</v>
      </c>
      <c r="AH10">
        <v>1</v>
      </c>
      <c r="AI10">
        <v>2</v>
      </c>
      <c r="AJ10">
        <v>0</v>
      </c>
      <c r="AK10">
        <v>1</v>
      </c>
      <c r="AL10">
        <v>3</v>
      </c>
      <c r="AM10">
        <v>2</v>
      </c>
      <c r="AN10">
        <v>1</v>
      </c>
      <c r="AO10">
        <v>1</v>
      </c>
    </row>
    <row r="11" spans="1:41">
      <c r="A11">
        <v>10</v>
      </c>
      <c r="B11" t="s">
        <v>83</v>
      </c>
      <c r="C11" t="s">
        <v>84</v>
      </c>
      <c r="D11" t="s">
        <v>846</v>
      </c>
      <c r="E11" t="s">
        <v>835</v>
      </c>
      <c r="F11">
        <v>24</v>
      </c>
      <c r="G11">
        <v>194</v>
      </c>
      <c r="H11">
        <v>179.07692307692301</v>
      </c>
      <c r="I11">
        <v>25</v>
      </c>
      <c r="J11">
        <v>34.975961538461497</v>
      </c>
      <c r="P11">
        <v>0</v>
      </c>
      <c r="Q11" s="6">
        <v>214.05288461538501</v>
      </c>
      <c r="S11" t="s">
        <v>836</v>
      </c>
      <c r="T11">
        <v>0</v>
      </c>
      <c r="W11">
        <v>3</v>
      </c>
      <c r="Y11">
        <v>224.05288461538501</v>
      </c>
      <c r="Z11">
        <v>50</v>
      </c>
      <c r="AA11">
        <v>90</v>
      </c>
      <c r="AB11" s="4">
        <v>84.052884615384599</v>
      </c>
      <c r="AC11">
        <v>84</v>
      </c>
      <c r="AD11">
        <v>211.53846153822499</v>
      </c>
      <c r="AE11">
        <v>200</v>
      </c>
      <c r="AG11">
        <v>0</v>
      </c>
      <c r="AH11">
        <v>1</v>
      </c>
      <c r="AI11">
        <v>1</v>
      </c>
      <c r="AJ11">
        <v>1</v>
      </c>
      <c r="AK11">
        <v>0</v>
      </c>
      <c r="AL11">
        <v>4</v>
      </c>
      <c r="AM11">
        <v>0</v>
      </c>
      <c r="AN11">
        <v>0</v>
      </c>
      <c r="AO11">
        <v>2</v>
      </c>
    </row>
    <row r="12" spans="1:41">
      <c r="A12">
        <v>11</v>
      </c>
      <c r="B12" t="s">
        <v>85</v>
      </c>
      <c r="C12" t="s">
        <v>86</v>
      </c>
      <c r="D12" t="s">
        <v>847</v>
      </c>
      <c r="E12" t="s">
        <v>835</v>
      </c>
      <c r="F12">
        <v>24.9375</v>
      </c>
      <c r="G12">
        <v>194</v>
      </c>
      <c r="H12">
        <v>186.07211538461499</v>
      </c>
      <c r="I12">
        <v>24</v>
      </c>
      <c r="J12">
        <v>33.576923076923102</v>
      </c>
      <c r="P12">
        <v>0</v>
      </c>
      <c r="Q12" s="6">
        <v>219.649038461538</v>
      </c>
      <c r="R12">
        <v>12.5</v>
      </c>
      <c r="S12" t="s">
        <v>836</v>
      </c>
      <c r="T12">
        <v>10</v>
      </c>
      <c r="W12">
        <v>2</v>
      </c>
      <c r="Y12">
        <v>251.149038461538</v>
      </c>
      <c r="Z12">
        <v>50</v>
      </c>
      <c r="AA12">
        <v>90</v>
      </c>
      <c r="AB12" s="4">
        <v>111.149038461538</v>
      </c>
      <c r="AC12">
        <v>111</v>
      </c>
      <c r="AD12">
        <v>596.15384615222001</v>
      </c>
      <c r="AE12">
        <v>500</v>
      </c>
      <c r="AG12">
        <v>1</v>
      </c>
      <c r="AH12">
        <v>0</v>
      </c>
      <c r="AI12">
        <v>0</v>
      </c>
      <c r="AJ12">
        <v>1</v>
      </c>
      <c r="AK12">
        <v>0</v>
      </c>
      <c r="AL12">
        <v>1</v>
      </c>
      <c r="AM12">
        <v>0</v>
      </c>
      <c r="AN12">
        <v>1</v>
      </c>
      <c r="AO12">
        <v>0</v>
      </c>
    </row>
    <row r="13" spans="1:41">
      <c r="A13">
        <v>12</v>
      </c>
      <c r="B13" t="s">
        <v>848</v>
      </c>
      <c r="C13" t="s">
        <v>849</v>
      </c>
      <c r="D13" t="s">
        <v>850</v>
      </c>
      <c r="E13" t="s">
        <v>835</v>
      </c>
      <c r="F13">
        <v>25</v>
      </c>
      <c r="G13">
        <v>194</v>
      </c>
      <c r="H13">
        <v>186.538461538462</v>
      </c>
      <c r="I13">
        <v>29</v>
      </c>
      <c r="J13">
        <v>40.572115384615401</v>
      </c>
      <c r="P13">
        <v>0</v>
      </c>
      <c r="Q13" s="6">
        <v>227.11057692307699</v>
      </c>
      <c r="R13">
        <v>12.5</v>
      </c>
      <c r="S13" t="s">
        <v>836</v>
      </c>
      <c r="T13">
        <v>10</v>
      </c>
      <c r="W13">
        <v>2</v>
      </c>
      <c r="Y13">
        <v>258.61057692307702</v>
      </c>
      <c r="Z13">
        <v>30</v>
      </c>
      <c r="AA13">
        <v>90</v>
      </c>
      <c r="AB13" s="4">
        <v>138.61057692307699</v>
      </c>
      <c r="AC13">
        <v>138</v>
      </c>
      <c r="AD13">
        <v>2442.30769230944</v>
      </c>
      <c r="AE13">
        <v>2400</v>
      </c>
      <c r="AG13">
        <v>1</v>
      </c>
      <c r="AH13">
        <v>0</v>
      </c>
      <c r="AI13">
        <v>1</v>
      </c>
      <c r="AJ13">
        <v>1</v>
      </c>
      <c r="AK13">
        <v>1</v>
      </c>
      <c r="AL13">
        <v>3</v>
      </c>
      <c r="AM13">
        <v>2</v>
      </c>
      <c r="AN13">
        <v>0</v>
      </c>
      <c r="AO13">
        <v>4</v>
      </c>
    </row>
    <row r="14" spans="1:41">
      <c r="A14">
        <v>13</v>
      </c>
      <c r="B14" t="s">
        <v>87</v>
      </c>
      <c r="C14" t="s">
        <v>88</v>
      </c>
      <c r="D14" t="s">
        <v>754</v>
      </c>
      <c r="E14" t="s">
        <v>835</v>
      </c>
      <c r="F14">
        <v>25</v>
      </c>
      <c r="G14">
        <v>194</v>
      </c>
      <c r="H14">
        <v>186.538461538462</v>
      </c>
      <c r="I14">
        <v>27</v>
      </c>
      <c r="J14">
        <v>37.774038461538503</v>
      </c>
      <c r="P14">
        <v>0</v>
      </c>
      <c r="Q14" s="6">
        <v>224.3125</v>
      </c>
      <c r="R14">
        <v>12.5</v>
      </c>
      <c r="S14" t="s">
        <v>836</v>
      </c>
      <c r="T14">
        <v>10</v>
      </c>
      <c r="U14">
        <v>5</v>
      </c>
      <c r="W14">
        <v>2</v>
      </c>
      <c r="Y14">
        <v>260.8125</v>
      </c>
      <c r="Z14">
        <v>50</v>
      </c>
      <c r="AA14">
        <v>90</v>
      </c>
      <c r="AB14" s="4">
        <v>120.8125</v>
      </c>
      <c r="AC14">
        <v>120</v>
      </c>
      <c r="AD14">
        <v>3250.0000000018199</v>
      </c>
      <c r="AE14">
        <v>3200</v>
      </c>
      <c r="AG14">
        <v>1</v>
      </c>
      <c r="AH14">
        <v>0</v>
      </c>
      <c r="AI14">
        <v>1</v>
      </c>
      <c r="AJ14">
        <v>0</v>
      </c>
      <c r="AK14">
        <v>0</v>
      </c>
      <c r="AL14">
        <v>0</v>
      </c>
      <c r="AM14">
        <v>3</v>
      </c>
      <c r="AN14">
        <v>0</v>
      </c>
      <c r="AO14">
        <v>2</v>
      </c>
    </row>
    <row r="15" spans="1:41">
      <c r="A15">
        <v>14</v>
      </c>
      <c r="B15" t="s">
        <v>89</v>
      </c>
      <c r="C15" t="s">
        <v>90</v>
      </c>
      <c r="D15" t="s">
        <v>325</v>
      </c>
      <c r="E15" t="s">
        <v>835</v>
      </c>
      <c r="F15">
        <v>25</v>
      </c>
      <c r="G15">
        <v>194</v>
      </c>
      <c r="H15">
        <v>186.538461538462</v>
      </c>
      <c r="I15">
        <v>63</v>
      </c>
      <c r="J15">
        <v>88.139423076923094</v>
      </c>
      <c r="P15">
        <v>0</v>
      </c>
      <c r="Q15" s="6">
        <v>274.67788461538498</v>
      </c>
      <c r="R15">
        <v>12.5</v>
      </c>
      <c r="S15" t="s">
        <v>836</v>
      </c>
      <c r="T15">
        <v>10</v>
      </c>
      <c r="W15">
        <v>2</v>
      </c>
      <c r="Y15">
        <v>306.17788461538498</v>
      </c>
      <c r="Z15">
        <v>30</v>
      </c>
      <c r="AA15">
        <v>90</v>
      </c>
      <c r="AB15" s="4">
        <v>186.17788461538501</v>
      </c>
      <c r="AC15">
        <v>186</v>
      </c>
      <c r="AD15">
        <v>711.53846154038501</v>
      </c>
      <c r="AE15">
        <v>700</v>
      </c>
      <c r="AG15">
        <v>1</v>
      </c>
      <c r="AH15">
        <v>1</v>
      </c>
      <c r="AI15">
        <v>1</v>
      </c>
      <c r="AJ15">
        <v>1</v>
      </c>
      <c r="AK15">
        <v>1</v>
      </c>
      <c r="AL15">
        <v>1</v>
      </c>
      <c r="AM15">
        <v>0</v>
      </c>
      <c r="AN15">
        <v>1</v>
      </c>
      <c r="AO15">
        <v>2</v>
      </c>
    </row>
    <row r="16" spans="1:41">
      <c r="A16">
        <v>15</v>
      </c>
      <c r="B16" t="s">
        <v>91</v>
      </c>
      <c r="C16" t="s">
        <v>92</v>
      </c>
      <c r="D16" t="s">
        <v>325</v>
      </c>
      <c r="E16" t="s">
        <v>835</v>
      </c>
      <c r="F16">
        <v>25</v>
      </c>
      <c r="G16">
        <v>194</v>
      </c>
      <c r="H16">
        <v>186.538461538462</v>
      </c>
      <c r="I16">
        <v>24</v>
      </c>
      <c r="J16">
        <v>33.576923076923102</v>
      </c>
      <c r="P16">
        <v>0</v>
      </c>
      <c r="Q16" s="6">
        <v>220.11538461538501</v>
      </c>
      <c r="R16">
        <v>12.5</v>
      </c>
      <c r="S16" t="s">
        <v>836</v>
      </c>
      <c r="T16">
        <v>10</v>
      </c>
      <c r="W16">
        <v>2</v>
      </c>
      <c r="Y16">
        <v>251.61538461538501</v>
      </c>
      <c r="Z16">
        <v>50</v>
      </c>
      <c r="AA16">
        <v>90</v>
      </c>
      <c r="AB16" s="4">
        <v>111.615384615385</v>
      </c>
      <c r="AC16">
        <v>111</v>
      </c>
      <c r="AD16">
        <v>2461.53846154039</v>
      </c>
      <c r="AE16">
        <v>2400</v>
      </c>
      <c r="AG16">
        <v>1</v>
      </c>
      <c r="AH16">
        <v>0</v>
      </c>
      <c r="AI16">
        <v>0</v>
      </c>
      <c r="AK16">
        <v>2</v>
      </c>
      <c r="AL16">
        <v>1</v>
      </c>
      <c r="AM16">
        <v>2</v>
      </c>
      <c r="AN16">
        <v>0</v>
      </c>
      <c r="AO16">
        <v>4</v>
      </c>
    </row>
    <row r="17" spans="1:41">
      <c r="A17">
        <v>16</v>
      </c>
      <c r="B17" t="s">
        <v>851</v>
      </c>
      <c r="C17" t="s">
        <v>852</v>
      </c>
      <c r="D17" t="s">
        <v>325</v>
      </c>
      <c r="E17" t="s">
        <v>835</v>
      </c>
      <c r="F17">
        <v>18.5</v>
      </c>
      <c r="G17">
        <v>194</v>
      </c>
      <c r="H17">
        <v>138.038461538462</v>
      </c>
      <c r="I17">
        <v>20</v>
      </c>
      <c r="J17">
        <v>27.980769230769202</v>
      </c>
      <c r="P17">
        <v>0</v>
      </c>
      <c r="Q17" s="6">
        <v>166.019230769231</v>
      </c>
      <c r="S17" t="s">
        <v>836</v>
      </c>
      <c r="T17">
        <v>0</v>
      </c>
      <c r="W17">
        <v>2</v>
      </c>
      <c r="Y17">
        <v>175.019230769231</v>
      </c>
      <c r="Z17">
        <v>30</v>
      </c>
      <c r="AA17">
        <v>50</v>
      </c>
      <c r="AB17" s="4">
        <v>95.0192307692312</v>
      </c>
      <c r="AC17">
        <v>95</v>
      </c>
      <c r="AD17">
        <v>76.923076924913403</v>
      </c>
      <c r="AE17">
        <v>0</v>
      </c>
      <c r="AG17">
        <v>0</v>
      </c>
      <c r="AH17">
        <v>1</v>
      </c>
      <c r="AI17">
        <v>2</v>
      </c>
      <c r="AJ17">
        <v>0</v>
      </c>
      <c r="AK17">
        <v>1</v>
      </c>
      <c r="AL17">
        <v>0</v>
      </c>
      <c r="AM17">
        <v>0</v>
      </c>
      <c r="AN17">
        <v>0</v>
      </c>
      <c r="AO17">
        <v>0</v>
      </c>
    </row>
    <row r="18" spans="1:41">
      <c r="A18">
        <v>17</v>
      </c>
      <c r="B18" t="s">
        <v>93</v>
      </c>
      <c r="C18" t="s">
        <v>94</v>
      </c>
      <c r="D18" t="s">
        <v>853</v>
      </c>
      <c r="E18" t="s">
        <v>835</v>
      </c>
      <c r="F18">
        <v>25</v>
      </c>
      <c r="G18">
        <v>194</v>
      </c>
      <c r="H18">
        <v>186.538461538462</v>
      </c>
      <c r="I18">
        <v>27</v>
      </c>
      <c r="J18">
        <v>37.774038461538503</v>
      </c>
      <c r="P18">
        <v>0</v>
      </c>
      <c r="Q18" s="6">
        <v>224.3125</v>
      </c>
      <c r="R18">
        <v>12.5</v>
      </c>
      <c r="S18" t="s">
        <v>836</v>
      </c>
      <c r="T18">
        <v>10</v>
      </c>
      <c r="U18">
        <v>5</v>
      </c>
      <c r="W18">
        <v>2</v>
      </c>
      <c r="Y18">
        <v>260.8125</v>
      </c>
      <c r="Z18">
        <v>50</v>
      </c>
      <c r="AA18">
        <v>90</v>
      </c>
      <c r="AB18" s="4">
        <v>120.8125</v>
      </c>
      <c r="AC18">
        <v>120</v>
      </c>
      <c r="AD18">
        <v>3250.0000000018199</v>
      </c>
      <c r="AE18">
        <v>3200</v>
      </c>
      <c r="AG18">
        <v>1</v>
      </c>
      <c r="AH18">
        <v>0</v>
      </c>
      <c r="AI18">
        <v>1</v>
      </c>
      <c r="AJ18">
        <v>0</v>
      </c>
      <c r="AK18">
        <v>0</v>
      </c>
      <c r="AL18">
        <v>0</v>
      </c>
      <c r="AM18">
        <v>3</v>
      </c>
      <c r="AN18">
        <v>0</v>
      </c>
      <c r="AO18">
        <v>2</v>
      </c>
    </row>
    <row r="19" spans="1:41">
      <c r="A19">
        <v>18</v>
      </c>
      <c r="B19" t="s">
        <v>95</v>
      </c>
      <c r="C19" t="s">
        <v>96</v>
      </c>
      <c r="D19" t="s">
        <v>854</v>
      </c>
      <c r="E19" t="s">
        <v>835</v>
      </c>
      <c r="F19">
        <v>25</v>
      </c>
      <c r="G19">
        <v>194</v>
      </c>
      <c r="H19">
        <v>186.538461538462</v>
      </c>
      <c r="I19">
        <v>22</v>
      </c>
      <c r="J19">
        <v>30.778846153846199</v>
      </c>
      <c r="P19">
        <v>0</v>
      </c>
      <c r="Q19" s="6">
        <v>217.31730769230799</v>
      </c>
      <c r="R19">
        <v>12.5</v>
      </c>
      <c r="S19" t="s">
        <v>836</v>
      </c>
      <c r="T19">
        <v>10</v>
      </c>
      <c r="U19">
        <v>5</v>
      </c>
      <c r="W19">
        <v>0</v>
      </c>
      <c r="Y19">
        <v>251.81730769230799</v>
      </c>
      <c r="Z19">
        <v>50</v>
      </c>
      <c r="AA19">
        <v>90</v>
      </c>
      <c r="AB19" s="4">
        <v>111.81730769230801</v>
      </c>
      <c r="AC19">
        <v>111</v>
      </c>
      <c r="AD19">
        <v>3269.2307692326499</v>
      </c>
      <c r="AE19">
        <v>3200</v>
      </c>
      <c r="AG19">
        <v>1</v>
      </c>
      <c r="AH19">
        <v>0</v>
      </c>
      <c r="AI19">
        <v>0</v>
      </c>
      <c r="AJ19">
        <v>1</v>
      </c>
      <c r="AK19">
        <v>0</v>
      </c>
      <c r="AL19">
        <v>1</v>
      </c>
      <c r="AM19">
        <v>3</v>
      </c>
      <c r="AN19">
        <v>0</v>
      </c>
      <c r="AO19">
        <v>2</v>
      </c>
    </row>
    <row r="20" spans="1:41">
      <c r="A20">
        <v>19</v>
      </c>
      <c r="B20" t="s">
        <v>97</v>
      </c>
      <c r="C20" t="s">
        <v>98</v>
      </c>
      <c r="D20" t="s">
        <v>206</v>
      </c>
      <c r="E20" t="s">
        <v>835</v>
      </c>
      <c r="F20">
        <v>25</v>
      </c>
      <c r="G20">
        <v>194</v>
      </c>
      <c r="H20">
        <v>186.538461538462</v>
      </c>
      <c r="I20">
        <v>47</v>
      </c>
      <c r="J20">
        <v>65.754807692307693</v>
      </c>
      <c r="P20">
        <v>0</v>
      </c>
      <c r="Q20" s="6">
        <v>252.29326923076999</v>
      </c>
      <c r="R20">
        <v>12.5</v>
      </c>
      <c r="S20" t="s">
        <v>836</v>
      </c>
      <c r="T20">
        <v>10</v>
      </c>
      <c r="W20">
        <v>0</v>
      </c>
      <c r="Y20">
        <v>281.79326923077002</v>
      </c>
      <c r="Z20">
        <v>50</v>
      </c>
      <c r="AA20">
        <v>90</v>
      </c>
      <c r="AB20" s="4">
        <v>141.79326923076999</v>
      </c>
      <c r="AC20">
        <v>141</v>
      </c>
      <c r="AD20">
        <v>3173.07692307872</v>
      </c>
      <c r="AE20">
        <v>3100</v>
      </c>
      <c r="AG20">
        <v>1</v>
      </c>
      <c r="AH20">
        <v>0</v>
      </c>
      <c r="AI20">
        <v>2</v>
      </c>
      <c r="AJ20">
        <v>0</v>
      </c>
      <c r="AK20">
        <v>0</v>
      </c>
      <c r="AL20">
        <v>1</v>
      </c>
      <c r="AM20">
        <v>3</v>
      </c>
      <c r="AN20">
        <v>0</v>
      </c>
      <c r="AO20">
        <v>1</v>
      </c>
    </row>
    <row r="21" spans="1:41">
      <c r="A21">
        <v>20</v>
      </c>
      <c r="B21" t="s">
        <v>855</v>
      </c>
      <c r="C21" t="s">
        <v>856</v>
      </c>
      <c r="D21" t="s">
        <v>823</v>
      </c>
      <c r="E21" t="s">
        <v>835</v>
      </c>
      <c r="F21">
        <v>22.5</v>
      </c>
      <c r="G21">
        <v>194</v>
      </c>
      <c r="H21">
        <v>167.88461538461499</v>
      </c>
      <c r="I21">
        <v>24</v>
      </c>
      <c r="J21">
        <v>33.576923076923102</v>
      </c>
      <c r="P21">
        <v>0</v>
      </c>
      <c r="Q21" s="6">
        <v>201.461538461538</v>
      </c>
      <c r="S21" t="s">
        <v>836</v>
      </c>
      <c r="T21">
        <v>0</v>
      </c>
      <c r="W21">
        <v>0</v>
      </c>
      <c r="Y21">
        <v>208.461538461538</v>
      </c>
      <c r="Z21">
        <v>30</v>
      </c>
      <c r="AA21">
        <v>50</v>
      </c>
      <c r="AB21" s="4">
        <v>128.461538461538</v>
      </c>
      <c r="AC21">
        <v>128</v>
      </c>
      <c r="AD21">
        <v>1846.15384615222</v>
      </c>
      <c r="AE21">
        <v>1800</v>
      </c>
      <c r="AG21">
        <v>1</v>
      </c>
      <c r="AH21">
        <v>0</v>
      </c>
      <c r="AI21">
        <v>1</v>
      </c>
      <c r="AJ21">
        <v>0</v>
      </c>
      <c r="AK21">
        <v>1</v>
      </c>
      <c r="AL21">
        <v>3</v>
      </c>
      <c r="AM21">
        <v>1</v>
      </c>
      <c r="AN21">
        <v>1</v>
      </c>
      <c r="AO21">
        <v>3</v>
      </c>
    </row>
    <row r="22" spans="1:41">
      <c r="A22">
        <v>21</v>
      </c>
      <c r="B22" t="s">
        <v>99</v>
      </c>
      <c r="C22" t="s">
        <v>100</v>
      </c>
      <c r="D22" t="s">
        <v>439</v>
      </c>
      <c r="E22" t="s">
        <v>835</v>
      </c>
      <c r="F22">
        <v>24.875</v>
      </c>
      <c r="G22">
        <v>194</v>
      </c>
      <c r="H22">
        <v>185.605769230769</v>
      </c>
      <c r="I22">
        <v>48</v>
      </c>
      <c r="J22">
        <v>67.153846153846203</v>
      </c>
      <c r="P22">
        <v>0</v>
      </c>
      <c r="Q22" s="6">
        <v>252.75961538461499</v>
      </c>
      <c r="R22">
        <v>12.5</v>
      </c>
      <c r="S22" t="s">
        <v>836</v>
      </c>
      <c r="T22">
        <v>10</v>
      </c>
      <c r="W22">
        <v>0</v>
      </c>
      <c r="Y22">
        <v>282.25961538461502</v>
      </c>
      <c r="Z22">
        <v>50</v>
      </c>
      <c r="AA22">
        <v>90</v>
      </c>
      <c r="AB22" s="4">
        <v>142.25961538461499</v>
      </c>
      <c r="AC22">
        <v>142</v>
      </c>
      <c r="AD22">
        <v>1038.4615384605199</v>
      </c>
      <c r="AE22">
        <v>1000</v>
      </c>
      <c r="AG22">
        <v>1</v>
      </c>
      <c r="AH22">
        <v>0</v>
      </c>
      <c r="AI22">
        <v>2</v>
      </c>
      <c r="AJ22">
        <v>0</v>
      </c>
      <c r="AK22">
        <v>0</v>
      </c>
      <c r="AL22">
        <v>2</v>
      </c>
      <c r="AM22">
        <v>1</v>
      </c>
      <c r="AN22">
        <v>0</v>
      </c>
      <c r="AO22">
        <v>0</v>
      </c>
    </row>
    <row r="23" spans="1:41">
      <c r="A23">
        <v>22</v>
      </c>
      <c r="B23" t="s">
        <v>857</v>
      </c>
      <c r="C23" t="s">
        <v>858</v>
      </c>
      <c r="D23" t="s">
        <v>859</v>
      </c>
      <c r="E23" t="s">
        <v>835</v>
      </c>
      <c r="F23">
        <v>23.75</v>
      </c>
      <c r="G23">
        <v>194</v>
      </c>
      <c r="H23">
        <v>177.211538461538</v>
      </c>
      <c r="I23">
        <v>44</v>
      </c>
      <c r="J23">
        <v>61.557692307692299</v>
      </c>
      <c r="P23">
        <v>0</v>
      </c>
      <c r="Q23" s="6">
        <v>238.76923076923001</v>
      </c>
      <c r="S23" t="s">
        <v>836</v>
      </c>
      <c r="T23">
        <v>0</v>
      </c>
      <c r="W23">
        <v>0</v>
      </c>
      <c r="Y23">
        <v>245.76923076923001</v>
      </c>
      <c r="Z23">
        <v>30</v>
      </c>
      <c r="AA23">
        <v>90</v>
      </c>
      <c r="AB23" s="4">
        <v>125.76923076923001</v>
      </c>
      <c r="AC23">
        <v>125</v>
      </c>
      <c r="AD23">
        <v>3076.92307692128</v>
      </c>
      <c r="AE23">
        <v>3000</v>
      </c>
      <c r="AG23">
        <v>1</v>
      </c>
      <c r="AH23">
        <v>0</v>
      </c>
      <c r="AI23">
        <v>1</v>
      </c>
      <c r="AJ23">
        <v>0</v>
      </c>
      <c r="AK23">
        <v>1</v>
      </c>
      <c r="AL23">
        <v>0</v>
      </c>
      <c r="AM23">
        <v>3</v>
      </c>
      <c r="AN23">
        <v>0</v>
      </c>
      <c r="AO23">
        <v>0</v>
      </c>
    </row>
    <row r="24" spans="1:41">
      <c r="A24">
        <v>23</v>
      </c>
      <c r="B24" t="s">
        <v>860</v>
      </c>
      <c r="C24" t="s">
        <v>861</v>
      </c>
      <c r="D24" t="s">
        <v>859</v>
      </c>
      <c r="E24" t="s">
        <v>835</v>
      </c>
      <c r="F24">
        <v>22.75</v>
      </c>
      <c r="G24">
        <v>194</v>
      </c>
      <c r="H24">
        <v>169.75</v>
      </c>
      <c r="I24">
        <v>44</v>
      </c>
      <c r="J24">
        <v>61.557692307692299</v>
      </c>
      <c r="P24">
        <v>0</v>
      </c>
      <c r="Q24" s="6">
        <v>231.30769230769201</v>
      </c>
      <c r="S24" t="s">
        <v>836</v>
      </c>
      <c r="T24">
        <v>0</v>
      </c>
      <c r="W24">
        <v>0</v>
      </c>
      <c r="Y24">
        <v>238.30769230769201</v>
      </c>
      <c r="Z24">
        <v>30</v>
      </c>
      <c r="AA24">
        <v>50</v>
      </c>
      <c r="AB24" s="4">
        <v>158.30769230769201</v>
      </c>
      <c r="AC24">
        <v>158</v>
      </c>
      <c r="AD24">
        <v>1230.7692307692801</v>
      </c>
      <c r="AE24">
        <v>1200</v>
      </c>
      <c r="AG24">
        <v>1</v>
      </c>
      <c r="AH24">
        <v>1</v>
      </c>
      <c r="AI24">
        <v>0</v>
      </c>
      <c r="AJ24">
        <v>0</v>
      </c>
      <c r="AK24">
        <v>1</v>
      </c>
      <c r="AL24">
        <v>3</v>
      </c>
      <c r="AM24">
        <v>1</v>
      </c>
      <c r="AN24">
        <v>0</v>
      </c>
      <c r="AO24">
        <v>2</v>
      </c>
    </row>
    <row r="25" spans="1:41">
      <c r="A25">
        <v>24</v>
      </c>
      <c r="B25" t="s">
        <v>104</v>
      </c>
      <c r="C25" t="s">
        <v>105</v>
      </c>
      <c r="D25" t="s">
        <v>375</v>
      </c>
      <c r="E25" t="s">
        <v>835</v>
      </c>
      <c r="F25">
        <v>25</v>
      </c>
      <c r="G25">
        <v>194</v>
      </c>
      <c r="H25">
        <v>186.538461538462</v>
      </c>
      <c r="I25">
        <v>24</v>
      </c>
      <c r="J25">
        <v>33.576923076923102</v>
      </c>
      <c r="P25">
        <v>0</v>
      </c>
      <c r="Q25" s="6">
        <v>220.11538461538501</v>
      </c>
      <c r="R25">
        <v>12.5</v>
      </c>
      <c r="S25" t="s">
        <v>836</v>
      </c>
      <c r="T25">
        <v>10</v>
      </c>
      <c r="W25">
        <v>5</v>
      </c>
      <c r="Y25">
        <v>254.61538461538501</v>
      </c>
      <c r="Z25">
        <v>50</v>
      </c>
      <c r="AA25">
        <v>90</v>
      </c>
      <c r="AB25" s="4">
        <v>114.615384615385</v>
      </c>
      <c r="AC25">
        <v>114</v>
      </c>
      <c r="AD25">
        <v>2461.53846154039</v>
      </c>
      <c r="AE25">
        <v>2400</v>
      </c>
      <c r="AG25">
        <v>1</v>
      </c>
      <c r="AH25">
        <v>0</v>
      </c>
      <c r="AI25">
        <v>0</v>
      </c>
      <c r="AJ25">
        <v>1</v>
      </c>
      <c r="AK25">
        <v>0</v>
      </c>
      <c r="AL25">
        <v>4</v>
      </c>
      <c r="AM25">
        <v>2</v>
      </c>
      <c r="AN25">
        <v>0</v>
      </c>
      <c r="AO25">
        <v>4</v>
      </c>
    </row>
    <row r="26" spans="1:41">
      <c r="A26">
        <v>25</v>
      </c>
      <c r="B26" t="s">
        <v>106</v>
      </c>
      <c r="C26" t="s">
        <v>107</v>
      </c>
      <c r="D26" t="s">
        <v>862</v>
      </c>
      <c r="E26" t="s">
        <v>835</v>
      </c>
      <c r="F26">
        <v>23</v>
      </c>
      <c r="G26">
        <v>194</v>
      </c>
      <c r="H26">
        <v>171.61538461538501</v>
      </c>
      <c r="I26">
        <v>23</v>
      </c>
      <c r="J26">
        <v>32.177884615384599</v>
      </c>
      <c r="P26">
        <v>0</v>
      </c>
      <c r="Q26" s="6">
        <v>203.79326923076999</v>
      </c>
      <c r="R26">
        <v>5.75</v>
      </c>
      <c r="S26" t="s">
        <v>836</v>
      </c>
      <c r="T26">
        <v>10</v>
      </c>
      <c r="W26">
        <v>5</v>
      </c>
      <c r="X26">
        <v>4</v>
      </c>
      <c r="Y26">
        <v>231.54326923076999</v>
      </c>
      <c r="Z26">
        <v>50</v>
      </c>
      <c r="AA26">
        <v>90</v>
      </c>
      <c r="AB26" s="4">
        <v>91.543269230769596</v>
      </c>
      <c r="AC26">
        <v>91</v>
      </c>
      <c r="AD26">
        <v>2173.0769230784999</v>
      </c>
      <c r="AE26">
        <v>2100</v>
      </c>
      <c r="AG26">
        <v>0</v>
      </c>
      <c r="AH26">
        <v>1</v>
      </c>
      <c r="AI26">
        <v>2</v>
      </c>
      <c r="AJ26">
        <v>0</v>
      </c>
      <c r="AK26">
        <v>0</v>
      </c>
      <c r="AL26">
        <v>1</v>
      </c>
      <c r="AM26">
        <v>2</v>
      </c>
      <c r="AN26">
        <v>0</v>
      </c>
      <c r="AO26">
        <v>1</v>
      </c>
    </row>
    <row r="27" spans="1:41">
      <c r="A27">
        <v>26</v>
      </c>
      <c r="B27" t="s">
        <v>110</v>
      </c>
      <c r="C27" t="s">
        <v>111</v>
      </c>
      <c r="D27" t="s">
        <v>863</v>
      </c>
      <c r="E27" t="s">
        <v>835</v>
      </c>
      <c r="F27">
        <v>22.5</v>
      </c>
      <c r="G27">
        <v>194</v>
      </c>
      <c r="H27">
        <v>167.88461538461499</v>
      </c>
      <c r="I27">
        <v>23</v>
      </c>
      <c r="J27">
        <v>32.177884615384599</v>
      </c>
      <c r="P27">
        <v>0</v>
      </c>
      <c r="Q27" s="6">
        <v>200.0625</v>
      </c>
      <c r="S27" t="s">
        <v>836</v>
      </c>
      <c r="T27">
        <v>0</v>
      </c>
      <c r="W27">
        <v>6</v>
      </c>
      <c r="Y27">
        <v>213.0625</v>
      </c>
      <c r="Z27">
        <v>30</v>
      </c>
      <c r="AA27">
        <v>50</v>
      </c>
      <c r="AB27" s="4">
        <v>133.0625</v>
      </c>
      <c r="AC27">
        <v>133</v>
      </c>
      <c r="AD27">
        <v>250</v>
      </c>
      <c r="AE27">
        <v>200</v>
      </c>
      <c r="AG27">
        <v>1</v>
      </c>
      <c r="AH27">
        <v>0</v>
      </c>
      <c r="AI27">
        <v>1</v>
      </c>
      <c r="AJ27">
        <v>1</v>
      </c>
      <c r="AK27">
        <v>0</v>
      </c>
      <c r="AL27">
        <v>3</v>
      </c>
      <c r="AM27">
        <v>0</v>
      </c>
      <c r="AN27">
        <v>0</v>
      </c>
      <c r="AO27">
        <v>2</v>
      </c>
    </row>
    <row r="28" spans="1:41">
      <c r="A28">
        <v>27</v>
      </c>
      <c r="B28" t="s">
        <v>112</v>
      </c>
      <c r="C28" t="s">
        <v>113</v>
      </c>
      <c r="D28" t="s">
        <v>179</v>
      </c>
      <c r="E28" t="s">
        <v>864</v>
      </c>
      <c r="F28">
        <v>23</v>
      </c>
      <c r="G28">
        <v>232</v>
      </c>
      <c r="H28">
        <v>205.230769230769</v>
      </c>
      <c r="I28">
        <v>53</v>
      </c>
      <c r="J28">
        <v>88.673076923076906</v>
      </c>
      <c r="P28">
        <v>0</v>
      </c>
      <c r="Q28" s="6">
        <v>293.90384615384602</v>
      </c>
      <c r="R28">
        <v>5.75</v>
      </c>
      <c r="S28" t="s">
        <v>836</v>
      </c>
      <c r="T28">
        <v>0</v>
      </c>
      <c r="U28">
        <v>50</v>
      </c>
      <c r="W28">
        <v>6</v>
      </c>
      <c r="Y28">
        <v>362.65384615384602</v>
      </c>
      <c r="Z28">
        <v>30</v>
      </c>
      <c r="AA28">
        <v>50</v>
      </c>
      <c r="AB28" s="4">
        <v>282.65384615384602</v>
      </c>
      <c r="AC28">
        <v>282</v>
      </c>
      <c r="AD28">
        <v>2615.38461538407</v>
      </c>
      <c r="AE28">
        <v>2600</v>
      </c>
      <c r="AG28">
        <v>2</v>
      </c>
      <c r="AH28">
        <v>1</v>
      </c>
      <c r="AI28">
        <v>1</v>
      </c>
      <c r="AJ28">
        <v>1</v>
      </c>
      <c r="AK28">
        <v>0</v>
      </c>
      <c r="AL28">
        <v>2</v>
      </c>
      <c r="AM28">
        <v>2</v>
      </c>
      <c r="AN28">
        <v>1</v>
      </c>
      <c r="AO28">
        <v>1</v>
      </c>
    </row>
    <row r="29" spans="1:41">
      <c r="A29">
        <v>28</v>
      </c>
      <c r="B29" t="s">
        <v>114</v>
      </c>
      <c r="C29" t="s">
        <v>115</v>
      </c>
      <c r="D29" t="s">
        <v>865</v>
      </c>
      <c r="E29" t="s">
        <v>835</v>
      </c>
      <c r="F29">
        <v>25</v>
      </c>
      <c r="G29">
        <v>194</v>
      </c>
      <c r="H29">
        <v>186.538461538462</v>
      </c>
      <c r="I29">
        <v>27</v>
      </c>
      <c r="J29">
        <v>37.774038461538503</v>
      </c>
      <c r="P29">
        <v>0</v>
      </c>
      <c r="Q29" s="6">
        <v>224.3125</v>
      </c>
      <c r="R29">
        <v>12.5</v>
      </c>
      <c r="S29" t="s">
        <v>836</v>
      </c>
      <c r="T29">
        <v>10</v>
      </c>
      <c r="W29">
        <v>5</v>
      </c>
      <c r="Y29">
        <v>258.8125</v>
      </c>
      <c r="Z29">
        <v>50</v>
      </c>
      <c r="AA29">
        <v>90</v>
      </c>
      <c r="AB29" s="4">
        <v>118.8125</v>
      </c>
      <c r="AC29">
        <v>118</v>
      </c>
      <c r="AD29">
        <v>3250</v>
      </c>
      <c r="AE29">
        <v>3200</v>
      </c>
      <c r="AG29">
        <v>1</v>
      </c>
      <c r="AH29">
        <v>0</v>
      </c>
      <c r="AI29">
        <v>0</v>
      </c>
      <c r="AJ29">
        <v>1</v>
      </c>
      <c r="AK29">
        <v>1</v>
      </c>
      <c r="AL29">
        <v>3</v>
      </c>
      <c r="AM29">
        <v>3</v>
      </c>
      <c r="AN29">
        <v>0</v>
      </c>
      <c r="AO29">
        <v>2</v>
      </c>
    </row>
    <row r="30" spans="1:41">
      <c r="A30">
        <v>29</v>
      </c>
      <c r="B30" t="s">
        <v>116</v>
      </c>
      <c r="C30" t="s">
        <v>117</v>
      </c>
      <c r="D30" t="s">
        <v>866</v>
      </c>
      <c r="E30" t="s">
        <v>835</v>
      </c>
      <c r="F30">
        <v>25</v>
      </c>
      <c r="G30">
        <v>194</v>
      </c>
      <c r="H30">
        <v>186.538461538462</v>
      </c>
      <c r="I30">
        <v>41</v>
      </c>
      <c r="J30">
        <v>57.360576923076898</v>
      </c>
      <c r="P30">
        <v>0</v>
      </c>
      <c r="Q30" s="6">
        <v>243.899038461538</v>
      </c>
      <c r="R30">
        <v>12.5</v>
      </c>
      <c r="S30" t="s">
        <v>836</v>
      </c>
      <c r="T30">
        <v>10</v>
      </c>
      <c r="U30">
        <v>5</v>
      </c>
      <c r="W30">
        <v>5</v>
      </c>
      <c r="Y30">
        <v>283.399038461538</v>
      </c>
      <c r="Z30">
        <v>50</v>
      </c>
      <c r="AA30">
        <v>90</v>
      </c>
      <c r="AB30" s="4">
        <v>143.399038461538</v>
      </c>
      <c r="AC30">
        <v>143</v>
      </c>
      <c r="AD30">
        <v>1596.1538461519899</v>
      </c>
      <c r="AE30">
        <v>1500</v>
      </c>
      <c r="AG30">
        <v>1</v>
      </c>
      <c r="AH30">
        <v>0</v>
      </c>
      <c r="AI30">
        <v>2</v>
      </c>
      <c r="AJ30">
        <v>0</v>
      </c>
      <c r="AK30">
        <v>0</v>
      </c>
      <c r="AL30">
        <v>3</v>
      </c>
      <c r="AM30">
        <v>1</v>
      </c>
      <c r="AN30">
        <v>1</v>
      </c>
      <c r="AO30">
        <v>0</v>
      </c>
    </row>
    <row r="31" spans="1:41">
      <c r="A31">
        <v>30</v>
      </c>
      <c r="B31" t="s">
        <v>118</v>
      </c>
      <c r="C31" t="s">
        <v>119</v>
      </c>
      <c r="D31" t="s">
        <v>867</v>
      </c>
      <c r="E31" t="s">
        <v>835</v>
      </c>
      <c r="F31">
        <v>25</v>
      </c>
      <c r="G31">
        <v>194</v>
      </c>
      <c r="H31">
        <v>186.538461538462</v>
      </c>
      <c r="I31">
        <v>49</v>
      </c>
      <c r="J31">
        <v>68.552884615384599</v>
      </c>
      <c r="P31">
        <v>0</v>
      </c>
      <c r="Q31" s="6">
        <v>255.09134615384599</v>
      </c>
      <c r="R31">
        <v>12.5</v>
      </c>
      <c r="S31" t="s">
        <v>836</v>
      </c>
      <c r="T31">
        <v>10</v>
      </c>
      <c r="U31">
        <v>5</v>
      </c>
      <c r="W31">
        <v>4</v>
      </c>
      <c r="Y31">
        <v>293.59134615384602</v>
      </c>
      <c r="Z31">
        <v>50</v>
      </c>
      <c r="AA31">
        <v>90</v>
      </c>
      <c r="AB31" s="4">
        <v>153.59134615384599</v>
      </c>
      <c r="AC31">
        <v>153</v>
      </c>
      <c r="AD31">
        <v>2365.3846153838499</v>
      </c>
      <c r="AE31">
        <v>2300</v>
      </c>
      <c r="AG31">
        <v>1</v>
      </c>
      <c r="AH31">
        <v>1</v>
      </c>
      <c r="AI31">
        <v>0</v>
      </c>
      <c r="AJ31">
        <v>0</v>
      </c>
      <c r="AK31">
        <v>0</v>
      </c>
      <c r="AL31">
        <v>3</v>
      </c>
      <c r="AM31">
        <v>2</v>
      </c>
      <c r="AN31">
        <v>0</v>
      </c>
      <c r="AO31">
        <v>3</v>
      </c>
    </row>
    <row r="32" spans="1:41">
      <c r="A32">
        <v>31</v>
      </c>
      <c r="B32" t="s">
        <v>120</v>
      </c>
      <c r="C32" t="s">
        <v>121</v>
      </c>
      <c r="D32" t="s">
        <v>868</v>
      </c>
      <c r="E32" t="s">
        <v>835</v>
      </c>
      <c r="F32">
        <v>8.5</v>
      </c>
      <c r="G32">
        <v>194</v>
      </c>
      <c r="H32">
        <v>63.423076923076898</v>
      </c>
      <c r="I32">
        <v>10</v>
      </c>
      <c r="J32">
        <v>13.990384615384601</v>
      </c>
      <c r="P32">
        <v>0</v>
      </c>
      <c r="Q32" s="6">
        <v>77.413461538461505</v>
      </c>
      <c r="S32">
        <v>3.5</v>
      </c>
      <c r="T32">
        <v>0</v>
      </c>
      <c r="W32">
        <v>3</v>
      </c>
      <c r="Y32">
        <v>83.913461538461505</v>
      </c>
      <c r="AB32" s="4">
        <v>83.913461538461505</v>
      </c>
      <c r="AC32">
        <v>83</v>
      </c>
      <c r="AD32">
        <v>3653.8461538460201</v>
      </c>
      <c r="AE32">
        <v>3600</v>
      </c>
      <c r="AF32" t="s">
        <v>869</v>
      </c>
      <c r="AG32">
        <v>0</v>
      </c>
      <c r="AH32">
        <v>1</v>
      </c>
      <c r="AI32">
        <v>1</v>
      </c>
      <c r="AJ32">
        <v>1</v>
      </c>
      <c r="AK32">
        <v>0</v>
      </c>
      <c r="AL32">
        <v>3</v>
      </c>
      <c r="AM32">
        <v>3</v>
      </c>
      <c r="AN32">
        <v>1</v>
      </c>
      <c r="AO32">
        <v>1</v>
      </c>
    </row>
    <row r="33" spans="1:41">
      <c r="A33">
        <v>32</v>
      </c>
      <c r="B33" t="s">
        <v>870</v>
      </c>
      <c r="C33" t="s">
        <v>609</v>
      </c>
      <c r="D33" t="s">
        <v>385</v>
      </c>
      <c r="E33" t="s">
        <v>835</v>
      </c>
      <c r="F33">
        <v>24</v>
      </c>
      <c r="G33">
        <v>194</v>
      </c>
      <c r="H33">
        <v>179.07692307692301</v>
      </c>
      <c r="I33">
        <v>33</v>
      </c>
      <c r="J33">
        <v>46.168269230769198</v>
      </c>
      <c r="P33">
        <v>0</v>
      </c>
      <c r="Q33" s="6">
        <v>225.24519230769201</v>
      </c>
      <c r="R33">
        <v>6</v>
      </c>
      <c r="S33" t="s">
        <v>836</v>
      </c>
      <c r="T33">
        <v>10</v>
      </c>
      <c r="W33">
        <v>3</v>
      </c>
      <c r="Y33">
        <v>251.24519230769201</v>
      </c>
      <c r="Z33">
        <v>50</v>
      </c>
      <c r="AA33">
        <v>90</v>
      </c>
      <c r="AB33" s="4">
        <v>111.24519230769199</v>
      </c>
      <c r="AC33">
        <v>111</v>
      </c>
      <c r="AD33">
        <v>980.76923076803303</v>
      </c>
      <c r="AE33">
        <v>900</v>
      </c>
      <c r="AG33">
        <v>1</v>
      </c>
      <c r="AH33">
        <v>0</v>
      </c>
      <c r="AI33">
        <v>0</v>
      </c>
      <c r="AJ33">
        <v>1</v>
      </c>
      <c r="AK33">
        <v>0</v>
      </c>
      <c r="AL33">
        <v>1</v>
      </c>
      <c r="AM33">
        <v>0</v>
      </c>
      <c r="AN33">
        <v>1</v>
      </c>
      <c r="AO33">
        <v>4</v>
      </c>
    </row>
    <row r="34" spans="1:41">
      <c r="A34">
        <v>33</v>
      </c>
      <c r="B34" t="s">
        <v>871</v>
      </c>
      <c r="C34" t="s">
        <v>872</v>
      </c>
      <c r="D34" t="s">
        <v>873</v>
      </c>
      <c r="E34" t="s">
        <v>835</v>
      </c>
      <c r="F34">
        <v>9</v>
      </c>
      <c r="G34">
        <v>194</v>
      </c>
      <c r="H34">
        <v>67.153846153846203</v>
      </c>
      <c r="I34">
        <v>12</v>
      </c>
      <c r="J34">
        <v>16.788461538461501</v>
      </c>
      <c r="P34">
        <v>0</v>
      </c>
      <c r="Q34" s="6">
        <v>83.942307692307693</v>
      </c>
      <c r="R34">
        <v>4.5</v>
      </c>
      <c r="S34">
        <v>3.5</v>
      </c>
      <c r="T34">
        <v>0</v>
      </c>
      <c r="W34">
        <v>3</v>
      </c>
      <c r="Y34">
        <v>94.942307692307693</v>
      </c>
      <c r="AB34" s="4">
        <v>94.942307692307693</v>
      </c>
      <c r="AC34">
        <v>94</v>
      </c>
      <c r="AD34">
        <v>3769.23076923077</v>
      </c>
      <c r="AE34">
        <v>3700</v>
      </c>
      <c r="AG34">
        <v>0</v>
      </c>
      <c r="AH34">
        <v>1</v>
      </c>
      <c r="AI34">
        <v>2</v>
      </c>
      <c r="AJ34">
        <v>0</v>
      </c>
      <c r="AK34">
        <v>0</v>
      </c>
      <c r="AL34">
        <v>4</v>
      </c>
      <c r="AM34">
        <v>3</v>
      </c>
      <c r="AN34">
        <v>1</v>
      </c>
      <c r="AO34">
        <v>2</v>
      </c>
    </row>
    <row r="35" spans="1:41">
      <c r="A35">
        <v>34</v>
      </c>
      <c r="B35" t="s">
        <v>122</v>
      </c>
      <c r="C35" t="s">
        <v>123</v>
      </c>
      <c r="D35" t="s">
        <v>874</v>
      </c>
      <c r="E35" t="s">
        <v>835</v>
      </c>
      <c r="F35">
        <v>25</v>
      </c>
      <c r="G35">
        <v>194</v>
      </c>
      <c r="H35">
        <v>186.538461538462</v>
      </c>
      <c r="I35">
        <v>53</v>
      </c>
      <c r="J35">
        <v>74.149038461538495</v>
      </c>
      <c r="P35">
        <v>0</v>
      </c>
      <c r="Q35" s="6">
        <v>260.6875</v>
      </c>
      <c r="R35">
        <v>12.5</v>
      </c>
      <c r="S35" t="s">
        <v>836</v>
      </c>
      <c r="T35">
        <v>10</v>
      </c>
      <c r="U35">
        <v>5</v>
      </c>
      <c r="W35">
        <v>2</v>
      </c>
      <c r="Y35">
        <v>297.1875</v>
      </c>
      <c r="Z35">
        <v>30</v>
      </c>
      <c r="AA35">
        <v>90</v>
      </c>
      <c r="AB35" s="4">
        <v>177.1875</v>
      </c>
      <c r="AC35">
        <v>177</v>
      </c>
      <c r="AD35">
        <v>750</v>
      </c>
      <c r="AE35">
        <v>700</v>
      </c>
      <c r="AG35">
        <v>1</v>
      </c>
      <c r="AH35">
        <v>1</v>
      </c>
      <c r="AI35">
        <v>1</v>
      </c>
      <c r="AJ35">
        <v>0</v>
      </c>
      <c r="AK35">
        <v>1</v>
      </c>
      <c r="AL35">
        <v>2</v>
      </c>
      <c r="AM35">
        <v>0</v>
      </c>
      <c r="AN35">
        <v>1</v>
      </c>
      <c r="AO35">
        <v>2</v>
      </c>
    </row>
    <row r="36" spans="1:41">
      <c r="A36">
        <v>35</v>
      </c>
      <c r="B36" t="s">
        <v>124</v>
      </c>
      <c r="C36" t="s">
        <v>125</v>
      </c>
      <c r="D36" t="s">
        <v>325</v>
      </c>
      <c r="E36" t="s">
        <v>835</v>
      </c>
      <c r="F36">
        <v>24.5</v>
      </c>
      <c r="G36">
        <v>194</v>
      </c>
      <c r="H36">
        <v>182.80769230769201</v>
      </c>
      <c r="I36">
        <v>31</v>
      </c>
      <c r="J36">
        <v>43.370192307692299</v>
      </c>
      <c r="P36">
        <v>0</v>
      </c>
      <c r="Q36" s="6">
        <v>226.17788461538501</v>
      </c>
      <c r="R36">
        <v>6</v>
      </c>
      <c r="S36" t="s">
        <v>836</v>
      </c>
      <c r="T36">
        <v>10</v>
      </c>
      <c r="W36">
        <v>2</v>
      </c>
      <c r="Y36">
        <v>251.17788461538501</v>
      </c>
      <c r="Z36">
        <v>50</v>
      </c>
      <c r="AA36">
        <v>90</v>
      </c>
      <c r="AB36" s="4">
        <v>111.177884615385</v>
      </c>
      <c r="AC36">
        <v>111</v>
      </c>
      <c r="AD36">
        <v>711.53846154004395</v>
      </c>
      <c r="AE36">
        <v>700</v>
      </c>
      <c r="AG36">
        <v>1</v>
      </c>
      <c r="AH36">
        <v>0</v>
      </c>
      <c r="AI36">
        <v>0</v>
      </c>
      <c r="AJ36">
        <v>1</v>
      </c>
      <c r="AK36">
        <v>0</v>
      </c>
      <c r="AL36">
        <v>1</v>
      </c>
      <c r="AM36">
        <v>0</v>
      </c>
      <c r="AN36">
        <v>1</v>
      </c>
      <c r="AO36">
        <v>2</v>
      </c>
    </row>
    <row r="37" spans="1:41">
      <c r="A37">
        <v>36</v>
      </c>
      <c r="B37" t="s">
        <v>875</v>
      </c>
      <c r="C37" t="s">
        <v>876</v>
      </c>
      <c r="D37" t="s">
        <v>256</v>
      </c>
      <c r="E37" t="s">
        <v>835</v>
      </c>
      <c r="F37">
        <v>25</v>
      </c>
      <c r="G37">
        <v>194</v>
      </c>
      <c r="H37">
        <v>186.538461538462</v>
      </c>
      <c r="I37">
        <v>39</v>
      </c>
      <c r="J37">
        <v>54.5625</v>
      </c>
      <c r="P37">
        <v>0</v>
      </c>
      <c r="Q37" s="6">
        <v>241.100961538462</v>
      </c>
      <c r="R37">
        <v>12.5</v>
      </c>
      <c r="S37" t="s">
        <v>836</v>
      </c>
      <c r="T37">
        <v>10</v>
      </c>
      <c r="W37">
        <v>0</v>
      </c>
      <c r="Y37">
        <v>270.600961538462</v>
      </c>
      <c r="Z37">
        <v>50</v>
      </c>
      <c r="AA37">
        <v>90</v>
      </c>
      <c r="AB37" s="4">
        <v>130.600961538462</v>
      </c>
      <c r="AC37">
        <v>130</v>
      </c>
      <c r="AD37">
        <v>2403.8461538480101</v>
      </c>
      <c r="AE37">
        <v>2400</v>
      </c>
      <c r="AG37">
        <v>1</v>
      </c>
      <c r="AH37">
        <v>0</v>
      </c>
      <c r="AI37">
        <v>1</v>
      </c>
      <c r="AJ37">
        <v>1</v>
      </c>
      <c r="AK37">
        <v>0</v>
      </c>
      <c r="AL37">
        <v>0</v>
      </c>
      <c r="AM37">
        <v>2</v>
      </c>
      <c r="AN37">
        <v>0</v>
      </c>
      <c r="AO37">
        <v>4</v>
      </c>
    </row>
    <row r="38" spans="1:41">
      <c r="A38">
        <v>37</v>
      </c>
      <c r="B38" t="s">
        <v>126</v>
      </c>
      <c r="C38" t="s">
        <v>127</v>
      </c>
      <c r="D38" t="s">
        <v>877</v>
      </c>
      <c r="E38" t="s">
        <v>835</v>
      </c>
      <c r="F38">
        <v>25</v>
      </c>
      <c r="G38">
        <v>194</v>
      </c>
      <c r="H38">
        <v>186.538461538462</v>
      </c>
      <c r="I38">
        <v>31</v>
      </c>
      <c r="J38">
        <v>43.370192307692299</v>
      </c>
      <c r="P38">
        <v>0</v>
      </c>
      <c r="Q38" s="6">
        <v>229.90865384615401</v>
      </c>
      <c r="R38">
        <v>12.5</v>
      </c>
      <c r="S38" t="s">
        <v>836</v>
      </c>
      <c r="T38">
        <v>10</v>
      </c>
      <c r="U38">
        <v>5</v>
      </c>
      <c r="W38">
        <v>0</v>
      </c>
      <c r="Y38">
        <v>264.40865384615398</v>
      </c>
      <c r="Z38">
        <v>50</v>
      </c>
      <c r="AA38">
        <v>90</v>
      </c>
      <c r="AB38" s="4">
        <v>124.408653846154</v>
      </c>
      <c r="AC38">
        <v>124</v>
      </c>
      <c r="AD38">
        <v>1634.6153846161501</v>
      </c>
      <c r="AE38">
        <v>1600</v>
      </c>
      <c r="AG38">
        <v>1</v>
      </c>
      <c r="AH38">
        <v>0</v>
      </c>
      <c r="AI38">
        <v>1</v>
      </c>
      <c r="AJ38">
        <v>0</v>
      </c>
      <c r="AK38">
        <v>0</v>
      </c>
      <c r="AL38">
        <v>4</v>
      </c>
      <c r="AM38">
        <v>1</v>
      </c>
      <c r="AN38">
        <v>1</v>
      </c>
      <c r="AO38">
        <v>1</v>
      </c>
    </row>
    <row r="39" spans="1:41">
      <c r="A39">
        <v>38</v>
      </c>
      <c r="B39" t="s">
        <v>128</v>
      </c>
      <c r="C39" t="s">
        <v>129</v>
      </c>
      <c r="D39" t="s">
        <v>206</v>
      </c>
      <c r="E39" t="s">
        <v>835</v>
      </c>
      <c r="F39">
        <v>22</v>
      </c>
      <c r="G39">
        <v>194</v>
      </c>
      <c r="H39">
        <v>164.15384615384599</v>
      </c>
      <c r="I39">
        <v>41</v>
      </c>
      <c r="J39">
        <v>57.360576923076898</v>
      </c>
      <c r="P39">
        <v>0</v>
      </c>
      <c r="Q39" s="6">
        <v>221.51442307692301</v>
      </c>
      <c r="S39" t="s">
        <v>836</v>
      </c>
      <c r="T39">
        <v>0</v>
      </c>
      <c r="W39">
        <v>0</v>
      </c>
      <c r="Y39">
        <v>228.51442307692301</v>
      </c>
      <c r="Z39">
        <v>20</v>
      </c>
      <c r="AA39">
        <v>90</v>
      </c>
      <c r="AB39" s="4">
        <v>118.51442307692299</v>
      </c>
      <c r="AC39">
        <v>118</v>
      </c>
      <c r="AD39">
        <v>2057.6923076920398</v>
      </c>
      <c r="AE39">
        <v>2000</v>
      </c>
      <c r="AG39">
        <v>1</v>
      </c>
      <c r="AH39">
        <v>0</v>
      </c>
      <c r="AI39">
        <v>0</v>
      </c>
      <c r="AJ39">
        <v>1</v>
      </c>
      <c r="AK39">
        <v>1</v>
      </c>
      <c r="AL39">
        <v>3</v>
      </c>
      <c r="AM39">
        <v>2</v>
      </c>
      <c r="AN39">
        <v>0</v>
      </c>
      <c r="AO39">
        <v>0</v>
      </c>
    </row>
    <row r="40" spans="1:41">
      <c r="A40">
        <v>39</v>
      </c>
      <c r="B40" t="s">
        <v>878</v>
      </c>
      <c r="C40" t="s">
        <v>879</v>
      </c>
      <c r="D40" t="s">
        <v>206</v>
      </c>
      <c r="E40" t="s">
        <v>835</v>
      </c>
      <c r="F40">
        <v>25</v>
      </c>
      <c r="G40">
        <v>194</v>
      </c>
      <c r="H40">
        <v>186.538461538462</v>
      </c>
      <c r="I40">
        <v>49</v>
      </c>
      <c r="J40">
        <v>68.552884615384599</v>
      </c>
      <c r="P40">
        <v>0</v>
      </c>
      <c r="Q40" s="6">
        <v>255.09134615384599</v>
      </c>
      <c r="R40">
        <v>12.5</v>
      </c>
      <c r="S40" t="s">
        <v>836</v>
      </c>
      <c r="T40">
        <v>10</v>
      </c>
      <c r="W40">
        <v>0</v>
      </c>
      <c r="Y40">
        <v>284.59134615384602</v>
      </c>
      <c r="Z40">
        <v>50</v>
      </c>
      <c r="AA40">
        <v>90</v>
      </c>
      <c r="AB40" s="4">
        <v>144.59134615384599</v>
      </c>
      <c r="AC40">
        <v>144</v>
      </c>
      <c r="AD40">
        <v>2365.3846153838499</v>
      </c>
      <c r="AE40">
        <v>2300</v>
      </c>
      <c r="AG40">
        <v>1</v>
      </c>
      <c r="AH40">
        <v>0</v>
      </c>
      <c r="AI40">
        <v>2</v>
      </c>
      <c r="AJ40">
        <v>0</v>
      </c>
      <c r="AK40">
        <v>0</v>
      </c>
      <c r="AL40">
        <v>4</v>
      </c>
      <c r="AM40">
        <v>2</v>
      </c>
      <c r="AN40">
        <v>0</v>
      </c>
      <c r="AO40">
        <v>3</v>
      </c>
    </row>
    <row r="41" spans="1:41">
      <c r="A41">
        <v>40</v>
      </c>
      <c r="B41" t="s">
        <v>130</v>
      </c>
      <c r="C41" t="s">
        <v>131</v>
      </c>
      <c r="D41" t="s">
        <v>261</v>
      </c>
      <c r="E41" t="s">
        <v>835</v>
      </c>
      <c r="F41">
        <v>25</v>
      </c>
      <c r="G41">
        <v>194</v>
      </c>
      <c r="H41">
        <v>186.538461538462</v>
      </c>
      <c r="I41">
        <v>27</v>
      </c>
      <c r="J41">
        <v>37.774038461538503</v>
      </c>
      <c r="P41">
        <v>0</v>
      </c>
      <c r="Q41" s="6">
        <v>224.3125</v>
      </c>
      <c r="R41">
        <v>12.5</v>
      </c>
      <c r="S41" t="s">
        <v>836</v>
      </c>
      <c r="T41">
        <v>10</v>
      </c>
      <c r="U41">
        <v>5</v>
      </c>
      <c r="W41">
        <v>0</v>
      </c>
      <c r="Y41">
        <v>258.8125</v>
      </c>
      <c r="Z41">
        <v>50</v>
      </c>
      <c r="AA41">
        <v>90</v>
      </c>
      <c r="AB41" s="4">
        <v>118.8125</v>
      </c>
      <c r="AC41">
        <v>118</v>
      </c>
      <c r="AD41">
        <v>3250</v>
      </c>
      <c r="AE41">
        <v>3200</v>
      </c>
      <c r="AG41">
        <v>1</v>
      </c>
      <c r="AH41">
        <v>0</v>
      </c>
      <c r="AI41">
        <v>0</v>
      </c>
      <c r="AJ41">
        <v>1</v>
      </c>
      <c r="AK41">
        <v>1</v>
      </c>
      <c r="AL41">
        <v>3</v>
      </c>
      <c r="AM41">
        <v>3</v>
      </c>
      <c r="AN41">
        <v>0</v>
      </c>
      <c r="AO41">
        <v>2</v>
      </c>
    </row>
    <row r="42" spans="1:41">
      <c r="A42">
        <v>41</v>
      </c>
      <c r="B42" t="s">
        <v>132</v>
      </c>
      <c r="C42" t="s">
        <v>133</v>
      </c>
      <c r="D42" t="s">
        <v>880</v>
      </c>
      <c r="E42" t="s">
        <v>835</v>
      </c>
      <c r="F42">
        <v>25</v>
      </c>
      <c r="G42">
        <v>194</v>
      </c>
      <c r="H42">
        <v>186.538461538462</v>
      </c>
      <c r="I42">
        <v>35</v>
      </c>
      <c r="J42">
        <v>48.966346153846096</v>
      </c>
      <c r="P42">
        <v>0</v>
      </c>
      <c r="Q42" s="6">
        <v>235.50480769230799</v>
      </c>
      <c r="R42">
        <v>12.5</v>
      </c>
      <c r="S42" t="s">
        <v>836</v>
      </c>
      <c r="T42">
        <v>10</v>
      </c>
      <c r="W42">
        <v>0</v>
      </c>
      <c r="Y42">
        <v>265.00480769230802</v>
      </c>
      <c r="Z42">
        <v>50</v>
      </c>
      <c r="AA42">
        <v>90</v>
      </c>
      <c r="AB42" s="4">
        <v>125.00480769230801</v>
      </c>
      <c r="AC42">
        <v>125</v>
      </c>
      <c r="AD42">
        <v>19.2307692318536</v>
      </c>
      <c r="AE42">
        <v>0</v>
      </c>
      <c r="AG42">
        <v>1</v>
      </c>
      <c r="AH42">
        <v>0</v>
      </c>
      <c r="AI42">
        <v>1</v>
      </c>
      <c r="AJ42">
        <v>0</v>
      </c>
      <c r="AK42">
        <v>1</v>
      </c>
      <c r="AL42">
        <v>0</v>
      </c>
      <c r="AM42">
        <v>0</v>
      </c>
      <c r="AN42">
        <v>0</v>
      </c>
      <c r="AO42">
        <v>0</v>
      </c>
    </row>
    <row r="43" spans="1:41">
      <c r="A43">
        <v>42</v>
      </c>
      <c r="B43" t="s">
        <v>134</v>
      </c>
      <c r="C43" t="s">
        <v>135</v>
      </c>
      <c r="D43" t="s">
        <v>439</v>
      </c>
      <c r="E43" t="s">
        <v>835</v>
      </c>
      <c r="F43">
        <v>25</v>
      </c>
      <c r="G43">
        <v>194</v>
      </c>
      <c r="H43">
        <v>186.538461538462</v>
      </c>
      <c r="I43">
        <v>49</v>
      </c>
      <c r="J43">
        <v>68.552884615384599</v>
      </c>
      <c r="P43">
        <v>0</v>
      </c>
      <c r="Q43" s="6">
        <v>255.09134615384599</v>
      </c>
      <c r="R43">
        <v>12.5</v>
      </c>
      <c r="S43" t="s">
        <v>836</v>
      </c>
      <c r="T43">
        <v>10</v>
      </c>
      <c r="W43">
        <v>0</v>
      </c>
      <c r="Y43">
        <v>284.59134615384602</v>
      </c>
      <c r="Z43">
        <v>50</v>
      </c>
      <c r="AA43">
        <v>90</v>
      </c>
      <c r="AB43" s="4">
        <v>144.59134615384599</v>
      </c>
      <c r="AC43">
        <v>144</v>
      </c>
      <c r="AD43">
        <v>2365.3846153838499</v>
      </c>
      <c r="AE43">
        <v>2300</v>
      </c>
      <c r="AG43">
        <v>1</v>
      </c>
      <c r="AH43">
        <v>0</v>
      </c>
      <c r="AI43">
        <v>2</v>
      </c>
      <c r="AJ43">
        <v>0</v>
      </c>
      <c r="AK43">
        <v>0</v>
      </c>
      <c r="AL43">
        <v>4</v>
      </c>
      <c r="AM43">
        <v>2</v>
      </c>
      <c r="AN43">
        <v>0</v>
      </c>
      <c r="AO43">
        <v>3</v>
      </c>
    </row>
    <row r="44" spans="1:41">
      <c r="A44">
        <v>43</v>
      </c>
      <c r="B44" t="s">
        <v>881</v>
      </c>
      <c r="C44" t="s">
        <v>882</v>
      </c>
      <c r="D44" t="s">
        <v>883</v>
      </c>
      <c r="E44" t="s">
        <v>835</v>
      </c>
      <c r="F44">
        <v>7</v>
      </c>
      <c r="G44">
        <v>192</v>
      </c>
      <c r="H44">
        <v>51.692307692307701</v>
      </c>
      <c r="I44">
        <v>10</v>
      </c>
      <c r="J44">
        <v>13.846153846153801</v>
      </c>
      <c r="P44">
        <v>0</v>
      </c>
      <c r="Q44" s="6">
        <v>65.538461538461505</v>
      </c>
      <c r="R44">
        <v>3.5</v>
      </c>
      <c r="S44">
        <v>3.5</v>
      </c>
      <c r="T44">
        <v>0</v>
      </c>
      <c r="W44">
        <v>0</v>
      </c>
      <c r="Y44">
        <v>72.538461538461505</v>
      </c>
      <c r="AB44" s="4">
        <v>72.538461538461505</v>
      </c>
      <c r="AC44">
        <v>72</v>
      </c>
      <c r="AD44">
        <v>2153.8461538460201</v>
      </c>
      <c r="AE44">
        <v>2100</v>
      </c>
      <c r="AG44">
        <v>0</v>
      </c>
      <c r="AH44">
        <v>1</v>
      </c>
      <c r="AI44">
        <v>1</v>
      </c>
      <c r="AJ44">
        <v>0</v>
      </c>
      <c r="AK44">
        <v>0</v>
      </c>
      <c r="AL44">
        <v>2</v>
      </c>
      <c r="AM44">
        <v>2</v>
      </c>
      <c r="AN44">
        <v>0</v>
      </c>
      <c r="AO44">
        <v>1</v>
      </c>
    </row>
    <row r="45" spans="1:41">
      <c r="A45">
        <v>44</v>
      </c>
      <c r="B45" t="s">
        <v>884</v>
      </c>
      <c r="C45" t="s">
        <v>885</v>
      </c>
      <c r="D45" t="s">
        <v>555</v>
      </c>
      <c r="E45" t="s">
        <v>835</v>
      </c>
      <c r="F45">
        <v>6</v>
      </c>
      <c r="G45">
        <v>192</v>
      </c>
      <c r="H45">
        <v>44.307692307692299</v>
      </c>
      <c r="I45">
        <v>16</v>
      </c>
      <c r="J45">
        <v>22.153846153846199</v>
      </c>
      <c r="P45">
        <v>0</v>
      </c>
      <c r="Q45" s="6">
        <v>66.461538461538495</v>
      </c>
      <c r="R45">
        <v>3</v>
      </c>
      <c r="S45">
        <v>3.5</v>
      </c>
      <c r="T45">
        <v>0</v>
      </c>
      <c r="W45">
        <v>0</v>
      </c>
      <c r="Y45">
        <v>72.961538461538495</v>
      </c>
      <c r="AB45" s="4">
        <v>72.961538461538495</v>
      </c>
      <c r="AC45">
        <v>72</v>
      </c>
      <c r="AD45">
        <v>3846.1538461539799</v>
      </c>
      <c r="AE45">
        <v>3800</v>
      </c>
      <c r="AG45">
        <v>0</v>
      </c>
      <c r="AH45">
        <v>1</v>
      </c>
      <c r="AI45">
        <v>1</v>
      </c>
      <c r="AJ45">
        <v>0</v>
      </c>
      <c r="AK45">
        <v>0</v>
      </c>
      <c r="AL45">
        <v>2</v>
      </c>
      <c r="AM45">
        <v>3</v>
      </c>
      <c r="AN45">
        <v>1</v>
      </c>
      <c r="AO45">
        <v>3</v>
      </c>
    </row>
    <row r="46" spans="1:41">
      <c r="A46">
        <v>45</v>
      </c>
      <c r="B46" t="s">
        <v>142</v>
      </c>
      <c r="C46" t="s">
        <v>143</v>
      </c>
      <c r="D46" t="s">
        <v>886</v>
      </c>
      <c r="E46" t="s">
        <v>835</v>
      </c>
      <c r="F46">
        <v>25</v>
      </c>
      <c r="G46">
        <v>194</v>
      </c>
      <c r="H46">
        <v>186.538461538462</v>
      </c>
      <c r="I46">
        <v>44</v>
      </c>
      <c r="J46">
        <v>61.557692307692299</v>
      </c>
      <c r="P46">
        <v>0</v>
      </c>
      <c r="Q46" s="6">
        <v>248.09615384615401</v>
      </c>
      <c r="R46">
        <v>12.5</v>
      </c>
      <c r="S46" t="s">
        <v>836</v>
      </c>
      <c r="T46">
        <v>10</v>
      </c>
      <c r="W46">
        <v>3</v>
      </c>
      <c r="Y46">
        <v>280.59615384615398</v>
      </c>
      <c r="Z46">
        <v>50</v>
      </c>
      <c r="AA46">
        <v>90</v>
      </c>
      <c r="AB46" s="4">
        <v>140.59615384615401</v>
      </c>
      <c r="AC46">
        <v>140</v>
      </c>
      <c r="AD46">
        <v>2384.61538461593</v>
      </c>
      <c r="AE46">
        <v>2300</v>
      </c>
      <c r="AG46">
        <v>1</v>
      </c>
      <c r="AH46">
        <v>0</v>
      </c>
      <c r="AI46">
        <v>2</v>
      </c>
      <c r="AJ46">
        <v>0</v>
      </c>
      <c r="AK46">
        <v>0</v>
      </c>
      <c r="AL46">
        <v>0</v>
      </c>
      <c r="AM46">
        <v>2</v>
      </c>
      <c r="AN46">
        <v>0</v>
      </c>
      <c r="AO46">
        <v>3</v>
      </c>
    </row>
    <row r="47" spans="1:41">
      <c r="A47">
        <v>46</v>
      </c>
      <c r="B47" t="s">
        <v>887</v>
      </c>
      <c r="C47" t="s">
        <v>888</v>
      </c>
      <c r="D47" t="s">
        <v>889</v>
      </c>
      <c r="E47" t="s">
        <v>835</v>
      </c>
      <c r="F47">
        <v>21</v>
      </c>
      <c r="G47">
        <v>194</v>
      </c>
      <c r="H47">
        <v>156.69230769230799</v>
      </c>
      <c r="I47">
        <v>16</v>
      </c>
      <c r="J47">
        <v>22.384615384615401</v>
      </c>
      <c r="P47">
        <v>0</v>
      </c>
      <c r="Q47" s="6">
        <v>179.07692307692301</v>
      </c>
      <c r="S47" t="s">
        <v>836</v>
      </c>
      <c r="T47">
        <v>0</v>
      </c>
      <c r="W47">
        <v>3</v>
      </c>
      <c r="Y47">
        <v>189.07692307692301</v>
      </c>
      <c r="Z47">
        <v>20</v>
      </c>
      <c r="AA47">
        <v>90</v>
      </c>
      <c r="AB47" s="4">
        <v>79.076923076922995</v>
      </c>
      <c r="AC47">
        <v>79</v>
      </c>
      <c r="AD47">
        <v>307.69230769203699</v>
      </c>
      <c r="AE47">
        <v>300</v>
      </c>
      <c r="AG47">
        <v>0</v>
      </c>
      <c r="AH47">
        <v>1</v>
      </c>
      <c r="AI47">
        <v>1</v>
      </c>
      <c r="AJ47">
        <v>0</v>
      </c>
      <c r="AK47">
        <v>1</v>
      </c>
      <c r="AL47">
        <v>4</v>
      </c>
      <c r="AM47">
        <v>0</v>
      </c>
      <c r="AN47">
        <v>0</v>
      </c>
      <c r="AO47">
        <v>3</v>
      </c>
    </row>
    <row r="48" spans="1:41">
      <c r="A48">
        <v>47</v>
      </c>
      <c r="B48" t="s">
        <v>144</v>
      </c>
      <c r="C48" t="s">
        <v>145</v>
      </c>
      <c r="D48" t="s">
        <v>292</v>
      </c>
      <c r="E48" t="s">
        <v>835</v>
      </c>
      <c r="F48">
        <v>25</v>
      </c>
      <c r="G48">
        <v>194</v>
      </c>
      <c r="H48">
        <v>186.538461538462</v>
      </c>
      <c r="I48">
        <v>26</v>
      </c>
      <c r="J48">
        <v>36.375</v>
      </c>
      <c r="P48">
        <v>0</v>
      </c>
      <c r="Q48" s="6">
        <v>222.913461538462</v>
      </c>
      <c r="R48">
        <v>12.5</v>
      </c>
      <c r="S48" t="s">
        <v>836</v>
      </c>
      <c r="T48">
        <v>10</v>
      </c>
      <c r="U48">
        <v>5</v>
      </c>
      <c r="W48">
        <v>3</v>
      </c>
      <c r="Y48">
        <v>260.413461538462</v>
      </c>
      <c r="Z48">
        <v>50</v>
      </c>
      <c r="AA48">
        <v>90</v>
      </c>
      <c r="AB48" s="4">
        <v>120.413461538462</v>
      </c>
      <c r="AC48">
        <v>120</v>
      </c>
      <c r="AD48">
        <v>1653.8461538480101</v>
      </c>
      <c r="AE48">
        <v>1600</v>
      </c>
      <c r="AG48">
        <v>1</v>
      </c>
      <c r="AH48">
        <v>0</v>
      </c>
      <c r="AI48">
        <v>1</v>
      </c>
      <c r="AJ48">
        <v>0</v>
      </c>
      <c r="AK48">
        <v>0</v>
      </c>
      <c r="AL48">
        <v>0</v>
      </c>
      <c r="AM48">
        <v>1</v>
      </c>
      <c r="AN48">
        <v>1</v>
      </c>
      <c r="AO48">
        <v>1</v>
      </c>
    </row>
    <row r="49" spans="1:41">
      <c r="A49">
        <v>48</v>
      </c>
      <c r="B49" t="s">
        <v>146</v>
      </c>
      <c r="C49" t="s">
        <v>147</v>
      </c>
      <c r="D49" t="s">
        <v>890</v>
      </c>
      <c r="E49" t="s">
        <v>835</v>
      </c>
      <c r="F49">
        <v>24.9375</v>
      </c>
      <c r="G49">
        <v>194</v>
      </c>
      <c r="H49">
        <v>186.07211538461499</v>
      </c>
      <c r="I49">
        <v>44</v>
      </c>
      <c r="J49">
        <v>61.557692307692299</v>
      </c>
      <c r="P49">
        <v>0</v>
      </c>
      <c r="Q49" s="6">
        <v>247.62980769230799</v>
      </c>
      <c r="R49">
        <v>12.5</v>
      </c>
      <c r="S49" t="s">
        <v>836</v>
      </c>
      <c r="T49">
        <v>10</v>
      </c>
      <c r="W49">
        <v>3</v>
      </c>
      <c r="Y49">
        <v>280.12980769230802</v>
      </c>
      <c r="Z49">
        <v>50</v>
      </c>
      <c r="AA49">
        <v>90</v>
      </c>
      <c r="AB49" s="4">
        <v>140.12980769230799</v>
      </c>
      <c r="AC49">
        <v>140</v>
      </c>
      <c r="AD49">
        <v>519.230769232081</v>
      </c>
      <c r="AE49">
        <v>500</v>
      </c>
      <c r="AG49">
        <v>1</v>
      </c>
      <c r="AH49">
        <v>0</v>
      </c>
      <c r="AI49">
        <v>2</v>
      </c>
      <c r="AJ49">
        <v>0</v>
      </c>
      <c r="AK49">
        <v>0</v>
      </c>
      <c r="AL49">
        <v>0</v>
      </c>
      <c r="AM49">
        <v>0</v>
      </c>
      <c r="AN49">
        <v>1</v>
      </c>
      <c r="AO49">
        <v>0</v>
      </c>
    </row>
    <row r="50" spans="1:41">
      <c r="A50">
        <v>49</v>
      </c>
      <c r="B50" t="s">
        <v>891</v>
      </c>
      <c r="C50" t="s">
        <v>892</v>
      </c>
      <c r="D50" t="s">
        <v>893</v>
      </c>
      <c r="E50" t="s">
        <v>835</v>
      </c>
      <c r="F50">
        <v>25</v>
      </c>
      <c r="G50">
        <v>194</v>
      </c>
      <c r="H50">
        <v>186.538461538462</v>
      </c>
      <c r="I50">
        <v>36</v>
      </c>
      <c r="J50">
        <v>50.365384615384599</v>
      </c>
      <c r="P50">
        <v>0</v>
      </c>
      <c r="Q50" s="6">
        <v>236.90384615384599</v>
      </c>
      <c r="R50">
        <v>12.5</v>
      </c>
      <c r="S50" t="s">
        <v>836</v>
      </c>
      <c r="T50">
        <v>10</v>
      </c>
      <c r="U50">
        <v>5</v>
      </c>
      <c r="W50">
        <v>3</v>
      </c>
      <c r="Y50">
        <v>274.40384615384602</v>
      </c>
      <c r="Z50">
        <v>50</v>
      </c>
      <c r="AA50">
        <v>90</v>
      </c>
      <c r="AB50" s="4">
        <v>134.40384615384599</v>
      </c>
      <c r="AC50">
        <v>134</v>
      </c>
      <c r="AD50">
        <v>1615.38461538407</v>
      </c>
      <c r="AE50">
        <v>1600</v>
      </c>
      <c r="AG50">
        <v>1</v>
      </c>
      <c r="AH50">
        <v>0</v>
      </c>
      <c r="AI50">
        <v>1</v>
      </c>
      <c r="AJ50">
        <v>1</v>
      </c>
      <c r="AK50">
        <v>0</v>
      </c>
      <c r="AL50">
        <v>4</v>
      </c>
      <c r="AM50">
        <v>1</v>
      </c>
      <c r="AN50">
        <v>1</v>
      </c>
      <c r="AO50">
        <v>1</v>
      </c>
    </row>
    <row r="51" spans="1:41">
      <c r="A51">
        <v>50</v>
      </c>
      <c r="B51" t="s">
        <v>148</v>
      </c>
      <c r="C51" t="s">
        <v>149</v>
      </c>
      <c r="D51" t="s">
        <v>894</v>
      </c>
      <c r="E51" t="s">
        <v>835</v>
      </c>
      <c r="F51">
        <v>25</v>
      </c>
      <c r="G51">
        <v>194</v>
      </c>
      <c r="H51">
        <v>186.538461538462</v>
      </c>
      <c r="I51">
        <v>32</v>
      </c>
      <c r="J51">
        <v>44.769230769230802</v>
      </c>
      <c r="P51">
        <v>0</v>
      </c>
      <c r="Q51" s="6">
        <v>231.30769230769201</v>
      </c>
      <c r="R51">
        <v>12.5</v>
      </c>
      <c r="S51" t="s">
        <v>836</v>
      </c>
      <c r="T51">
        <v>10</v>
      </c>
      <c r="W51">
        <v>3</v>
      </c>
      <c r="Y51">
        <v>263.80769230769198</v>
      </c>
      <c r="Z51">
        <v>50</v>
      </c>
      <c r="AA51">
        <v>90</v>
      </c>
      <c r="AB51" s="4">
        <v>123.80769230769199</v>
      </c>
      <c r="AC51">
        <v>123</v>
      </c>
      <c r="AD51">
        <v>3230.7692307679199</v>
      </c>
      <c r="AE51">
        <v>3200</v>
      </c>
      <c r="AG51">
        <v>1</v>
      </c>
      <c r="AH51">
        <v>0</v>
      </c>
      <c r="AI51">
        <v>1</v>
      </c>
      <c r="AJ51">
        <v>0</v>
      </c>
      <c r="AK51">
        <v>0</v>
      </c>
      <c r="AL51">
        <v>3</v>
      </c>
      <c r="AM51">
        <v>3</v>
      </c>
      <c r="AN51">
        <v>0</v>
      </c>
      <c r="AO51">
        <v>2</v>
      </c>
    </row>
    <row r="52" spans="1:41">
      <c r="A52">
        <v>51</v>
      </c>
      <c r="B52" t="s">
        <v>150</v>
      </c>
      <c r="C52" t="s">
        <v>151</v>
      </c>
      <c r="D52" t="s">
        <v>895</v>
      </c>
      <c r="E52" t="s">
        <v>835</v>
      </c>
      <c r="F52">
        <v>23</v>
      </c>
      <c r="G52">
        <v>194</v>
      </c>
      <c r="H52">
        <v>171.61538461538501</v>
      </c>
      <c r="I52">
        <v>28</v>
      </c>
      <c r="J52">
        <v>39.173076923076898</v>
      </c>
      <c r="P52">
        <v>0</v>
      </c>
      <c r="Q52" s="6">
        <v>210.788461538462</v>
      </c>
      <c r="S52" t="s">
        <v>836</v>
      </c>
      <c r="T52">
        <v>0</v>
      </c>
      <c r="W52">
        <v>3</v>
      </c>
      <c r="Y52">
        <v>220.788461538462</v>
      </c>
      <c r="Z52">
        <v>50</v>
      </c>
      <c r="AA52">
        <v>50</v>
      </c>
      <c r="AB52" s="4">
        <v>120.788461538462</v>
      </c>
      <c r="AC52">
        <v>120</v>
      </c>
      <c r="AD52">
        <v>3153.8461538480101</v>
      </c>
      <c r="AE52">
        <v>3100</v>
      </c>
      <c r="AG52">
        <v>1</v>
      </c>
      <c r="AH52">
        <v>0</v>
      </c>
      <c r="AI52">
        <v>1</v>
      </c>
      <c r="AJ52">
        <v>0</v>
      </c>
      <c r="AK52">
        <v>0</v>
      </c>
      <c r="AL52">
        <v>0</v>
      </c>
      <c r="AM52">
        <v>3</v>
      </c>
      <c r="AN52">
        <v>0</v>
      </c>
      <c r="AO52">
        <v>1</v>
      </c>
    </row>
    <row r="53" spans="1:41">
      <c r="A53">
        <v>52</v>
      </c>
      <c r="B53" t="s">
        <v>152</v>
      </c>
      <c r="C53" t="s">
        <v>153</v>
      </c>
      <c r="D53" t="s">
        <v>194</v>
      </c>
      <c r="E53" t="s">
        <v>835</v>
      </c>
      <c r="F53">
        <v>25</v>
      </c>
      <c r="G53">
        <v>194</v>
      </c>
      <c r="H53">
        <v>186.538461538462</v>
      </c>
      <c r="I53">
        <v>32</v>
      </c>
      <c r="J53">
        <v>44.769230769230802</v>
      </c>
      <c r="P53">
        <v>0</v>
      </c>
      <c r="Q53" s="6">
        <v>231.30769230769201</v>
      </c>
      <c r="R53">
        <v>12.5</v>
      </c>
      <c r="S53" t="s">
        <v>836</v>
      </c>
      <c r="T53">
        <v>10</v>
      </c>
      <c r="U53">
        <v>5</v>
      </c>
      <c r="W53">
        <v>3</v>
      </c>
      <c r="Y53">
        <v>268.80769230769198</v>
      </c>
      <c r="Z53">
        <v>50</v>
      </c>
      <c r="AA53">
        <v>90</v>
      </c>
      <c r="AB53" s="4">
        <v>128.80769230769201</v>
      </c>
      <c r="AC53">
        <v>128</v>
      </c>
      <c r="AD53">
        <v>3230.7692307679199</v>
      </c>
      <c r="AE53">
        <v>3200</v>
      </c>
      <c r="AG53">
        <v>1</v>
      </c>
      <c r="AH53">
        <v>0</v>
      </c>
      <c r="AI53">
        <v>1</v>
      </c>
      <c r="AJ53">
        <v>0</v>
      </c>
      <c r="AK53">
        <v>1</v>
      </c>
      <c r="AL53">
        <v>3</v>
      </c>
      <c r="AM53">
        <v>3</v>
      </c>
      <c r="AN53">
        <v>0</v>
      </c>
      <c r="AO53">
        <v>2</v>
      </c>
    </row>
    <row r="54" spans="1:41">
      <c r="A54">
        <v>53</v>
      </c>
      <c r="B54" t="s">
        <v>154</v>
      </c>
      <c r="C54" t="s">
        <v>155</v>
      </c>
      <c r="D54" t="s">
        <v>896</v>
      </c>
      <c r="E54" t="s">
        <v>835</v>
      </c>
      <c r="F54">
        <v>25</v>
      </c>
      <c r="G54">
        <v>194</v>
      </c>
      <c r="H54">
        <v>186.538461538462</v>
      </c>
      <c r="I54">
        <v>38</v>
      </c>
      <c r="J54">
        <v>53.163461538461497</v>
      </c>
      <c r="P54">
        <v>0</v>
      </c>
      <c r="Q54" s="6">
        <v>239.70192307692301</v>
      </c>
      <c r="R54">
        <v>12.5</v>
      </c>
      <c r="S54" t="s">
        <v>836</v>
      </c>
      <c r="T54">
        <v>10</v>
      </c>
      <c r="W54">
        <v>2</v>
      </c>
      <c r="Y54">
        <v>271.20192307692298</v>
      </c>
      <c r="Z54">
        <v>30</v>
      </c>
      <c r="AA54">
        <v>90</v>
      </c>
      <c r="AB54" s="4">
        <v>151.20192307692301</v>
      </c>
      <c r="AC54">
        <v>151</v>
      </c>
      <c r="AD54">
        <v>807.69230769192302</v>
      </c>
      <c r="AE54">
        <v>800</v>
      </c>
      <c r="AG54">
        <v>1</v>
      </c>
      <c r="AH54">
        <v>1</v>
      </c>
      <c r="AI54">
        <v>0</v>
      </c>
      <c r="AJ54">
        <v>0</v>
      </c>
      <c r="AK54">
        <v>0</v>
      </c>
      <c r="AL54">
        <v>1</v>
      </c>
      <c r="AM54">
        <v>0</v>
      </c>
      <c r="AN54">
        <v>1</v>
      </c>
      <c r="AO54">
        <v>3</v>
      </c>
    </row>
    <row r="55" spans="1:41">
      <c r="A55">
        <v>54</v>
      </c>
      <c r="B55" t="s">
        <v>156</v>
      </c>
      <c r="C55" t="s">
        <v>157</v>
      </c>
      <c r="D55" t="s">
        <v>325</v>
      </c>
      <c r="E55" t="s">
        <v>835</v>
      </c>
      <c r="F55">
        <v>25</v>
      </c>
      <c r="G55">
        <v>194</v>
      </c>
      <c r="H55">
        <v>186.538461538462</v>
      </c>
      <c r="I55">
        <v>26</v>
      </c>
      <c r="J55">
        <v>36.375</v>
      </c>
      <c r="P55">
        <v>0</v>
      </c>
      <c r="Q55" s="6">
        <v>222.913461538462</v>
      </c>
      <c r="R55">
        <v>12.5</v>
      </c>
      <c r="S55" t="s">
        <v>836</v>
      </c>
      <c r="T55">
        <v>10</v>
      </c>
      <c r="W55">
        <v>2</v>
      </c>
      <c r="Y55">
        <v>254.413461538462</v>
      </c>
      <c r="Z55">
        <v>50</v>
      </c>
      <c r="AA55">
        <v>90</v>
      </c>
      <c r="AB55" s="4">
        <v>114.413461538462</v>
      </c>
      <c r="AC55">
        <v>114</v>
      </c>
      <c r="AD55">
        <v>1653.8461538480101</v>
      </c>
      <c r="AE55">
        <v>1600</v>
      </c>
      <c r="AG55">
        <v>1</v>
      </c>
      <c r="AH55">
        <v>0</v>
      </c>
      <c r="AI55">
        <v>0</v>
      </c>
      <c r="AJ55">
        <v>1</v>
      </c>
      <c r="AK55">
        <v>0</v>
      </c>
      <c r="AL55">
        <v>4</v>
      </c>
      <c r="AM55">
        <v>1</v>
      </c>
      <c r="AN55">
        <v>1</v>
      </c>
      <c r="AO55">
        <v>1</v>
      </c>
    </row>
    <row r="56" spans="1:41">
      <c r="A56">
        <v>55</v>
      </c>
      <c r="B56" t="s">
        <v>897</v>
      </c>
      <c r="C56" t="s">
        <v>898</v>
      </c>
      <c r="D56" t="s">
        <v>899</v>
      </c>
      <c r="E56" t="s">
        <v>835</v>
      </c>
      <c r="F56">
        <v>25</v>
      </c>
      <c r="G56">
        <v>194</v>
      </c>
      <c r="H56">
        <v>186.538461538462</v>
      </c>
      <c r="I56">
        <v>34</v>
      </c>
      <c r="J56">
        <v>47.567307692307701</v>
      </c>
      <c r="P56">
        <v>0</v>
      </c>
      <c r="Q56" s="6">
        <v>234.105769230769</v>
      </c>
      <c r="R56">
        <v>12.5</v>
      </c>
      <c r="S56" t="s">
        <v>836</v>
      </c>
      <c r="T56">
        <v>10</v>
      </c>
      <c r="W56">
        <v>0</v>
      </c>
      <c r="Y56">
        <v>263.605769230769</v>
      </c>
      <c r="Z56">
        <v>50</v>
      </c>
      <c r="AA56">
        <v>90</v>
      </c>
      <c r="AB56" s="4">
        <v>123.605769230769</v>
      </c>
      <c r="AC56">
        <v>123</v>
      </c>
      <c r="AD56">
        <v>2423.0769230760002</v>
      </c>
      <c r="AE56">
        <v>2400</v>
      </c>
      <c r="AG56">
        <v>1</v>
      </c>
      <c r="AH56">
        <v>0</v>
      </c>
      <c r="AI56">
        <v>1</v>
      </c>
      <c r="AJ56">
        <v>0</v>
      </c>
      <c r="AK56">
        <v>0</v>
      </c>
      <c r="AL56">
        <v>3</v>
      </c>
      <c r="AM56">
        <v>2</v>
      </c>
      <c r="AN56">
        <v>0</v>
      </c>
      <c r="AO56">
        <v>4</v>
      </c>
    </row>
    <row r="57" spans="1:41">
      <c r="A57">
        <v>56</v>
      </c>
      <c r="B57" t="s">
        <v>900</v>
      </c>
      <c r="C57" t="s">
        <v>901</v>
      </c>
      <c r="D57" t="s">
        <v>206</v>
      </c>
      <c r="E57" t="s">
        <v>835</v>
      </c>
      <c r="F57">
        <v>24.875</v>
      </c>
      <c r="G57">
        <v>194</v>
      </c>
      <c r="H57">
        <v>185.605769230769</v>
      </c>
      <c r="I57">
        <v>52</v>
      </c>
      <c r="J57">
        <v>72.75</v>
      </c>
      <c r="P57">
        <v>0</v>
      </c>
      <c r="Q57" s="6">
        <v>258.355769230769</v>
      </c>
      <c r="R57">
        <v>12.5</v>
      </c>
      <c r="S57" t="s">
        <v>836</v>
      </c>
      <c r="T57">
        <v>10</v>
      </c>
      <c r="W57">
        <v>0</v>
      </c>
      <c r="Y57">
        <v>287.855769230769</v>
      </c>
      <c r="Z57">
        <v>30</v>
      </c>
      <c r="AA57">
        <v>90</v>
      </c>
      <c r="AB57" s="4">
        <v>167.855769230769</v>
      </c>
      <c r="AC57">
        <v>167</v>
      </c>
      <c r="AD57">
        <v>3423.0769230760002</v>
      </c>
      <c r="AE57">
        <v>3400</v>
      </c>
      <c r="AG57">
        <v>1</v>
      </c>
      <c r="AH57">
        <v>1</v>
      </c>
      <c r="AI57">
        <v>0</v>
      </c>
      <c r="AJ57">
        <v>1</v>
      </c>
      <c r="AK57">
        <v>1</v>
      </c>
      <c r="AL57">
        <v>2</v>
      </c>
      <c r="AM57">
        <v>3</v>
      </c>
      <c r="AN57">
        <v>0</v>
      </c>
      <c r="AO57">
        <v>4</v>
      </c>
    </row>
    <row r="58" spans="1:41">
      <c r="A58">
        <v>57</v>
      </c>
      <c r="B58" t="s">
        <v>158</v>
      </c>
      <c r="C58" t="s">
        <v>159</v>
      </c>
      <c r="D58" t="s">
        <v>902</v>
      </c>
      <c r="E58" t="s">
        <v>835</v>
      </c>
      <c r="F58">
        <v>25</v>
      </c>
      <c r="G58">
        <v>194</v>
      </c>
      <c r="H58">
        <v>186.538461538462</v>
      </c>
      <c r="I58">
        <v>34</v>
      </c>
      <c r="J58">
        <v>47.567307692307701</v>
      </c>
      <c r="P58">
        <v>0</v>
      </c>
      <c r="Q58" s="6">
        <v>234.105769230769</v>
      </c>
      <c r="R58">
        <v>12.5</v>
      </c>
      <c r="S58" t="s">
        <v>836</v>
      </c>
      <c r="T58">
        <v>10</v>
      </c>
      <c r="W58">
        <v>0</v>
      </c>
      <c r="Y58">
        <v>263.605769230769</v>
      </c>
      <c r="Z58">
        <v>50</v>
      </c>
      <c r="AA58">
        <v>90</v>
      </c>
      <c r="AB58" s="4">
        <v>123.605769230769</v>
      </c>
      <c r="AC58">
        <v>123</v>
      </c>
      <c r="AD58">
        <v>2423.0769230760002</v>
      </c>
      <c r="AE58">
        <v>2400</v>
      </c>
      <c r="AG58">
        <v>1</v>
      </c>
      <c r="AH58">
        <v>0</v>
      </c>
      <c r="AI58">
        <v>1</v>
      </c>
      <c r="AJ58">
        <v>0</v>
      </c>
      <c r="AK58">
        <v>0</v>
      </c>
      <c r="AL58">
        <v>3</v>
      </c>
      <c r="AM58">
        <v>2</v>
      </c>
      <c r="AN58">
        <v>0</v>
      </c>
      <c r="AO58">
        <v>4</v>
      </c>
    </row>
    <row r="59" spans="1:41">
      <c r="A59">
        <v>58</v>
      </c>
      <c r="B59" t="s">
        <v>903</v>
      </c>
      <c r="C59" t="s">
        <v>904</v>
      </c>
      <c r="D59" t="s">
        <v>672</v>
      </c>
      <c r="E59" t="s">
        <v>835</v>
      </c>
      <c r="F59">
        <v>24</v>
      </c>
      <c r="G59">
        <v>194</v>
      </c>
      <c r="H59">
        <v>179.07692307692301</v>
      </c>
      <c r="I59">
        <v>24</v>
      </c>
      <c r="J59">
        <v>33.576923076923102</v>
      </c>
      <c r="P59">
        <v>0</v>
      </c>
      <c r="Q59" s="6">
        <v>212.65384615384599</v>
      </c>
      <c r="S59" t="s">
        <v>836</v>
      </c>
      <c r="T59">
        <v>0</v>
      </c>
      <c r="W59">
        <v>0</v>
      </c>
      <c r="Y59">
        <v>219.65384615384599</v>
      </c>
      <c r="Z59">
        <v>50</v>
      </c>
      <c r="AA59">
        <v>90</v>
      </c>
      <c r="AB59" s="4">
        <v>79.653846153846004</v>
      </c>
      <c r="AC59">
        <v>79</v>
      </c>
      <c r="AD59">
        <v>2615.38461538396</v>
      </c>
      <c r="AE59">
        <v>2600</v>
      </c>
      <c r="AG59">
        <v>0</v>
      </c>
      <c r="AH59">
        <v>1</v>
      </c>
      <c r="AI59">
        <v>1</v>
      </c>
      <c r="AJ59">
        <v>0</v>
      </c>
      <c r="AK59">
        <v>1</v>
      </c>
      <c r="AL59">
        <v>4</v>
      </c>
      <c r="AM59">
        <v>2</v>
      </c>
      <c r="AN59">
        <v>1</v>
      </c>
      <c r="AO59">
        <v>1</v>
      </c>
    </row>
    <row r="60" spans="1:41">
      <c r="A60">
        <v>59</v>
      </c>
      <c r="B60" t="s">
        <v>905</v>
      </c>
      <c r="C60" t="s">
        <v>906</v>
      </c>
      <c r="D60" t="s">
        <v>907</v>
      </c>
      <c r="E60" t="s">
        <v>835</v>
      </c>
      <c r="F60">
        <v>25</v>
      </c>
      <c r="G60">
        <v>194</v>
      </c>
      <c r="H60">
        <v>186.538461538462</v>
      </c>
      <c r="I60">
        <v>32</v>
      </c>
      <c r="J60">
        <v>44.769230769230802</v>
      </c>
      <c r="P60">
        <v>0</v>
      </c>
      <c r="Q60" s="6">
        <v>231.30769230769201</v>
      </c>
      <c r="R60">
        <v>12.5</v>
      </c>
      <c r="S60" t="s">
        <v>836</v>
      </c>
      <c r="T60">
        <v>10</v>
      </c>
      <c r="W60">
        <v>0</v>
      </c>
      <c r="Y60">
        <v>260.80769230769198</v>
      </c>
      <c r="Z60">
        <v>50</v>
      </c>
      <c r="AA60">
        <v>90</v>
      </c>
      <c r="AB60" s="4">
        <v>120.80769230769199</v>
      </c>
      <c r="AC60">
        <v>120</v>
      </c>
      <c r="AD60">
        <v>3230.7692307679199</v>
      </c>
      <c r="AE60">
        <v>3200</v>
      </c>
      <c r="AG60">
        <v>1</v>
      </c>
      <c r="AH60">
        <v>0</v>
      </c>
      <c r="AI60">
        <v>1</v>
      </c>
      <c r="AJ60">
        <v>0</v>
      </c>
      <c r="AK60">
        <v>0</v>
      </c>
      <c r="AL60">
        <v>0</v>
      </c>
      <c r="AM60">
        <v>3</v>
      </c>
      <c r="AN60">
        <v>0</v>
      </c>
      <c r="AO60">
        <v>2</v>
      </c>
    </row>
    <row r="61" spans="1:41">
      <c r="A61">
        <v>60</v>
      </c>
      <c r="B61" t="s">
        <v>908</v>
      </c>
      <c r="C61" t="s">
        <v>909</v>
      </c>
      <c r="D61" t="s">
        <v>910</v>
      </c>
      <c r="E61" t="s">
        <v>835</v>
      </c>
      <c r="F61">
        <v>24.875</v>
      </c>
      <c r="G61">
        <v>194</v>
      </c>
      <c r="H61">
        <v>185.605769230769</v>
      </c>
      <c r="I61">
        <v>28</v>
      </c>
      <c r="J61">
        <v>39.173076923076898</v>
      </c>
      <c r="P61">
        <v>0</v>
      </c>
      <c r="Q61" s="6">
        <v>224.77884615384599</v>
      </c>
      <c r="R61">
        <v>12.5</v>
      </c>
      <c r="S61" t="s">
        <v>836</v>
      </c>
      <c r="T61">
        <v>10</v>
      </c>
      <c r="W61">
        <v>0</v>
      </c>
      <c r="Y61">
        <v>254.27884615384599</v>
      </c>
      <c r="Z61">
        <v>50</v>
      </c>
      <c r="AA61">
        <v>90</v>
      </c>
      <c r="AB61" s="4">
        <v>114.278846153846</v>
      </c>
      <c r="AC61">
        <v>114</v>
      </c>
      <c r="AD61">
        <v>1115.38461538396</v>
      </c>
      <c r="AE61">
        <v>1100</v>
      </c>
      <c r="AG61">
        <v>1</v>
      </c>
      <c r="AH61">
        <v>0</v>
      </c>
      <c r="AI61">
        <v>0</v>
      </c>
      <c r="AJ61">
        <v>1</v>
      </c>
      <c r="AK61">
        <v>0</v>
      </c>
      <c r="AL61">
        <v>4</v>
      </c>
      <c r="AM61">
        <v>1</v>
      </c>
      <c r="AN61">
        <v>0</v>
      </c>
      <c r="AO61">
        <v>1</v>
      </c>
    </row>
    <row r="62" spans="1:41">
      <c r="A62">
        <v>61</v>
      </c>
      <c r="B62" t="s">
        <v>160</v>
      </c>
      <c r="C62" t="s">
        <v>161</v>
      </c>
      <c r="D62" t="s">
        <v>911</v>
      </c>
      <c r="E62" t="s">
        <v>835</v>
      </c>
      <c r="F62">
        <v>24.75</v>
      </c>
      <c r="G62">
        <v>192</v>
      </c>
      <c r="H62">
        <v>182.769230769231</v>
      </c>
      <c r="I62">
        <v>25</v>
      </c>
      <c r="J62">
        <v>34.615384615384599</v>
      </c>
      <c r="P62">
        <v>0</v>
      </c>
      <c r="Q62" s="6">
        <v>217.38461538461499</v>
      </c>
      <c r="R62">
        <v>12.5</v>
      </c>
      <c r="S62" t="s">
        <v>836</v>
      </c>
      <c r="T62">
        <v>10</v>
      </c>
      <c r="W62">
        <v>0</v>
      </c>
      <c r="Y62">
        <v>246.88461538461499</v>
      </c>
      <c r="Z62">
        <v>50</v>
      </c>
      <c r="AA62">
        <v>90</v>
      </c>
      <c r="AB62" s="4">
        <v>106.884615384615</v>
      </c>
      <c r="AC62">
        <v>106</v>
      </c>
      <c r="AD62">
        <v>3538.4615384599601</v>
      </c>
      <c r="AE62">
        <v>3500</v>
      </c>
      <c r="AG62">
        <v>1</v>
      </c>
      <c r="AH62">
        <v>0</v>
      </c>
      <c r="AI62">
        <v>0</v>
      </c>
      <c r="AJ62">
        <v>0</v>
      </c>
      <c r="AK62">
        <v>1</v>
      </c>
      <c r="AL62">
        <v>1</v>
      </c>
      <c r="AM62">
        <v>3</v>
      </c>
      <c r="AN62">
        <v>1</v>
      </c>
      <c r="AO62">
        <v>0</v>
      </c>
    </row>
    <row r="63" spans="1:41">
      <c r="A63">
        <v>62</v>
      </c>
      <c r="B63" t="s">
        <v>162</v>
      </c>
      <c r="C63" t="s">
        <v>163</v>
      </c>
      <c r="D63" t="s">
        <v>679</v>
      </c>
      <c r="E63" t="s">
        <v>864</v>
      </c>
      <c r="F63">
        <v>25</v>
      </c>
      <c r="G63">
        <v>200</v>
      </c>
      <c r="H63">
        <v>192.30769230769201</v>
      </c>
      <c r="I63">
        <v>36</v>
      </c>
      <c r="J63">
        <v>51.923076923076898</v>
      </c>
      <c r="P63">
        <v>0</v>
      </c>
      <c r="Q63" s="6">
        <v>244.230769230769</v>
      </c>
      <c r="R63">
        <v>12.5</v>
      </c>
      <c r="S63" t="s">
        <v>836</v>
      </c>
      <c r="T63">
        <v>10</v>
      </c>
      <c r="W63">
        <v>0</v>
      </c>
      <c r="Y63">
        <v>273.730769230769</v>
      </c>
      <c r="Z63">
        <v>30</v>
      </c>
      <c r="AA63">
        <v>90</v>
      </c>
      <c r="AB63" s="4">
        <v>153.730769230769</v>
      </c>
      <c r="AC63">
        <v>153</v>
      </c>
      <c r="AD63">
        <v>2923.0769230760002</v>
      </c>
      <c r="AE63">
        <v>2900</v>
      </c>
      <c r="AG63">
        <v>1</v>
      </c>
      <c r="AH63">
        <v>1</v>
      </c>
      <c r="AI63">
        <v>0</v>
      </c>
      <c r="AJ63">
        <v>0</v>
      </c>
      <c r="AK63">
        <v>0</v>
      </c>
      <c r="AL63">
        <v>3</v>
      </c>
      <c r="AM63">
        <v>2</v>
      </c>
      <c r="AN63">
        <v>1</v>
      </c>
      <c r="AO63">
        <v>4</v>
      </c>
    </row>
    <row r="64" spans="1:41">
      <c r="A64">
        <v>63</v>
      </c>
      <c r="B64" t="s">
        <v>164</v>
      </c>
      <c r="C64" t="s">
        <v>165</v>
      </c>
      <c r="D64" t="s">
        <v>679</v>
      </c>
      <c r="E64" t="s">
        <v>835</v>
      </c>
      <c r="F64">
        <v>26</v>
      </c>
      <c r="G64">
        <v>194</v>
      </c>
      <c r="H64">
        <v>194</v>
      </c>
      <c r="I64">
        <v>70</v>
      </c>
      <c r="J64">
        <v>97.932692307692307</v>
      </c>
      <c r="P64">
        <v>0</v>
      </c>
      <c r="Q64" s="6">
        <v>291.93269230769198</v>
      </c>
      <c r="R64">
        <v>13</v>
      </c>
      <c r="S64" t="s">
        <v>836</v>
      </c>
      <c r="T64">
        <v>10</v>
      </c>
      <c r="W64">
        <v>0</v>
      </c>
      <c r="Y64">
        <v>321.93269230769198</v>
      </c>
      <c r="Z64">
        <v>30</v>
      </c>
      <c r="AA64">
        <v>90</v>
      </c>
      <c r="AB64" s="4">
        <v>201.93269230769201</v>
      </c>
      <c r="AC64">
        <v>201</v>
      </c>
      <c r="AD64">
        <v>3730.7692307679199</v>
      </c>
      <c r="AE64">
        <v>3700</v>
      </c>
      <c r="AG64">
        <v>2</v>
      </c>
      <c r="AH64">
        <v>0</v>
      </c>
      <c r="AI64">
        <v>0</v>
      </c>
      <c r="AJ64">
        <v>0</v>
      </c>
      <c r="AK64">
        <v>0</v>
      </c>
      <c r="AL64">
        <v>1</v>
      </c>
      <c r="AM64">
        <v>3</v>
      </c>
      <c r="AN64">
        <v>1</v>
      </c>
      <c r="AO64">
        <v>2</v>
      </c>
    </row>
    <row r="65" spans="1:41">
      <c r="A65">
        <v>64</v>
      </c>
      <c r="B65" t="s">
        <v>912</v>
      </c>
      <c r="C65" t="s">
        <v>913</v>
      </c>
      <c r="D65" t="s">
        <v>400</v>
      </c>
      <c r="E65" t="s">
        <v>835</v>
      </c>
      <c r="F65">
        <v>25</v>
      </c>
      <c r="G65">
        <v>192</v>
      </c>
      <c r="H65">
        <v>184.61538461538501</v>
      </c>
      <c r="I65">
        <v>66</v>
      </c>
      <c r="J65">
        <v>91.384615384615401</v>
      </c>
      <c r="P65">
        <v>0</v>
      </c>
      <c r="Q65" s="6">
        <v>276</v>
      </c>
      <c r="R65">
        <v>12.5</v>
      </c>
      <c r="S65" t="s">
        <v>836</v>
      </c>
      <c r="T65">
        <v>10</v>
      </c>
      <c r="W65">
        <v>0</v>
      </c>
      <c r="Y65">
        <v>305.5</v>
      </c>
      <c r="Z65">
        <v>50</v>
      </c>
      <c r="AA65">
        <v>90</v>
      </c>
      <c r="AB65" s="4">
        <v>165.5</v>
      </c>
      <c r="AC65">
        <v>165</v>
      </c>
      <c r="AD65">
        <v>2000</v>
      </c>
      <c r="AE65">
        <v>2000</v>
      </c>
      <c r="AG65">
        <v>1</v>
      </c>
      <c r="AH65">
        <v>1</v>
      </c>
      <c r="AI65">
        <v>0</v>
      </c>
      <c r="AJ65">
        <v>1</v>
      </c>
      <c r="AK65">
        <v>1</v>
      </c>
      <c r="AL65">
        <v>0</v>
      </c>
      <c r="AM65">
        <v>2</v>
      </c>
      <c r="AN65">
        <v>0</v>
      </c>
      <c r="AO65">
        <v>0</v>
      </c>
    </row>
    <row r="66" spans="1:41">
      <c r="A66">
        <v>65</v>
      </c>
      <c r="B66" t="s">
        <v>914</v>
      </c>
      <c r="C66" t="s">
        <v>915</v>
      </c>
      <c r="D66" t="s">
        <v>916</v>
      </c>
      <c r="E66" t="s">
        <v>835</v>
      </c>
      <c r="F66">
        <v>23.5</v>
      </c>
      <c r="G66">
        <v>192</v>
      </c>
      <c r="H66">
        <v>173.538461538462</v>
      </c>
      <c r="I66">
        <v>42</v>
      </c>
      <c r="J66">
        <v>58.153846153846203</v>
      </c>
      <c r="P66">
        <v>0</v>
      </c>
      <c r="Q66" s="6">
        <v>231.69230769230799</v>
      </c>
      <c r="S66" t="s">
        <v>836</v>
      </c>
      <c r="T66">
        <v>0</v>
      </c>
      <c r="W66">
        <v>0</v>
      </c>
      <c r="Y66">
        <v>238.69230769230799</v>
      </c>
      <c r="Z66">
        <v>50</v>
      </c>
      <c r="AA66">
        <v>90</v>
      </c>
      <c r="AB66" s="4">
        <v>98.692307692308006</v>
      </c>
      <c r="AC66">
        <v>98</v>
      </c>
      <c r="AD66">
        <v>2769.23076923197</v>
      </c>
      <c r="AE66">
        <v>2700</v>
      </c>
      <c r="AG66">
        <v>0</v>
      </c>
      <c r="AH66">
        <v>1</v>
      </c>
      <c r="AI66">
        <v>2</v>
      </c>
      <c r="AJ66">
        <v>0</v>
      </c>
      <c r="AK66">
        <v>1</v>
      </c>
      <c r="AL66">
        <v>3</v>
      </c>
      <c r="AM66">
        <v>2</v>
      </c>
      <c r="AN66">
        <v>1</v>
      </c>
      <c r="AO66">
        <v>2</v>
      </c>
    </row>
    <row r="67" spans="1:41">
      <c r="A67">
        <v>66</v>
      </c>
      <c r="B67" t="s">
        <v>166</v>
      </c>
      <c r="C67" t="s">
        <v>167</v>
      </c>
      <c r="D67" t="s">
        <v>400</v>
      </c>
      <c r="E67" t="s">
        <v>835</v>
      </c>
      <c r="F67">
        <v>25</v>
      </c>
      <c r="G67">
        <v>192</v>
      </c>
      <c r="H67">
        <v>184.61538461538501</v>
      </c>
      <c r="I67">
        <v>32</v>
      </c>
      <c r="J67">
        <v>44.307692307692299</v>
      </c>
      <c r="P67">
        <v>0</v>
      </c>
      <c r="Q67" s="6">
        <v>228.92307692307699</v>
      </c>
      <c r="R67">
        <v>12.5</v>
      </c>
      <c r="S67" t="s">
        <v>836</v>
      </c>
      <c r="T67">
        <v>10</v>
      </c>
      <c r="W67">
        <v>0</v>
      </c>
      <c r="Y67">
        <v>258.42307692307702</v>
      </c>
      <c r="Z67">
        <v>50</v>
      </c>
      <c r="AA67">
        <v>90</v>
      </c>
      <c r="AB67" s="4">
        <v>118.42307692307701</v>
      </c>
      <c r="AC67">
        <v>118</v>
      </c>
      <c r="AD67">
        <v>1692.30769230808</v>
      </c>
      <c r="AE67">
        <v>1600</v>
      </c>
      <c r="AG67">
        <v>1</v>
      </c>
      <c r="AH67">
        <v>0</v>
      </c>
      <c r="AI67">
        <v>0</v>
      </c>
      <c r="AJ67">
        <v>1</v>
      </c>
      <c r="AK67">
        <v>1</v>
      </c>
      <c r="AL67">
        <v>3</v>
      </c>
      <c r="AM67">
        <v>1</v>
      </c>
      <c r="AN67">
        <v>1</v>
      </c>
      <c r="AO67">
        <v>1</v>
      </c>
    </row>
    <row r="68" spans="1:41">
      <c r="A68">
        <v>67</v>
      </c>
      <c r="B68" t="s">
        <v>917</v>
      </c>
      <c r="C68" t="s">
        <v>918</v>
      </c>
      <c r="D68" t="s">
        <v>919</v>
      </c>
      <c r="E68" t="s">
        <v>835</v>
      </c>
      <c r="F68">
        <v>24</v>
      </c>
      <c r="G68">
        <v>192</v>
      </c>
      <c r="H68">
        <v>177.230769230769</v>
      </c>
      <c r="I68">
        <v>32</v>
      </c>
      <c r="J68">
        <v>44.307692307692299</v>
      </c>
      <c r="P68">
        <v>0</v>
      </c>
      <c r="Q68" s="6">
        <v>221.538461538462</v>
      </c>
      <c r="S68" t="s">
        <v>836</v>
      </c>
      <c r="T68">
        <v>0</v>
      </c>
      <c r="W68">
        <v>0</v>
      </c>
      <c r="Y68">
        <v>228.538461538462</v>
      </c>
      <c r="Z68">
        <v>30</v>
      </c>
      <c r="AA68">
        <v>90</v>
      </c>
      <c r="AB68" s="4">
        <v>108.538461538462</v>
      </c>
      <c r="AC68">
        <v>108</v>
      </c>
      <c r="AD68">
        <v>2153.8461538480101</v>
      </c>
      <c r="AE68">
        <v>2100</v>
      </c>
      <c r="AG68">
        <v>1</v>
      </c>
      <c r="AH68">
        <v>0</v>
      </c>
      <c r="AI68">
        <v>0</v>
      </c>
      <c r="AJ68">
        <v>0</v>
      </c>
      <c r="AK68">
        <v>1</v>
      </c>
      <c r="AL68">
        <v>3</v>
      </c>
      <c r="AM68">
        <v>2</v>
      </c>
      <c r="AN68">
        <v>0</v>
      </c>
      <c r="AO68">
        <v>1</v>
      </c>
    </row>
    <row r="69" spans="1:41">
      <c r="A69">
        <v>68</v>
      </c>
      <c r="B69" t="s">
        <v>920</v>
      </c>
      <c r="C69" t="s">
        <v>921</v>
      </c>
      <c r="D69" t="s">
        <v>922</v>
      </c>
      <c r="E69" t="s">
        <v>835</v>
      </c>
      <c r="F69">
        <v>26</v>
      </c>
      <c r="G69">
        <v>192</v>
      </c>
      <c r="H69">
        <v>192</v>
      </c>
      <c r="I69">
        <v>43</v>
      </c>
      <c r="J69">
        <v>59.538461538461497</v>
      </c>
      <c r="P69">
        <v>0</v>
      </c>
      <c r="Q69" s="6">
        <v>251.538461538462</v>
      </c>
      <c r="R69">
        <v>12.5</v>
      </c>
      <c r="S69" t="s">
        <v>836</v>
      </c>
      <c r="T69">
        <v>10</v>
      </c>
      <c r="W69">
        <v>0</v>
      </c>
      <c r="Y69">
        <v>281.038461538462</v>
      </c>
      <c r="Z69">
        <v>50</v>
      </c>
      <c r="AA69">
        <v>90</v>
      </c>
      <c r="AB69" s="4">
        <v>141.038461538462</v>
      </c>
      <c r="AC69">
        <v>141</v>
      </c>
      <c r="AD69">
        <v>153.84615384800799</v>
      </c>
      <c r="AE69">
        <v>100</v>
      </c>
      <c r="AG69">
        <v>1</v>
      </c>
      <c r="AH69">
        <v>0</v>
      </c>
      <c r="AI69">
        <v>2</v>
      </c>
      <c r="AJ69">
        <v>0</v>
      </c>
      <c r="AK69">
        <v>0</v>
      </c>
      <c r="AL69">
        <v>1</v>
      </c>
      <c r="AM69">
        <v>0</v>
      </c>
      <c r="AN69">
        <v>0</v>
      </c>
      <c r="AO69">
        <v>1</v>
      </c>
    </row>
    <row r="70" spans="1:41">
      <c r="A70">
        <v>69</v>
      </c>
      <c r="B70" t="s">
        <v>168</v>
      </c>
      <c r="C70" t="s">
        <v>169</v>
      </c>
      <c r="D70" t="s">
        <v>922</v>
      </c>
      <c r="E70" t="s">
        <v>835</v>
      </c>
      <c r="F70">
        <v>26</v>
      </c>
      <c r="G70">
        <v>192</v>
      </c>
      <c r="H70">
        <v>192</v>
      </c>
      <c r="I70">
        <v>34</v>
      </c>
      <c r="J70">
        <v>47.076923076923102</v>
      </c>
      <c r="P70">
        <v>0</v>
      </c>
      <c r="Q70" s="6">
        <v>239.07692307692301</v>
      </c>
      <c r="R70">
        <v>12.5</v>
      </c>
      <c r="S70" t="s">
        <v>836</v>
      </c>
      <c r="T70">
        <v>10</v>
      </c>
      <c r="W70">
        <v>0</v>
      </c>
      <c r="Y70">
        <v>268.57692307692298</v>
      </c>
      <c r="Z70">
        <v>50</v>
      </c>
      <c r="AA70">
        <v>90</v>
      </c>
      <c r="AB70" s="4">
        <v>128.57692307692301</v>
      </c>
      <c r="AC70">
        <v>128</v>
      </c>
      <c r="AD70">
        <v>2307.6923076919202</v>
      </c>
      <c r="AE70">
        <v>2300</v>
      </c>
      <c r="AG70">
        <v>1</v>
      </c>
      <c r="AH70">
        <v>0</v>
      </c>
      <c r="AI70">
        <v>1</v>
      </c>
      <c r="AJ70">
        <v>0</v>
      </c>
      <c r="AK70">
        <v>1</v>
      </c>
      <c r="AL70">
        <v>3</v>
      </c>
      <c r="AM70">
        <v>2</v>
      </c>
      <c r="AN70">
        <v>0</v>
      </c>
      <c r="AO70">
        <v>3</v>
      </c>
    </row>
    <row r="71" spans="1:41">
      <c r="A71">
        <v>70</v>
      </c>
      <c r="B71" t="s">
        <v>923</v>
      </c>
      <c r="C71" t="s">
        <v>924</v>
      </c>
      <c r="D71" t="s">
        <v>922</v>
      </c>
      <c r="E71" t="s">
        <v>864</v>
      </c>
      <c r="F71">
        <v>26</v>
      </c>
      <c r="G71">
        <v>220</v>
      </c>
      <c r="H71">
        <v>220</v>
      </c>
      <c r="I71">
        <v>57</v>
      </c>
      <c r="J71">
        <v>90.432692307692307</v>
      </c>
      <c r="P71">
        <v>0</v>
      </c>
      <c r="Q71" s="6">
        <v>310.43269230769198</v>
      </c>
      <c r="R71">
        <v>12.5</v>
      </c>
      <c r="S71" t="s">
        <v>836</v>
      </c>
      <c r="T71">
        <v>10</v>
      </c>
      <c r="U71">
        <v>20</v>
      </c>
      <c r="W71">
        <v>0</v>
      </c>
      <c r="Y71">
        <v>359.93269230769198</v>
      </c>
      <c r="Z71">
        <v>50</v>
      </c>
      <c r="AA71">
        <v>90</v>
      </c>
      <c r="AB71" s="4">
        <v>219.93269230769201</v>
      </c>
      <c r="AC71">
        <v>219</v>
      </c>
      <c r="AD71">
        <v>3730.7692307679199</v>
      </c>
      <c r="AE71">
        <v>3700</v>
      </c>
      <c r="AG71">
        <v>2</v>
      </c>
      <c r="AH71">
        <v>0</v>
      </c>
      <c r="AI71">
        <v>0</v>
      </c>
      <c r="AJ71">
        <v>1</v>
      </c>
      <c r="AK71">
        <v>1</v>
      </c>
      <c r="AL71">
        <v>4</v>
      </c>
      <c r="AM71">
        <v>3</v>
      </c>
      <c r="AN71">
        <v>1</v>
      </c>
      <c r="AO71">
        <v>2</v>
      </c>
    </row>
    <row r="72" spans="1:41">
      <c r="A72">
        <v>71</v>
      </c>
      <c r="B72" t="s">
        <v>925</v>
      </c>
      <c r="C72" t="s">
        <v>926</v>
      </c>
      <c r="D72" t="s">
        <v>444</v>
      </c>
      <c r="E72" t="s">
        <v>835</v>
      </c>
      <c r="F72">
        <v>25</v>
      </c>
      <c r="G72">
        <v>192</v>
      </c>
      <c r="H72">
        <v>184.61538461538501</v>
      </c>
      <c r="I72">
        <v>28</v>
      </c>
      <c r="J72">
        <v>38.769230769230802</v>
      </c>
      <c r="P72">
        <v>0</v>
      </c>
      <c r="Q72" s="6">
        <v>223.38461538461499</v>
      </c>
      <c r="R72">
        <v>6</v>
      </c>
      <c r="S72" t="s">
        <v>836</v>
      </c>
      <c r="T72">
        <v>10</v>
      </c>
      <c r="W72">
        <v>0</v>
      </c>
      <c r="Y72">
        <v>246.38461538461499</v>
      </c>
      <c r="AB72" s="4">
        <v>246.38461538461499</v>
      </c>
      <c r="AC72">
        <v>246</v>
      </c>
      <c r="AD72">
        <v>1538.4615384599599</v>
      </c>
      <c r="AE72">
        <v>1500</v>
      </c>
      <c r="AG72">
        <v>2</v>
      </c>
      <c r="AH72">
        <v>0</v>
      </c>
      <c r="AI72">
        <v>2</v>
      </c>
      <c r="AJ72">
        <v>0</v>
      </c>
      <c r="AK72">
        <v>1</v>
      </c>
      <c r="AL72">
        <v>1</v>
      </c>
      <c r="AM72">
        <v>1</v>
      </c>
      <c r="AN72">
        <v>1</v>
      </c>
      <c r="AO72">
        <v>0</v>
      </c>
    </row>
    <row r="73" spans="1:41">
      <c r="A73">
        <v>72</v>
      </c>
      <c r="B73" t="s">
        <v>170</v>
      </c>
      <c r="C73" t="s">
        <v>927</v>
      </c>
      <c r="D73" t="s">
        <v>928</v>
      </c>
      <c r="E73" t="s">
        <v>835</v>
      </c>
      <c r="F73">
        <v>26</v>
      </c>
      <c r="G73">
        <v>194</v>
      </c>
      <c r="H73">
        <v>194</v>
      </c>
      <c r="I73">
        <v>64</v>
      </c>
      <c r="J73">
        <v>89.538461538461505</v>
      </c>
      <c r="P73">
        <v>0</v>
      </c>
      <c r="Q73" s="6">
        <v>283.538461538462</v>
      </c>
      <c r="R73">
        <v>13</v>
      </c>
      <c r="S73" t="s">
        <v>836</v>
      </c>
      <c r="T73">
        <v>10</v>
      </c>
      <c r="U73">
        <v>5</v>
      </c>
      <c r="W73">
        <v>2</v>
      </c>
      <c r="Y73">
        <v>320.538461538462</v>
      </c>
      <c r="Z73">
        <v>30</v>
      </c>
      <c r="AA73">
        <v>90</v>
      </c>
      <c r="AB73" s="4">
        <v>200.538461538462</v>
      </c>
      <c r="AC73">
        <v>200</v>
      </c>
      <c r="AD73">
        <v>2153.8461538480101</v>
      </c>
      <c r="AE73">
        <v>2100</v>
      </c>
      <c r="AG73">
        <v>2</v>
      </c>
      <c r="AH73">
        <v>0</v>
      </c>
      <c r="AI73">
        <v>0</v>
      </c>
      <c r="AJ73">
        <v>0</v>
      </c>
      <c r="AK73">
        <v>0</v>
      </c>
      <c r="AL73">
        <v>0</v>
      </c>
      <c r="AM73">
        <v>2</v>
      </c>
      <c r="AN73">
        <v>0</v>
      </c>
      <c r="AO73">
        <v>1</v>
      </c>
    </row>
    <row r="74" spans="1:41">
      <c r="A74">
        <v>73</v>
      </c>
      <c r="B74" t="s">
        <v>171</v>
      </c>
      <c r="C74" t="s">
        <v>172</v>
      </c>
      <c r="D74" t="s">
        <v>173</v>
      </c>
      <c r="E74" t="s">
        <v>835</v>
      </c>
      <c r="F74">
        <v>25</v>
      </c>
      <c r="G74">
        <v>194</v>
      </c>
      <c r="H74">
        <v>186.538461538462</v>
      </c>
      <c r="I74">
        <v>24</v>
      </c>
      <c r="J74">
        <v>33.576923076923102</v>
      </c>
      <c r="P74">
        <v>0</v>
      </c>
      <c r="Q74" s="6">
        <v>220.11538461538501</v>
      </c>
      <c r="R74">
        <v>12.5</v>
      </c>
      <c r="S74" t="s">
        <v>836</v>
      </c>
      <c r="T74">
        <v>10</v>
      </c>
      <c r="W74">
        <v>6</v>
      </c>
      <c r="Y74">
        <v>255.61538461538501</v>
      </c>
      <c r="Z74">
        <v>50</v>
      </c>
      <c r="AA74">
        <v>90</v>
      </c>
      <c r="AB74" s="4">
        <v>115.615384615385</v>
      </c>
      <c r="AC74">
        <v>115</v>
      </c>
      <c r="AD74">
        <v>2461.5384615400399</v>
      </c>
      <c r="AE74">
        <v>2400</v>
      </c>
      <c r="AG74">
        <v>1</v>
      </c>
      <c r="AH74">
        <v>0</v>
      </c>
      <c r="AI74">
        <v>0</v>
      </c>
      <c r="AJ74">
        <v>1</v>
      </c>
      <c r="AK74">
        <v>1</v>
      </c>
      <c r="AL74">
        <v>0</v>
      </c>
      <c r="AM74">
        <v>2</v>
      </c>
      <c r="AN74">
        <v>0</v>
      </c>
      <c r="AO74">
        <v>4</v>
      </c>
    </row>
    <row r="75" spans="1:41">
      <c r="A75">
        <v>74</v>
      </c>
      <c r="B75" t="s">
        <v>174</v>
      </c>
      <c r="C75" t="s">
        <v>175</v>
      </c>
      <c r="D75" t="s">
        <v>176</v>
      </c>
      <c r="E75" t="s">
        <v>835</v>
      </c>
      <c r="F75">
        <v>21</v>
      </c>
      <c r="G75">
        <v>194</v>
      </c>
      <c r="H75">
        <v>156.69230769230799</v>
      </c>
      <c r="I75">
        <v>18</v>
      </c>
      <c r="J75">
        <v>25.182692307692299</v>
      </c>
      <c r="P75">
        <v>0</v>
      </c>
      <c r="Q75" s="6">
        <v>181.875</v>
      </c>
      <c r="S75" t="s">
        <v>836</v>
      </c>
      <c r="T75">
        <v>0</v>
      </c>
      <c r="W75">
        <v>5</v>
      </c>
      <c r="Y75">
        <v>193.875</v>
      </c>
      <c r="Z75">
        <v>30</v>
      </c>
      <c r="AA75">
        <v>50</v>
      </c>
      <c r="AB75" s="4">
        <v>113.875</v>
      </c>
      <c r="AC75">
        <v>113</v>
      </c>
      <c r="AD75">
        <v>3500</v>
      </c>
      <c r="AE75">
        <v>3500</v>
      </c>
      <c r="AG75">
        <v>1</v>
      </c>
      <c r="AH75">
        <v>0</v>
      </c>
      <c r="AI75">
        <v>0</v>
      </c>
      <c r="AJ75">
        <v>1</v>
      </c>
      <c r="AK75">
        <v>0</v>
      </c>
      <c r="AL75">
        <v>3</v>
      </c>
      <c r="AM75">
        <v>3</v>
      </c>
      <c r="AN75">
        <v>1</v>
      </c>
      <c r="AO75">
        <v>0</v>
      </c>
    </row>
    <row r="76" spans="1:41">
      <c r="A76">
        <v>75</v>
      </c>
      <c r="B76" t="s">
        <v>177</v>
      </c>
      <c r="C76" t="s">
        <v>178</v>
      </c>
      <c r="D76" t="s">
        <v>179</v>
      </c>
      <c r="E76" t="s">
        <v>864</v>
      </c>
      <c r="F76">
        <v>24.875</v>
      </c>
      <c r="G76">
        <v>232</v>
      </c>
      <c r="H76">
        <v>221.961538461538</v>
      </c>
      <c r="I76">
        <v>38</v>
      </c>
      <c r="J76">
        <v>63.576923076923102</v>
      </c>
      <c r="P76">
        <v>0</v>
      </c>
      <c r="Q76" s="6">
        <v>285.538461538462</v>
      </c>
      <c r="R76">
        <v>12.5</v>
      </c>
      <c r="S76" t="s">
        <v>836</v>
      </c>
      <c r="T76">
        <v>10</v>
      </c>
      <c r="U76">
        <v>50</v>
      </c>
      <c r="W76">
        <v>6</v>
      </c>
      <c r="Y76">
        <v>371.038461538462</v>
      </c>
      <c r="Z76">
        <v>50</v>
      </c>
      <c r="AA76">
        <v>90</v>
      </c>
      <c r="AB76" s="4">
        <v>231.038461538462</v>
      </c>
      <c r="AC76">
        <v>231</v>
      </c>
      <c r="AD76">
        <v>153.84615384800799</v>
      </c>
      <c r="AE76">
        <v>100</v>
      </c>
      <c r="AG76">
        <v>2</v>
      </c>
      <c r="AH76">
        <v>0</v>
      </c>
      <c r="AI76">
        <v>1</v>
      </c>
      <c r="AJ76">
        <v>1</v>
      </c>
      <c r="AK76">
        <v>0</v>
      </c>
      <c r="AL76">
        <v>1</v>
      </c>
      <c r="AM76">
        <v>0</v>
      </c>
      <c r="AN76">
        <v>0</v>
      </c>
      <c r="AO76">
        <v>1</v>
      </c>
    </row>
    <row r="77" spans="1:41">
      <c r="A77">
        <v>76</v>
      </c>
      <c r="B77" t="s">
        <v>180</v>
      </c>
      <c r="C77" t="s">
        <v>181</v>
      </c>
      <c r="D77" t="s">
        <v>182</v>
      </c>
      <c r="E77" t="s">
        <v>835</v>
      </c>
      <c r="F77">
        <v>24.75</v>
      </c>
      <c r="G77">
        <v>194</v>
      </c>
      <c r="H77">
        <v>184.67307692307699</v>
      </c>
      <c r="I77">
        <v>24</v>
      </c>
      <c r="J77">
        <v>33.576923076923102</v>
      </c>
      <c r="P77">
        <v>0</v>
      </c>
      <c r="Q77" s="6">
        <v>218.25</v>
      </c>
      <c r="R77">
        <v>12.5</v>
      </c>
      <c r="S77" t="s">
        <v>836</v>
      </c>
      <c r="T77">
        <v>10</v>
      </c>
      <c r="W77">
        <v>4</v>
      </c>
      <c r="Y77">
        <v>251.75</v>
      </c>
      <c r="Z77">
        <v>50</v>
      </c>
      <c r="AA77">
        <v>90</v>
      </c>
      <c r="AB77" s="4">
        <v>111.75</v>
      </c>
      <c r="AC77">
        <v>111</v>
      </c>
      <c r="AD77">
        <v>3000</v>
      </c>
      <c r="AE77">
        <v>3000</v>
      </c>
      <c r="AG77">
        <v>1</v>
      </c>
      <c r="AH77">
        <v>0</v>
      </c>
      <c r="AI77">
        <v>0</v>
      </c>
      <c r="AJ77">
        <v>1</v>
      </c>
      <c r="AK77">
        <v>0</v>
      </c>
      <c r="AL77">
        <v>1</v>
      </c>
      <c r="AM77">
        <v>3</v>
      </c>
      <c r="AN77">
        <v>0</v>
      </c>
      <c r="AO77">
        <v>0</v>
      </c>
    </row>
    <row r="78" spans="1:41">
      <c r="A78">
        <v>77</v>
      </c>
      <c r="B78" t="s">
        <v>183</v>
      </c>
      <c r="C78" t="s">
        <v>929</v>
      </c>
      <c r="D78" t="s">
        <v>185</v>
      </c>
      <c r="E78" t="s">
        <v>835</v>
      </c>
      <c r="F78">
        <v>25</v>
      </c>
      <c r="G78">
        <v>194</v>
      </c>
      <c r="H78">
        <v>186.538461538462</v>
      </c>
      <c r="I78">
        <v>22</v>
      </c>
      <c r="J78">
        <v>30.778846153846199</v>
      </c>
      <c r="P78">
        <v>0</v>
      </c>
      <c r="Q78" s="6">
        <v>217.31730769230799</v>
      </c>
      <c r="R78">
        <v>12.5</v>
      </c>
      <c r="S78" t="s">
        <v>836</v>
      </c>
      <c r="T78">
        <v>10</v>
      </c>
      <c r="W78">
        <v>3</v>
      </c>
      <c r="Y78">
        <v>249.81730769230799</v>
      </c>
      <c r="Z78">
        <v>50</v>
      </c>
      <c r="AA78">
        <v>90</v>
      </c>
      <c r="AB78" s="4">
        <v>109.81730769230801</v>
      </c>
      <c r="AC78">
        <v>109</v>
      </c>
      <c r="AD78">
        <v>3269.23076923197</v>
      </c>
      <c r="AE78">
        <v>3200</v>
      </c>
      <c r="AG78">
        <v>1</v>
      </c>
      <c r="AH78">
        <v>0</v>
      </c>
      <c r="AI78">
        <v>0</v>
      </c>
      <c r="AJ78">
        <v>0</v>
      </c>
      <c r="AK78">
        <v>1</v>
      </c>
      <c r="AL78">
        <v>4</v>
      </c>
      <c r="AM78">
        <v>3</v>
      </c>
      <c r="AN78">
        <v>0</v>
      </c>
      <c r="AO78">
        <v>2</v>
      </c>
    </row>
    <row r="79" spans="1:41">
      <c r="A79">
        <v>78</v>
      </c>
      <c r="B79" t="s">
        <v>186</v>
      </c>
      <c r="C79" t="s">
        <v>187</v>
      </c>
      <c r="D79" t="s">
        <v>188</v>
      </c>
      <c r="E79" t="s">
        <v>835</v>
      </c>
      <c r="F79">
        <v>25</v>
      </c>
      <c r="G79">
        <v>194</v>
      </c>
      <c r="H79">
        <v>186.538461538462</v>
      </c>
      <c r="I79">
        <v>22</v>
      </c>
      <c r="J79">
        <v>30.778846153846199</v>
      </c>
      <c r="P79">
        <v>0</v>
      </c>
      <c r="Q79" s="6">
        <v>217.31730769230799</v>
      </c>
      <c r="R79">
        <v>12.5</v>
      </c>
      <c r="S79" t="s">
        <v>836</v>
      </c>
      <c r="T79">
        <v>10</v>
      </c>
      <c r="W79">
        <v>3</v>
      </c>
      <c r="Y79">
        <v>249.81730769230799</v>
      </c>
      <c r="Z79">
        <v>50</v>
      </c>
      <c r="AA79">
        <v>90</v>
      </c>
      <c r="AB79" s="4">
        <v>109.81730769230801</v>
      </c>
      <c r="AC79">
        <v>109</v>
      </c>
      <c r="AD79">
        <v>3269.23076923197</v>
      </c>
      <c r="AE79">
        <v>3200</v>
      </c>
      <c r="AG79">
        <v>1</v>
      </c>
      <c r="AH79">
        <v>0</v>
      </c>
      <c r="AI79">
        <v>0</v>
      </c>
      <c r="AJ79">
        <v>0</v>
      </c>
      <c r="AK79">
        <v>1</v>
      </c>
      <c r="AL79">
        <v>4</v>
      </c>
      <c r="AM79">
        <v>3</v>
      </c>
      <c r="AN79">
        <v>0</v>
      </c>
      <c r="AO79">
        <v>2</v>
      </c>
    </row>
    <row r="80" spans="1:41">
      <c r="A80">
        <v>79</v>
      </c>
      <c r="B80" t="s">
        <v>189</v>
      </c>
      <c r="C80" t="s">
        <v>190</v>
      </c>
      <c r="D80" t="s">
        <v>191</v>
      </c>
      <c r="E80" t="s">
        <v>835</v>
      </c>
      <c r="F80">
        <v>24.75</v>
      </c>
      <c r="G80">
        <v>194</v>
      </c>
      <c r="H80">
        <v>184.67307692307699</v>
      </c>
      <c r="I80">
        <v>24</v>
      </c>
      <c r="J80">
        <v>33.576923076923102</v>
      </c>
      <c r="P80">
        <v>0</v>
      </c>
      <c r="Q80" s="6">
        <v>218.25</v>
      </c>
      <c r="R80">
        <v>12.5</v>
      </c>
      <c r="S80" t="s">
        <v>836</v>
      </c>
      <c r="T80">
        <v>10</v>
      </c>
      <c r="W80">
        <v>3</v>
      </c>
      <c r="Y80">
        <v>250.75</v>
      </c>
      <c r="Z80">
        <v>50</v>
      </c>
      <c r="AA80">
        <v>90</v>
      </c>
      <c r="AB80" s="4">
        <v>110.75</v>
      </c>
      <c r="AC80">
        <v>110</v>
      </c>
      <c r="AD80">
        <v>3000</v>
      </c>
      <c r="AE80">
        <v>3000</v>
      </c>
      <c r="AG80">
        <v>1</v>
      </c>
      <c r="AH80">
        <v>0</v>
      </c>
      <c r="AI80">
        <v>0</v>
      </c>
      <c r="AJ80">
        <v>1</v>
      </c>
      <c r="AK80">
        <v>0</v>
      </c>
      <c r="AL80">
        <v>0</v>
      </c>
      <c r="AM80">
        <v>3</v>
      </c>
      <c r="AN80">
        <v>0</v>
      </c>
      <c r="AO80">
        <v>0</v>
      </c>
    </row>
    <row r="81" spans="1:41">
      <c r="A81">
        <v>80</v>
      </c>
      <c r="B81" t="s">
        <v>192</v>
      </c>
      <c r="C81" t="s">
        <v>193</v>
      </c>
      <c r="D81" t="s">
        <v>194</v>
      </c>
      <c r="E81" t="s">
        <v>835</v>
      </c>
      <c r="F81">
        <v>25</v>
      </c>
      <c r="G81">
        <v>194</v>
      </c>
      <c r="H81">
        <v>186.538461538462</v>
      </c>
      <c r="I81">
        <v>25</v>
      </c>
      <c r="J81">
        <v>34.975961538461497</v>
      </c>
      <c r="P81">
        <v>0</v>
      </c>
      <c r="Q81" s="6">
        <v>221.51442307692301</v>
      </c>
      <c r="R81">
        <v>12.5</v>
      </c>
      <c r="S81" t="s">
        <v>836</v>
      </c>
      <c r="T81">
        <v>10</v>
      </c>
      <c r="W81">
        <v>3</v>
      </c>
      <c r="Y81">
        <v>254.01442307692301</v>
      </c>
      <c r="Z81">
        <v>50</v>
      </c>
      <c r="AA81">
        <v>90</v>
      </c>
      <c r="AB81" s="4">
        <v>114.01442307692299</v>
      </c>
      <c r="AC81">
        <v>114</v>
      </c>
      <c r="AD81">
        <v>57.6923076920366</v>
      </c>
      <c r="AE81">
        <v>0</v>
      </c>
      <c r="AG81">
        <v>1</v>
      </c>
      <c r="AH81">
        <v>0</v>
      </c>
      <c r="AI81">
        <v>0</v>
      </c>
      <c r="AJ81">
        <v>1</v>
      </c>
      <c r="AK81">
        <v>0</v>
      </c>
      <c r="AL81">
        <v>4</v>
      </c>
      <c r="AM81">
        <v>0</v>
      </c>
      <c r="AN81">
        <v>0</v>
      </c>
      <c r="AO81">
        <v>0</v>
      </c>
    </row>
    <row r="82" spans="1:41">
      <c r="A82">
        <v>81</v>
      </c>
      <c r="B82" t="s">
        <v>195</v>
      </c>
      <c r="C82" t="s">
        <v>196</v>
      </c>
      <c r="D82" t="s">
        <v>197</v>
      </c>
      <c r="E82" t="s">
        <v>835</v>
      </c>
      <c r="F82">
        <v>25</v>
      </c>
      <c r="G82">
        <v>194</v>
      </c>
      <c r="H82">
        <v>186.538461538462</v>
      </c>
      <c r="I82">
        <v>22</v>
      </c>
      <c r="J82">
        <v>30.778846153846199</v>
      </c>
      <c r="P82">
        <v>0</v>
      </c>
      <c r="Q82" s="6">
        <v>217.31730769230799</v>
      </c>
      <c r="R82">
        <v>12.5</v>
      </c>
      <c r="S82" t="s">
        <v>836</v>
      </c>
      <c r="T82">
        <v>10</v>
      </c>
      <c r="W82">
        <v>2</v>
      </c>
      <c r="Y82">
        <v>248.81730769230799</v>
      </c>
      <c r="Z82">
        <v>50</v>
      </c>
      <c r="AA82">
        <v>90</v>
      </c>
      <c r="AB82" s="4">
        <v>108.81730769230801</v>
      </c>
      <c r="AC82">
        <v>108</v>
      </c>
      <c r="AD82">
        <v>3269.23076923197</v>
      </c>
      <c r="AE82">
        <v>3200</v>
      </c>
      <c r="AG82">
        <v>1</v>
      </c>
      <c r="AH82">
        <v>0</v>
      </c>
      <c r="AI82">
        <v>0</v>
      </c>
      <c r="AJ82">
        <v>0</v>
      </c>
      <c r="AK82">
        <v>1</v>
      </c>
      <c r="AL82">
        <v>3</v>
      </c>
      <c r="AM82">
        <v>3</v>
      </c>
      <c r="AN82">
        <v>0</v>
      </c>
      <c r="AO82">
        <v>2</v>
      </c>
    </row>
    <row r="83" spans="1:41">
      <c r="A83">
        <v>82</v>
      </c>
      <c r="B83" t="s">
        <v>198</v>
      </c>
      <c r="C83" t="s">
        <v>199</v>
      </c>
      <c r="D83" t="s">
        <v>200</v>
      </c>
      <c r="E83" t="s">
        <v>835</v>
      </c>
      <c r="F83">
        <v>20.6875</v>
      </c>
      <c r="G83">
        <v>194</v>
      </c>
      <c r="H83">
        <v>154.36057692307699</v>
      </c>
      <c r="I83">
        <v>22</v>
      </c>
      <c r="J83">
        <v>30.778846153846199</v>
      </c>
      <c r="P83">
        <v>0</v>
      </c>
      <c r="Q83" s="6">
        <v>185.13942307692301</v>
      </c>
      <c r="S83" t="s">
        <v>836</v>
      </c>
      <c r="T83">
        <v>0</v>
      </c>
      <c r="W83">
        <v>2</v>
      </c>
      <c r="Y83">
        <v>194.13942307692301</v>
      </c>
      <c r="Z83">
        <v>20</v>
      </c>
      <c r="AA83">
        <v>50</v>
      </c>
      <c r="AB83" s="4">
        <v>124.13942307692299</v>
      </c>
      <c r="AC83">
        <v>124</v>
      </c>
      <c r="AD83">
        <v>557.69230769203705</v>
      </c>
      <c r="AE83">
        <v>500</v>
      </c>
      <c r="AG83">
        <v>1</v>
      </c>
      <c r="AH83">
        <v>0</v>
      </c>
      <c r="AI83">
        <v>1</v>
      </c>
      <c r="AJ83">
        <v>0</v>
      </c>
      <c r="AK83">
        <v>0</v>
      </c>
      <c r="AL83">
        <v>4</v>
      </c>
      <c r="AM83">
        <v>0</v>
      </c>
      <c r="AN83">
        <v>1</v>
      </c>
      <c r="AO83">
        <v>0</v>
      </c>
    </row>
    <row r="84" spans="1:41">
      <c r="A84">
        <v>83</v>
      </c>
      <c r="B84" t="s">
        <v>201</v>
      </c>
      <c r="C84" t="s">
        <v>202</v>
      </c>
      <c r="D84" t="s">
        <v>203</v>
      </c>
      <c r="E84" t="s">
        <v>835</v>
      </c>
      <c r="F84">
        <v>25</v>
      </c>
      <c r="G84">
        <v>194</v>
      </c>
      <c r="H84">
        <v>186.538461538462</v>
      </c>
      <c r="I84">
        <v>32</v>
      </c>
      <c r="J84">
        <v>44.769230769230802</v>
      </c>
      <c r="P84">
        <v>0</v>
      </c>
      <c r="Q84" s="6">
        <v>231.30769230769201</v>
      </c>
      <c r="R84">
        <v>12.5</v>
      </c>
      <c r="S84" t="s">
        <v>836</v>
      </c>
      <c r="T84">
        <v>10</v>
      </c>
      <c r="W84">
        <v>0</v>
      </c>
      <c r="Y84">
        <v>260.80769230769198</v>
      </c>
      <c r="Z84">
        <v>30</v>
      </c>
      <c r="AA84">
        <v>90</v>
      </c>
      <c r="AB84" s="4">
        <v>140.80769230769201</v>
      </c>
      <c r="AC84">
        <v>140</v>
      </c>
      <c r="AD84">
        <v>3230.76923076815</v>
      </c>
      <c r="AE84">
        <v>3200</v>
      </c>
      <c r="AG84">
        <v>1</v>
      </c>
      <c r="AH84">
        <v>0</v>
      </c>
      <c r="AI84">
        <v>2</v>
      </c>
      <c r="AJ84">
        <v>0</v>
      </c>
      <c r="AK84">
        <v>0</v>
      </c>
      <c r="AL84">
        <v>0</v>
      </c>
      <c r="AM84">
        <v>3</v>
      </c>
      <c r="AN84">
        <v>0</v>
      </c>
      <c r="AO84">
        <v>2</v>
      </c>
    </row>
    <row r="85" spans="1:41">
      <c r="A85">
        <v>84</v>
      </c>
      <c r="B85" t="s">
        <v>930</v>
      </c>
      <c r="C85" t="s">
        <v>276</v>
      </c>
      <c r="D85" t="s">
        <v>931</v>
      </c>
      <c r="E85" t="s">
        <v>835</v>
      </c>
      <c r="F85">
        <v>25</v>
      </c>
      <c r="G85">
        <v>194</v>
      </c>
      <c r="H85">
        <v>186.538461538462</v>
      </c>
      <c r="I85">
        <v>40</v>
      </c>
      <c r="J85">
        <v>55.961538461538503</v>
      </c>
      <c r="P85">
        <v>0</v>
      </c>
      <c r="Q85" s="6">
        <v>242.5</v>
      </c>
      <c r="R85">
        <v>12.5</v>
      </c>
      <c r="S85" t="s">
        <v>836</v>
      </c>
      <c r="T85">
        <v>10</v>
      </c>
      <c r="W85">
        <v>0</v>
      </c>
      <c r="Y85">
        <v>272</v>
      </c>
      <c r="Z85">
        <v>50</v>
      </c>
      <c r="AA85">
        <v>90</v>
      </c>
      <c r="AB85" s="4">
        <v>132</v>
      </c>
      <c r="AC85">
        <v>132</v>
      </c>
      <c r="AD85">
        <v>0</v>
      </c>
      <c r="AE85">
        <v>0</v>
      </c>
      <c r="AG85">
        <v>1</v>
      </c>
      <c r="AH85">
        <v>0</v>
      </c>
      <c r="AI85">
        <v>1</v>
      </c>
      <c r="AJ85">
        <v>1</v>
      </c>
      <c r="AK85">
        <v>0</v>
      </c>
      <c r="AL85">
        <v>2</v>
      </c>
      <c r="AM85">
        <v>0</v>
      </c>
      <c r="AN85">
        <v>0</v>
      </c>
      <c r="AO85">
        <v>0</v>
      </c>
    </row>
    <row r="86" spans="1:41">
      <c r="A86">
        <v>85</v>
      </c>
      <c r="B86" t="s">
        <v>204</v>
      </c>
      <c r="C86" t="s">
        <v>205</v>
      </c>
      <c r="D86" t="s">
        <v>206</v>
      </c>
      <c r="E86" t="s">
        <v>835</v>
      </c>
      <c r="F86">
        <v>25.875</v>
      </c>
      <c r="G86">
        <v>194</v>
      </c>
      <c r="H86">
        <v>193.06730769230799</v>
      </c>
      <c r="I86">
        <v>48</v>
      </c>
      <c r="J86">
        <v>67.153846153846203</v>
      </c>
      <c r="P86">
        <v>0</v>
      </c>
      <c r="Q86" s="6">
        <v>260.22115384615398</v>
      </c>
      <c r="R86">
        <v>13</v>
      </c>
      <c r="S86" t="s">
        <v>836</v>
      </c>
      <c r="T86">
        <v>10</v>
      </c>
      <c r="W86">
        <v>0</v>
      </c>
      <c r="Y86">
        <v>290.22115384615398</v>
      </c>
      <c r="Z86">
        <v>50</v>
      </c>
      <c r="AA86">
        <v>90</v>
      </c>
      <c r="AB86" s="4">
        <v>150.22115384615401</v>
      </c>
      <c r="AC86">
        <v>150</v>
      </c>
      <c r="AD86">
        <v>884.61538461592704</v>
      </c>
      <c r="AE86">
        <v>800</v>
      </c>
      <c r="AG86">
        <v>1</v>
      </c>
      <c r="AH86">
        <v>1</v>
      </c>
      <c r="AI86">
        <v>0</v>
      </c>
      <c r="AJ86">
        <v>0</v>
      </c>
      <c r="AK86">
        <v>0</v>
      </c>
      <c r="AL86">
        <v>0</v>
      </c>
      <c r="AM86">
        <v>0</v>
      </c>
      <c r="AN86">
        <v>1</v>
      </c>
      <c r="AO86">
        <v>3</v>
      </c>
    </row>
    <row r="87" spans="1:41">
      <c r="A87">
        <v>86</v>
      </c>
      <c r="B87" t="s">
        <v>932</v>
      </c>
      <c r="C87" t="s">
        <v>933</v>
      </c>
      <c r="D87" t="s">
        <v>360</v>
      </c>
      <c r="E87" t="s">
        <v>835</v>
      </c>
      <c r="F87">
        <v>24.75</v>
      </c>
      <c r="G87">
        <v>194</v>
      </c>
      <c r="H87">
        <v>184.67307692307699</v>
      </c>
      <c r="I87">
        <v>22</v>
      </c>
      <c r="J87">
        <v>30.778846153846199</v>
      </c>
      <c r="P87">
        <v>0</v>
      </c>
      <c r="Q87" s="6">
        <v>215.45192307692301</v>
      </c>
      <c r="R87">
        <v>12.5</v>
      </c>
      <c r="S87" t="s">
        <v>836</v>
      </c>
      <c r="T87">
        <v>10</v>
      </c>
      <c r="W87">
        <v>0</v>
      </c>
      <c r="Y87">
        <v>244.95192307692301</v>
      </c>
      <c r="Z87">
        <v>30</v>
      </c>
      <c r="AA87">
        <v>90</v>
      </c>
      <c r="AB87" s="4">
        <v>124.95192307692299</v>
      </c>
      <c r="AC87">
        <v>124</v>
      </c>
      <c r="AD87">
        <v>3807.6923076920398</v>
      </c>
      <c r="AE87">
        <v>3800</v>
      </c>
      <c r="AG87">
        <v>1</v>
      </c>
      <c r="AH87">
        <v>0</v>
      </c>
      <c r="AI87">
        <v>1</v>
      </c>
      <c r="AJ87">
        <v>0</v>
      </c>
      <c r="AK87">
        <v>0</v>
      </c>
      <c r="AL87">
        <v>4</v>
      </c>
      <c r="AM87">
        <v>3</v>
      </c>
      <c r="AN87">
        <v>1</v>
      </c>
      <c r="AO87">
        <v>3</v>
      </c>
    </row>
    <row r="88" spans="1:41">
      <c r="A88">
        <v>87</v>
      </c>
      <c r="B88" t="s">
        <v>207</v>
      </c>
      <c r="C88" t="s">
        <v>208</v>
      </c>
      <c r="D88" t="s">
        <v>209</v>
      </c>
      <c r="E88" t="s">
        <v>835</v>
      </c>
      <c r="F88">
        <v>25</v>
      </c>
      <c r="G88">
        <v>194</v>
      </c>
      <c r="H88">
        <v>186.538461538462</v>
      </c>
      <c r="I88">
        <v>39</v>
      </c>
      <c r="J88">
        <v>54.5625</v>
      </c>
      <c r="P88">
        <v>0</v>
      </c>
      <c r="Q88" s="6">
        <v>241.100961538462</v>
      </c>
      <c r="R88">
        <v>12.5</v>
      </c>
      <c r="S88" t="s">
        <v>836</v>
      </c>
      <c r="T88">
        <v>10</v>
      </c>
      <c r="U88">
        <v>5</v>
      </c>
      <c r="W88">
        <v>0</v>
      </c>
      <c r="Y88">
        <v>275.600961538462</v>
      </c>
      <c r="Z88">
        <v>50</v>
      </c>
      <c r="AA88">
        <v>90</v>
      </c>
      <c r="AB88" s="4">
        <v>135.600961538462</v>
      </c>
      <c r="AC88">
        <v>135</v>
      </c>
      <c r="AD88">
        <v>2403.8461538480101</v>
      </c>
      <c r="AE88">
        <v>2400</v>
      </c>
      <c r="AG88">
        <v>1</v>
      </c>
      <c r="AH88">
        <v>0</v>
      </c>
      <c r="AI88">
        <v>1</v>
      </c>
      <c r="AJ88">
        <v>1</v>
      </c>
      <c r="AK88">
        <v>1</v>
      </c>
      <c r="AL88">
        <v>0</v>
      </c>
      <c r="AM88">
        <v>2</v>
      </c>
      <c r="AN88">
        <v>0</v>
      </c>
      <c r="AO88">
        <v>4</v>
      </c>
    </row>
    <row r="89" spans="1:41">
      <c r="A89">
        <v>88</v>
      </c>
      <c r="B89" t="s">
        <v>934</v>
      </c>
      <c r="C89" t="s">
        <v>935</v>
      </c>
      <c r="D89" t="s">
        <v>757</v>
      </c>
      <c r="E89" t="s">
        <v>835</v>
      </c>
      <c r="F89">
        <v>22.75</v>
      </c>
      <c r="G89">
        <v>194</v>
      </c>
      <c r="H89">
        <v>169.75</v>
      </c>
      <c r="I89">
        <v>20</v>
      </c>
      <c r="J89">
        <v>27.980769230769202</v>
      </c>
      <c r="P89">
        <v>0</v>
      </c>
      <c r="Q89" s="6">
        <v>197.730769230769</v>
      </c>
      <c r="S89" t="s">
        <v>836</v>
      </c>
      <c r="T89">
        <v>0</v>
      </c>
      <c r="W89">
        <v>0</v>
      </c>
      <c r="Y89">
        <v>204.730769230769</v>
      </c>
      <c r="Z89">
        <v>50</v>
      </c>
      <c r="AA89">
        <v>90</v>
      </c>
      <c r="AB89" s="4">
        <v>64.730769230768999</v>
      </c>
      <c r="AC89">
        <v>64</v>
      </c>
      <c r="AD89">
        <v>2923.0769230760002</v>
      </c>
      <c r="AE89">
        <v>2900</v>
      </c>
      <c r="AG89">
        <v>0</v>
      </c>
      <c r="AH89">
        <v>1</v>
      </c>
      <c r="AI89">
        <v>0</v>
      </c>
      <c r="AJ89">
        <v>1</v>
      </c>
      <c r="AK89">
        <v>0</v>
      </c>
      <c r="AL89">
        <v>4</v>
      </c>
      <c r="AM89">
        <v>2</v>
      </c>
      <c r="AN89">
        <v>1</v>
      </c>
      <c r="AO89">
        <v>4</v>
      </c>
    </row>
    <row r="90" spans="1:41">
      <c r="A90">
        <v>89</v>
      </c>
      <c r="B90" t="s">
        <v>210</v>
      </c>
      <c r="C90" t="s">
        <v>211</v>
      </c>
      <c r="D90" t="s">
        <v>212</v>
      </c>
      <c r="E90" t="s">
        <v>835</v>
      </c>
      <c r="F90">
        <v>25</v>
      </c>
      <c r="G90">
        <v>194</v>
      </c>
      <c r="H90">
        <v>186.538461538462</v>
      </c>
      <c r="I90">
        <v>32</v>
      </c>
      <c r="J90">
        <v>44.769230769230802</v>
      </c>
      <c r="P90">
        <v>0</v>
      </c>
      <c r="Q90" s="6">
        <v>231.30769230769201</v>
      </c>
      <c r="R90">
        <v>12.5</v>
      </c>
      <c r="S90" t="s">
        <v>836</v>
      </c>
      <c r="T90">
        <v>10</v>
      </c>
      <c r="W90">
        <v>0</v>
      </c>
      <c r="Y90">
        <v>260.80769230769198</v>
      </c>
      <c r="Z90">
        <v>50</v>
      </c>
      <c r="AA90">
        <v>90</v>
      </c>
      <c r="AB90" s="4">
        <v>120.80769230769199</v>
      </c>
      <c r="AC90">
        <v>120</v>
      </c>
      <c r="AD90">
        <v>3230.76923076815</v>
      </c>
      <c r="AE90">
        <v>3200</v>
      </c>
      <c r="AG90">
        <v>1</v>
      </c>
      <c r="AH90">
        <v>0</v>
      </c>
      <c r="AI90">
        <v>1</v>
      </c>
      <c r="AJ90">
        <v>0</v>
      </c>
      <c r="AK90">
        <v>0</v>
      </c>
      <c r="AL90">
        <v>0</v>
      </c>
      <c r="AM90">
        <v>3</v>
      </c>
      <c r="AN90">
        <v>0</v>
      </c>
      <c r="AO90">
        <v>2</v>
      </c>
    </row>
    <row r="91" spans="1:41">
      <c r="A91">
        <v>90</v>
      </c>
      <c r="B91" t="s">
        <v>936</v>
      </c>
      <c r="C91" t="s">
        <v>937</v>
      </c>
      <c r="D91" t="s">
        <v>264</v>
      </c>
      <c r="E91" t="s">
        <v>835</v>
      </c>
      <c r="F91">
        <v>24</v>
      </c>
      <c r="G91">
        <v>194</v>
      </c>
      <c r="H91">
        <v>179.07692307692301</v>
      </c>
      <c r="I91">
        <v>24</v>
      </c>
      <c r="J91">
        <v>33.576923076923102</v>
      </c>
      <c r="P91">
        <v>0</v>
      </c>
      <c r="Q91" s="6">
        <v>212.65384615384599</v>
      </c>
      <c r="S91" t="s">
        <v>836</v>
      </c>
      <c r="T91">
        <v>0</v>
      </c>
      <c r="W91">
        <v>0</v>
      </c>
      <c r="Y91">
        <v>219.65384615384599</v>
      </c>
      <c r="Z91">
        <v>30</v>
      </c>
      <c r="AA91">
        <v>90</v>
      </c>
      <c r="AB91" s="4">
        <v>99.653846153846004</v>
      </c>
      <c r="AC91">
        <v>99</v>
      </c>
      <c r="AD91">
        <v>2615.38461538396</v>
      </c>
      <c r="AE91">
        <v>2600</v>
      </c>
      <c r="AG91">
        <v>0</v>
      </c>
      <c r="AH91">
        <v>1</v>
      </c>
      <c r="AI91">
        <v>2</v>
      </c>
      <c r="AJ91">
        <v>0</v>
      </c>
      <c r="AK91">
        <v>1</v>
      </c>
      <c r="AL91">
        <v>4</v>
      </c>
      <c r="AM91">
        <v>2</v>
      </c>
      <c r="AN91">
        <v>1</v>
      </c>
      <c r="AO91">
        <v>1</v>
      </c>
    </row>
    <row r="92" spans="1:41">
      <c r="A92">
        <v>91</v>
      </c>
      <c r="B92" t="s">
        <v>938</v>
      </c>
      <c r="C92" t="s">
        <v>939</v>
      </c>
      <c r="D92" t="s">
        <v>212</v>
      </c>
      <c r="E92" t="s">
        <v>835</v>
      </c>
      <c r="F92">
        <v>22.75</v>
      </c>
      <c r="G92">
        <v>194</v>
      </c>
      <c r="H92">
        <v>169.75</v>
      </c>
      <c r="I92">
        <v>18</v>
      </c>
      <c r="J92">
        <v>25.182692307692299</v>
      </c>
      <c r="P92">
        <v>0</v>
      </c>
      <c r="Q92" s="6">
        <v>194.93269230769201</v>
      </c>
      <c r="S92" t="s">
        <v>836</v>
      </c>
      <c r="T92">
        <v>0</v>
      </c>
      <c r="W92">
        <v>0</v>
      </c>
      <c r="Y92">
        <v>201.93269230769201</v>
      </c>
      <c r="Z92">
        <v>30</v>
      </c>
      <c r="AA92">
        <v>90</v>
      </c>
      <c r="AB92" s="4">
        <v>81.932692307691994</v>
      </c>
      <c r="AC92">
        <v>81</v>
      </c>
      <c r="AD92">
        <v>3730.76923076803</v>
      </c>
      <c r="AE92">
        <v>3700</v>
      </c>
      <c r="AG92">
        <v>0</v>
      </c>
      <c r="AH92">
        <v>1</v>
      </c>
      <c r="AI92">
        <v>1</v>
      </c>
      <c r="AJ92">
        <v>1</v>
      </c>
      <c r="AK92">
        <v>0</v>
      </c>
      <c r="AL92">
        <v>1</v>
      </c>
      <c r="AM92">
        <v>3</v>
      </c>
      <c r="AN92">
        <v>1</v>
      </c>
      <c r="AO92">
        <v>2</v>
      </c>
    </row>
    <row r="93" spans="1:41">
      <c r="A93">
        <v>92</v>
      </c>
      <c r="B93" t="s">
        <v>940</v>
      </c>
      <c r="C93" t="s">
        <v>941</v>
      </c>
      <c r="D93" t="s">
        <v>910</v>
      </c>
      <c r="E93" t="s">
        <v>835</v>
      </c>
      <c r="F93">
        <v>24</v>
      </c>
      <c r="G93">
        <v>194</v>
      </c>
      <c r="H93">
        <v>179.07692307692301</v>
      </c>
      <c r="I93">
        <v>36</v>
      </c>
      <c r="J93">
        <v>50.365384615384599</v>
      </c>
      <c r="P93">
        <v>0</v>
      </c>
      <c r="Q93" s="6">
        <v>229.44230769230799</v>
      </c>
      <c r="S93" t="s">
        <v>836</v>
      </c>
      <c r="T93">
        <v>0</v>
      </c>
      <c r="W93">
        <v>0</v>
      </c>
      <c r="Y93">
        <v>236.44230769230799</v>
      </c>
      <c r="Z93">
        <v>50</v>
      </c>
      <c r="AA93">
        <v>90</v>
      </c>
      <c r="AB93" s="4">
        <v>96.442307692308006</v>
      </c>
      <c r="AC93">
        <v>96</v>
      </c>
      <c r="AD93">
        <v>1769.23076923197</v>
      </c>
      <c r="AE93">
        <v>1700</v>
      </c>
      <c r="AG93">
        <v>0</v>
      </c>
      <c r="AH93">
        <v>1</v>
      </c>
      <c r="AI93">
        <v>2</v>
      </c>
      <c r="AJ93">
        <v>0</v>
      </c>
      <c r="AK93">
        <v>1</v>
      </c>
      <c r="AL93">
        <v>1</v>
      </c>
      <c r="AM93">
        <v>1</v>
      </c>
      <c r="AN93">
        <v>1</v>
      </c>
      <c r="AO93">
        <v>2</v>
      </c>
    </row>
    <row r="94" spans="1:41">
      <c r="A94">
        <v>93</v>
      </c>
      <c r="B94" t="s">
        <v>213</v>
      </c>
      <c r="C94" t="s">
        <v>214</v>
      </c>
      <c r="D94" t="s">
        <v>215</v>
      </c>
      <c r="E94" t="s">
        <v>835</v>
      </c>
      <c r="F94">
        <v>23.25</v>
      </c>
      <c r="G94">
        <v>194</v>
      </c>
      <c r="H94">
        <v>173.480769230769</v>
      </c>
      <c r="I94">
        <v>22</v>
      </c>
      <c r="J94">
        <v>30.778846153846199</v>
      </c>
      <c r="P94">
        <v>0</v>
      </c>
      <c r="Q94" s="6">
        <v>204.25961538461499</v>
      </c>
      <c r="S94" t="s">
        <v>836</v>
      </c>
      <c r="T94">
        <v>0</v>
      </c>
      <c r="W94">
        <v>0</v>
      </c>
      <c r="Y94">
        <v>211.25961538461499</v>
      </c>
      <c r="Z94">
        <v>30</v>
      </c>
      <c r="AA94">
        <v>50</v>
      </c>
      <c r="AB94" s="4">
        <v>131.25961538461499</v>
      </c>
      <c r="AC94">
        <v>131</v>
      </c>
      <c r="AD94">
        <v>1038.4615384599599</v>
      </c>
      <c r="AE94">
        <v>1000</v>
      </c>
      <c r="AG94">
        <v>1</v>
      </c>
      <c r="AH94">
        <v>0</v>
      </c>
      <c r="AI94">
        <v>1</v>
      </c>
      <c r="AJ94">
        <v>1</v>
      </c>
      <c r="AK94">
        <v>0</v>
      </c>
      <c r="AL94">
        <v>1</v>
      </c>
      <c r="AM94">
        <v>1</v>
      </c>
      <c r="AN94">
        <v>0</v>
      </c>
      <c r="AO94">
        <v>0</v>
      </c>
    </row>
    <row r="95" spans="1:41">
      <c r="A95">
        <v>94</v>
      </c>
      <c r="B95" t="s">
        <v>216</v>
      </c>
      <c r="C95" t="s">
        <v>217</v>
      </c>
      <c r="D95" t="s">
        <v>218</v>
      </c>
      <c r="E95" t="s">
        <v>835</v>
      </c>
      <c r="F95">
        <v>25</v>
      </c>
      <c r="G95">
        <v>194</v>
      </c>
      <c r="H95">
        <v>186.538461538462</v>
      </c>
      <c r="I95">
        <v>56</v>
      </c>
      <c r="J95">
        <v>78.346153846153896</v>
      </c>
      <c r="P95">
        <v>0</v>
      </c>
      <c r="Q95" s="6">
        <v>264.88461538461502</v>
      </c>
      <c r="R95">
        <v>12.5</v>
      </c>
      <c r="S95" t="s">
        <v>836</v>
      </c>
      <c r="T95">
        <v>10</v>
      </c>
      <c r="W95">
        <v>0</v>
      </c>
      <c r="Y95">
        <v>294.38461538461502</v>
      </c>
      <c r="Z95">
        <v>50</v>
      </c>
      <c r="AA95">
        <v>90</v>
      </c>
      <c r="AB95" s="4">
        <v>154.38461538461499</v>
      </c>
      <c r="AC95">
        <v>154</v>
      </c>
      <c r="AD95">
        <v>1538.46153846007</v>
      </c>
      <c r="AE95">
        <v>1500</v>
      </c>
      <c r="AG95">
        <v>1</v>
      </c>
      <c r="AH95">
        <v>1</v>
      </c>
      <c r="AI95">
        <v>0</v>
      </c>
      <c r="AJ95">
        <v>0</v>
      </c>
      <c r="AK95">
        <v>0</v>
      </c>
      <c r="AL95">
        <v>4</v>
      </c>
      <c r="AM95">
        <v>1</v>
      </c>
      <c r="AN95">
        <v>1</v>
      </c>
      <c r="AO95">
        <v>0</v>
      </c>
    </row>
    <row r="96" spans="1:41">
      <c r="A96">
        <v>95</v>
      </c>
      <c r="B96" t="s">
        <v>942</v>
      </c>
      <c r="C96" t="s">
        <v>943</v>
      </c>
      <c r="D96" t="s">
        <v>218</v>
      </c>
      <c r="E96" t="s">
        <v>835</v>
      </c>
      <c r="F96">
        <v>23.5</v>
      </c>
      <c r="G96">
        <v>194</v>
      </c>
      <c r="H96">
        <v>175.34615384615401</v>
      </c>
      <c r="I96">
        <v>26</v>
      </c>
      <c r="J96">
        <v>36.375</v>
      </c>
      <c r="P96">
        <v>0</v>
      </c>
      <c r="Q96" s="6">
        <v>211.72115384615401</v>
      </c>
      <c r="S96" t="s">
        <v>836</v>
      </c>
      <c r="T96">
        <v>0</v>
      </c>
      <c r="W96">
        <v>0</v>
      </c>
      <c r="Y96">
        <v>218.72115384615401</v>
      </c>
      <c r="Z96">
        <v>30</v>
      </c>
      <c r="AA96">
        <v>50</v>
      </c>
      <c r="AB96" s="4">
        <v>138.72115384615401</v>
      </c>
      <c r="AC96">
        <v>138</v>
      </c>
      <c r="AD96">
        <v>2884.61538461604</v>
      </c>
      <c r="AE96">
        <v>2800</v>
      </c>
      <c r="AG96">
        <v>1</v>
      </c>
      <c r="AH96">
        <v>0</v>
      </c>
      <c r="AI96">
        <v>1</v>
      </c>
      <c r="AJ96">
        <v>1</v>
      </c>
      <c r="AK96">
        <v>1</v>
      </c>
      <c r="AL96">
        <v>3</v>
      </c>
      <c r="AM96">
        <v>2</v>
      </c>
      <c r="AN96">
        <v>1</v>
      </c>
      <c r="AO96">
        <v>3</v>
      </c>
    </row>
    <row r="97" spans="1:41">
      <c r="A97">
        <v>96</v>
      </c>
      <c r="B97" t="s">
        <v>944</v>
      </c>
      <c r="C97" t="s">
        <v>945</v>
      </c>
      <c r="D97" t="s">
        <v>439</v>
      </c>
      <c r="E97" t="s">
        <v>835</v>
      </c>
      <c r="F97">
        <v>25</v>
      </c>
      <c r="G97">
        <v>194</v>
      </c>
      <c r="H97">
        <v>186.538461538462</v>
      </c>
      <c r="I97">
        <v>25</v>
      </c>
      <c r="J97">
        <v>34.975961538461497</v>
      </c>
      <c r="P97">
        <v>0</v>
      </c>
      <c r="Q97" s="6">
        <v>221.51442307692301</v>
      </c>
      <c r="R97">
        <v>12.5</v>
      </c>
      <c r="S97" t="s">
        <v>836</v>
      </c>
      <c r="T97">
        <v>10</v>
      </c>
      <c r="W97">
        <v>0</v>
      </c>
      <c r="Y97">
        <v>251.01442307692301</v>
      </c>
      <c r="Z97">
        <v>30</v>
      </c>
      <c r="AA97">
        <v>90</v>
      </c>
      <c r="AB97" s="4">
        <v>131.01442307692301</v>
      </c>
      <c r="AC97">
        <v>131</v>
      </c>
      <c r="AD97">
        <v>57.6923076920366</v>
      </c>
      <c r="AE97">
        <v>0</v>
      </c>
      <c r="AG97">
        <v>1</v>
      </c>
      <c r="AH97">
        <v>0</v>
      </c>
      <c r="AI97">
        <v>1</v>
      </c>
      <c r="AJ97">
        <v>1</v>
      </c>
      <c r="AK97">
        <v>0</v>
      </c>
      <c r="AL97">
        <v>1</v>
      </c>
      <c r="AM97">
        <v>0</v>
      </c>
      <c r="AN97">
        <v>0</v>
      </c>
      <c r="AO97">
        <v>0</v>
      </c>
    </row>
    <row r="98" spans="1:41">
      <c r="A98">
        <v>97</v>
      </c>
      <c r="B98" t="s">
        <v>219</v>
      </c>
      <c r="C98" t="s">
        <v>220</v>
      </c>
      <c r="D98" t="s">
        <v>221</v>
      </c>
      <c r="E98" t="s">
        <v>835</v>
      </c>
      <c r="F98">
        <v>25</v>
      </c>
      <c r="G98">
        <v>194</v>
      </c>
      <c r="H98">
        <v>186.538461538462</v>
      </c>
      <c r="I98">
        <v>60</v>
      </c>
      <c r="J98">
        <v>83.942307692307693</v>
      </c>
      <c r="P98">
        <v>0</v>
      </c>
      <c r="Q98" s="6">
        <v>270.480769230769</v>
      </c>
      <c r="R98">
        <v>12.5</v>
      </c>
      <c r="S98" t="s">
        <v>836</v>
      </c>
      <c r="T98">
        <v>10</v>
      </c>
      <c r="U98">
        <v>5</v>
      </c>
      <c r="W98">
        <v>0</v>
      </c>
      <c r="Y98">
        <v>304.980769230769</v>
      </c>
      <c r="Z98">
        <v>50</v>
      </c>
      <c r="AA98">
        <v>90</v>
      </c>
      <c r="AB98" s="4">
        <v>164.980769230769</v>
      </c>
      <c r="AC98">
        <v>164</v>
      </c>
      <c r="AD98">
        <v>3923.0769230760002</v>
      </c>
      <c r="AE98">
        <v>3900</v>
      </c>
      <c r="AG98">
        <v>1</v>
      </c>
      <c r="AH98">
        <v>1</v>
      </c>
      <c r="AI98">
        <v>0</v>
      </c>
      <c r="AJ98">
        <v>1</v>
      </c>
      <c r="AK98">
        <v>0</v>
      </c>
      <c r="AL98">
        <v>4</v>
      </c>
      <c r="AM98">
        <v>3</v>
      </c>
      <c r="AN98">
        <v>1</v>
      </c>
      <c r="AO98">
        <v>4</v>
      </c>
    </row>
    <row r="99" spans="1:41">
      <c r="A99">
        <v>98</v>
      </c>
      <c r="B99" t="s">
        <v>222</v>
      </c>
      <c r="C99" t="s">
        <v>223</v>
      </c>
      <c r="D99" t="s">
        <v>221</v>
      </c>
      <c r="E99" t="s">
        <v>835</v>
      </c>
      <c r="F99">
        <v>25</v>
      </c>
      <c r="G99">
        <v>194</v>
      </c>
      <c r="H99">
        <v>186.538461538462</v>
      </c>
      <c r="I99">
        <v>22</v>
      </c>
      <c r="J99">
        <v>30.778846153846199</v>
      </c>
      <c r="P99">
        <v>0</v>
      </c>
      <c r="Q99" s="6">
        <v>217.31730769230799</v>
      </c>
      <c r="R99">
        <v>12.5</v>
      </c>
      <c r="S99" t="s">
        <v>836</v>
      </c>
      <c r="T99">
        <v>10</v>
      </c>
      <c r="U99">
        <v>5</v>
      </c>
      <c r="W99">
        <v>0</v>
      </c>
      <c r="Y99">
        <v>251.81730769230799</v>
      </c>
      <c r="Z99">
        <v>30</v>
      </c>
      <c r="AA99">
        <v>90</v>
      </c>
      <c r="AB99" s="4">
        <v>131.81730769230799</v>
      </c>
      <c r="AC99">
        <v>131</v>
      </c>
      <c r="AD99">
        <v>3269.23076923197</v>
      </c>
      <c r="AE99">
        <v>3200</v>
      </c>
      <c r="AG99">
        <v>1</v>
      </c>
      <c r="AH99">
        <v>0</v>
      </c>
      <c r="AI99">
        <v>1</v>
      </c>
      <c r="AJ99">
        <v>1</v>
      </c>
      <c r="AK99">
        <v>0</v>
      </c>
      <c r="AL99">
        <v>1</v>
      </c>
      <c r="AM99">
        <v>3</v>
      </c>
      <c r="AN99">
        <v>0</v>
      </c>
      <c r="AO99">
        <v>2</v>
      </c>
    </row>
    <row r="100" spans="1:41">
      <c r="A100">
        <v>99</v>
      </c>
      <c r="B100" t="s">
        <v>946</v>
      </c>
      <c r="C100" t="s">
        <v>947</v>
      </c>
      <c r="D100" t="s">
        <v>948</v>
      </c>
      <c r="E100" t="s">
        <v>835</v>
      </c>
      <c r="F100">
        <v>24.25</v>
      </c>
      <c r="G100">
        <v>194</v>
      </c>
      <c r="H100">
        <v>180.94230769230799</v>
      </c>
      <c r="I100">
        <v>29.5</v>
      </c>
      <c r="J100">
        <v>41.271634615384599</v>
      </c>
      <c r="P100">
        <v>0</v>
      </c>
      <c r="Q100" s="6">
        <v>222.21394230769201</v>
      </c>
      <c r="R100">
        <v>12.5</v>
      </c>
      <c r="S100" t="s">
        <v>836</v>
      </c>
      <c r="T100">
        <v>10</v>
      </c>
      <c r="W100">
        <v>0</v>
      </c>
      <c r="Y100">
        <v>251.71394230769201</v>
      </c>
      <c r="Z100">
        <v>30</v>
      </c>
      <c r="AA100">
        <v>90</v>
      </c>
      <c r="AB100" s="4">
        <v>131.71394230769201</v>
      </c>
      <c r="AC100">
        <v>131</v>
      </c>
      <c r="AD100">
        <v>2855.76923076803</v>
      </c>
      <c r="AE100">
        <v>2800</v>
      </c>
      <c r="AG100">
        <v>1</v>
      </c>
      <c r="AH100">
        <v>0</v>
      </c>
      <c r="AI100">
        <v>1</v>
      </c>
      <c r="AJ100">
        <v>1</v>
      </c>
      <c r="AK100">
        <v>0</v>
      </c>
      <c r="AL100">
        <v>1</v>
      </c>
      <c r="AM100">
        <v>2</v>
      </c>
      <c r="AN100">
        <v>1</v>
      </c>
      <c r="AO100">
        <v>3</v>
      </c>
    </row>
    <row r="101" spans="1:41">
      <c r="A101">
        <v>100</v>
      </c>
      <c r="B101" t="s">
        <v>949</v>
      </c>
      <c r="C101" t="s">
        <v>950</v>
      </c>
      <c r="D101" t="s">
        <v>400</v>
      </c>
      <c r="E101" t="s">
        <v>835</v>
      </c>
      <c r="F101">
        <v>21.5</v>
      </c>
      <c r="G101">
        <v>192</v>
      </c>
      <c r="H101">
        <v>158.769230769231</v>
      </c>
      <c r="I101">
        <v>19</v>
      </c>
      <c r="J101">
        <v>26.307692307692299</v>
      </c>
      <c r="P101">
        <v>0</v>
      </c>
      <c r="Q101" s="6">
        <v>185.07692307692301</v>
      </c>
      <c r="S101" t="s">
        <v>836</v>
      </c>
      <c r="T101">
        <v>0</v>
      </c>
      <c r="W101">
        <v>0</v>
      </c>
      <c r="Y101">
        <v>192.07692307692301</v>
      </c>
      <c r="Z101">
        <v>30</v>
      </c>
      <c r="AA101">
        <v>50</v>
      </c>
      <c r="AB101" s="4">
        <v>112.07692307692299</v>
      </c>
      <c r="AC101">
        <v>112</v>
      </c>
      <c r="AD101">
        <v>307.69230769203699</v>
      </c>
      <c r="AE101">
        <v>300</v>
      </c>
      <c r="AG101">
        <v>1</v>
      </c>
      <c r="AH101">
        <v>0</v>
      </c>
      <c r="AI101">
        <v>0</v>
      </c>
      <c r="AJ101">
        <v>1</v>
      </c>
      <c r="AK101">
        <v>0</v>
      </c>
      <c r="AL101">
        <v>2</v>
      </c>
      <c r="AM101">
        <v>0</v>
      </c>
      <c r="AN101">
        <v>0</v>
      </c>
      <c r="AO101">
        <v>3</v>
      </c>
    </row>
    <row r="102" spans="1:41">
      <c r="A102">
        <v>101</v>
      </c>
      <c r="B102" t="s">
        <v>951</v>
      </c>
      <c r="C102" t="s">
        <v>952</v>
      </c>
      <c r="D102" t="s">
        <v>400</v>
      </c>
      <c r="E102" t="s">
        <v>835</v>
      </c>
      <c r="F102">
        <v>24</v>
      </c>
      <c r="G102">
        <v>192</v>
      </c>
      <c r="H102">
        <v>177.230769230769</v>
      </c>
      <c r="I102">
        <v>24</v>
      </c>
      <c r="J102">
        <v>33.230769230769198</v>
      </c>
      <c r="P102">
        <v>0</v>
      </c>
      <c r="Q102" s="6">
        <v>210.461538461538</v>
      </c>
      <c r="S102" t="s">
        <v>836</v>
      </c>
      <c r="T102">
        <v>0</v>
      </c>
      <c r="U102">
        <v>5</v>
      </c>
      <c r="W102">
        <v>0</v>
      </c>
      <c r="Y102">
        <v>222.461538461538</v>
      </c>
      <c r="Z102">
        <v>50</v>
      </c>
      <c r="AA102">
        <v>90</v>
      </c>
      <c r="AB102" s="4">
        <v>82.461538461537998</v>
      </c>
      <c r="AC102">
        <v>82</v>
      </c>
      <c r="AD102">
        <v>1846.1538461519899</v>
      </c>
      <c r="AE102">
        <v>1800</v>
      </c>
      <c r="AG102">
        <v>0</v>
      </c>
      <c r="AH102">
        <v>1</v>
      </c>
      <c r="AI102">
        <v>1</v>
      </c>
      <c r="AJ102">
        <v>1</v>
      </c>
      <c r="AK102">
        <v>0</v>
      </c>
      <c r="AL102">
        <v>2</v>
      </c>
      <c r="AM102">
        <v>1</v>
      </c>
      <c r="AN102">
        <v>1</v>
      </c>
      <c r="AO102">
        <v>3</v>
      </c>
    </row>
    <row r="103" spans="1:41">
      <c r="A103">
        <v>102</v>
      </c>
      <c r="B103" t="s">
        <v>953</v>
      </c>
      <c r="C103" t="s">
        <v>954</v>
      </c>
      <c r="D103" t="s">
        <v>549</v>
      </c>
      <c r="E103" t="s">
        <v>835</v>
      </c>
      <c r="F103">
        <v>15.875</v>
      </c>
      <c r="G103">
        <v>192</v>
      </c>
      <c r="H103">
        <v>117.230769230769</v>
      </c>
      <c r="I103">
        <v>14</v>
      </c>
      <c r="J103">
        <v>19.384615384615401</v>
      </c>
      <c r="P103">
        <v>0</v>
      </c>
      <c r="Q103" s="6">
        <v>136.61538461538501</v>
      </c>
      <c r="S103" t="s">
        <v>836</v>
      </c>
      <c r="T103">
        <v>0</v>
      </c>
      <c r="U103">
        <v>5</v>
      </c>
      <c r="W103">
        <v>0</v>
      </c>
      <c r="Y103">
        <v>148.61538461538501</v>
      </c>
      <c r="AB103" s="4">
        <v>148.61538461538501</v>
      </c>
      <c r="AC103">
        <v>148</v>
      </c>
      <c r="AD103">
        <v>2461.5384615400399</v>
      </c>
      <c r="AE103">
        <v>2400</v>
      </c>
      <c r="AG103">
        <v>1</v>
      </c>
      <c r="AH103">
        <v>0</v>
      </c>
      <c r="AI103">
        <v>2</v>
      </c>
      <c r="AJ103">
        <v>0</v>
      </c>
      <c r="AK103">
        <v>1</v>
      </c>
      <c r="AL103">
        <v>3</v>
      </c>
      <c r="AM103">
        <v>2</v>
      </c>
      <c r="AN103">
        <v>0</v>
      </c>
      <c r="AO103">
        <v>4</v>
      </c>
    </row>
    <row r="104" spans="1:41">
      <c r="A104">
        <v>103</v>
      </c>
      <c r="B104" t="s">
        <v>955</v>
      </c>
      <c r="C104" t="s">
        <v>956</v>
      </c>
      <c r="D104" t="s">
        <v>552</v>
      </c>
      <c r="E104" t="s">
        <v>835</v>
      </c>
      <c r="F104">
        <v>8</v>
      </c>
      <c r="G104">
        <v>192</v>
      </c>
      <c r="H104">
        <v>59.076923076923102</v>
      </c>
      <c r="I104">
        <v>10</v>
      </c>
      <c r="J104">
        <v>13.846153846153801</v>
      </c>
      <c r="P104">
        <v>0</v>
      </c>
      <c r="Q104" s="6">
        <v>72.923076923076906</v>
      </c>
      <c r="R104">
        <v>4</v>
      </c>
      <c r="S104">
        <v>3.5</v>
      </c>
      <c r="T104">
        <v>0</v>
      </c>
      <c r="W104">
        <v>0</v>
      </c>
      <c r="Y104">
        <v>80.423076923076906</v>
      </c>
      <c r="AB104" s="4">
        <v>80.423076923076906</v>
      </c>
      <c r="AC104">
        <v>80</v>
      </c>
      <c r="AD104">
        <v>1692.3076923077399</v>
      </c>
      <c r="AE104">
        <v>1600</v>
      </c>
      <c r="AG104">
        <v>0</v>
      </c>
      <c r="AH104">
        <v>1</v>
      </c>
      <c r="AI104">
        <v>1</v>
      </c>
      <c r="AJ104">
        <v>1</v>
      </c>
      <c r="AK104">
        <v>0</v>
      </c>
      <c r="AL104">
        <v>0</v>
      </c>
      <c r="AM104">
        <v>1</v>
      </c>
      <c r="AN104">
        <v>1</v>
      </c>
      <c r="AO104">
        <v>1</v>
      </c>
    </row>
    <row r="105" spans="1:41">
      <c r="A105">
        <v>104</v>
      </c>
      <c r="B105" t="s">
        <v>227</v>
      </c>
      <c r="C105" t="s">
        <v>228</v>
      </c>
      <c r="D105" t="s">
        <v>229</v>
      </c>
      <c r="E105" t="s">
        <v>864</v>
      </c>
      <c r="F105">
        <v>25</v>
      </c>
      <c r="G105">
        <v>232</v>
      </c>
      <c r="H105">
        <v>223.07692307692301</v>
      </c>
      <c r="I105">
        <v>59</v>
      </c>
      <c r="J105">
        <v>98.711538461538495</v>
      </c>
      <c r="P105">
        <v>0</v>
      </c>
      <c r="Q105" s="6">
        <v>321.788461538462</v>
      </c>
      <c r="R105">
        <v>12.5</v>
      </c>
      <c r="S105" t="s">
        <v>836</v>
      </c>
      <c r="T105" t="s">
        <v>957</v>
      </c>
      <c r="U105">
        <v>50</v>
      </c>
      <c r="W105">
        <v>6</v>
      </c>
      <c r="Y105">
        <v>407.288461538462</v>
      </c>
      <c r="Z105">
        <v>30</v>
      </c>
      <c r="AA105">
        <v>90</v>
      </c>
      <c r="AB105" s="4">
        <v>287.288461538462</v>
      </c>
      <c r="AC105">
        <v>287</v>
      </c>
      <c r="AD105">
        <v>1153.8461538480101</v>
      </c>
      <c r="AE105">
        <v>1100</v>
      </c>
      <c r="AG105">
        <v>2</v>
      </c>
      <c r="AH105">
        <v>1</v>
      </c>
      <c r="AI105">
        <v>1</v>
      </c>
      <c r="AJ105">
        <v>1</v>
      </c>
      <c r="AK105">
        <v>1</v>
      </c>
      <c r="AL105">
        <v>2</v>
      </c>
      <c r="AM105">
        <v>1</v>
      </c>
      <c r="AN105">
        <v>0</v>
      </c>
      <c r="AO105">
        <v>1</v>
      </c>
    </row>
    <row r="106" spans="1:41">
      <c r="A106">
        <v>105</v>
      </c>
      <c r="B106" t="s">
        <v>958</v>
      </c>
      <c r="C106" t="s">
        <v>959</v>
      </c>
      <c r="D106" t="s">
        <v>960</v>
      </c>
      <c r="E106" t="s">
        <v>835</v>
      </c>
      <c r="F106">
        <v>24.875</v>
      </c>
      <c r="G106">
        <v>194</v>
      </c>
      <c r="H106">
        <v>185.605769230769</v>
      </c>
      <c r="I106">
        <v>26</v>
      </c>
      <c r="J106">
        <v>36.375</v>
      </c>
      <c r="P106">
        <v>0</v>
      </c>
      <c r="Q106" s="6">
        <v>221.980769230769</v>
      </c>
      <c r="R106">
        <v>12.5</v>
      </c>
      <c r="S106" t="s">
        <v>836</v>
      </c>
      <c r="T106" t="s">
        <v>957</v>
      </c>
      <c r="W106">
        <v>6</v>
      </c>
      <c r="Y106">
        <v>257.480769230769</v>
      </c>
      <c r="Z106">
        <v>50</v>
      </c>
      <c r="AA106">
        <v>90</v>
      </c>
      <c r="AB106" s="4">
        <v>117.480769230769</v>
      </c>
      <c r="AC106">
        <v>117</v>
      </c>
      <c r="AD106">
        <v>1923.076923076</v>
      </c>
      <c r="AE106">
        <v>1900</v>
      </c>
      <c r="AG106">
        <v>1</v>
      </c>
      <c r="AH106">
        <v>0</v>
      </c>
      <c r="AI106">
        <v>0</v>
      </c>
      <c r="AJ106">
        <v>1</v>
      </c>
      <c r="AK106">
        <v>1</v>
      </c>
      <c r="AL106">
        <v>2</v>
      </c>
      <c r="AM106">
        <v>1</v>
      </c>
      <c r="AN106">
        <v>1</v>
      </c>
      <c r="AO106">
        <v>4</v>
      </c>
    </row>
    <row r="107" spans="1:41">
      <c r="A107">
        <v>106</v>
      </c>
      <c r="B107" t="s">
        <v>961</v>
      </c>
      <c r="C107" t="s">
        <v>962</v>
      </c>
      <c r="D107" t="s">
        <v>963</v>
      </c>
      <c r="E107" t="s">
        <v>835</v>
      </c>
      <c r="F107">
        <v>25</v>
      </c>
      <c r="G107">
        <v>194</v>
      </c>
      <c r="H107">
        <v>186.538461538462</v>
      </c>
      <c r="I107">
        <v>59</v>
      </c>
      <c r="J107">
        <v>82.543269230769198</v>
      </c>
      <c r="P107">
        <v>0</v>
      </c>
      <c r="Q107" s="6">
        <v>269.081730769231</v>
      </c>
      <c r="R107">
        <v>12.5</v>
      </c>
      <c r="S107" t="s">
        <v>836</v>
      </c>
      <c r="T107" t="s">
        <v>957</v>
      </c>
      <c r="W107">
        <v>4</v>
      </c>
      <c r="Y107">
        <v>302.581730769231</v>
      </c>
      <c r="Z107">
        <v>50</v>
      </c>
      <c r="AA107">
        <v>90</v>
      </c>
      <c r="AB107" s="4">
        <v>162.581730769231</v>
      </c>
      <c r="AC107">
        <v>162</v>
      </c>
      <c r="AD107">
        <v>2326.9230769239998</v>
      </c>
      <c r="AE107">
        <v>2300</v>
      </c>
      <c r="AG107">
        <v>1</v>
      </c>
      <c r="AH107">
        <v>1</v>
      </c>
      <c r="AI107">
        <v>0</v>
      </c>
      <c r="AJ107">
        <v>1</v>
      </c>
      <c r="AK107">
        <v>0</v>
      </c>
      <c r="AL107">
        <v>2</v>
      </c>
      <c r="AM107">
        <v>2</v>
      </c>
      <c r="AN107">
        <v>0</v>
      </c>
      <c r="AO107">
        <v>3</v>
      </c>
    </row>
    <row r="108" spans="1:41">
      <c r="A108">
        <v>107</v>
      </c>
      <c r="B108" t="s">
        <v>964</v>
      </c>
      <c r="C108" t="s">
        <v>965</v>
      </c>
      <c r="D108" t="s">
        <v>966</v>
      </c>
      <c r="E108" t="s">
        <v>835</v>
      </c>
      <c r="F108">
        <v>25</v>
      </c>
      <c r="G108">
        <v>194</v>
      </c>
      <c r="H108">
        <v>186.538461538462</v>
      </c>
      <c r="I108">
        <v>33</v>
      </c>
      <c r="J108">
        <v>46.168269230769198</v>
      </c>
      <c r="P108">
        <v>0</v>
      </c>
      <c r="Q108" s="6">
        <v>232.706730769231</v>
      </c>
      <c r="R108">
        <v>12.5</v>
      </c>
      <c r="S108" t="s">
        <v>836</v>
      </c>
      <c r="T108" t="s">
        <v>957</v>
      </c>
      <c r="U108">
        <v>5</v>
      </c>
      <c r="W108">
        <v>4</v>
      </c>
      <c r="Y108">
        <v>271.206730769231</v>
      </c>
      <c r="Z108">
        <v>50</v>
      </c>
      <c r="AA108">
        <v>90</v>
      </c>
      <c r="AB108" s="4">
        <v>131.206730769231</v>
      </c>
      <c r="AC108">
        <v>131</v>
      </c>
      <c r="AD108">
        <v>826.92307692400402</v>
      </c>
      <c r="AE108">
        <v>800</v>
      </c>
      <c r="AG108">
        <v>1</v>
      </c>
      <c r="AH108">
        <v>0</v>
      </c>
      <c r="AI108">
        <v>1</v>
      </c>
      <c r="AJ108">
        <v>1</v>
      </c>
      <c r="AK108">
        <v>0</v>
      </c>
      <c r="AL108">
        <v>1</v>
      </c>
      <c r="AM108">
        <v>0</v>
      </c>
      <c r="AN108">
        <v>1</v>
      </c>
      <c r="AO108">
        <v>3</v>
      </c>
    </row>
    <row r="109" spans="1:41">
      <c r="A109">
        <v>108</v>
      </c>
      <c r="B109" t="s">
        <v>230</v>
      </c>
      <c r="C109" t="s">
        <v>231</v>
      </c>
      <c r="D109" t="s">
        <v>232</v>
      </c>
      <c r="E109" t="s">
        <v>835</v>
      </c>
      <c r="F109">
        <v>25</v>
      </c>
      <c r="G109">
        <v>194</v>
      </c>
      <c r="H109">
        <v>186.538461538462</v>
      </c>
      <c r="I109">
        <v>35</v>
      </c>
      <c r="J109">
        <v>48.966346153846096</v>
      </c>
      <c r="N109">
        <v>97</v>
      </c>
      <c r="P109">
        <v>0</v>
      </c>
      <c r="Q109" s="6">
        <v>235.50480769230799</v>
      </c>
      <c r="R109">
        <v>12.5</v>
      </c>
      <c r="S109" t="s">
        <v>836</v>
      </c>
      <c r="T109" t="s">
        <v>957</v>
      </c>
      <c r="U109">
        <v>5</v>
      </c>
      <c r="W109">
        <v>4</v>
      </c>
      <c r="Y109">
        <v>371.00480769230802</v>
      </c>
      <c r="Z109">
        <v>30</v>
      </c>
      <c r="AA109">
        <v>90</v>
      </c>
      <c r="AB109" s="4">
        <v>251.00480769230799</v>
      </c>
      <c r="AC109">
        <v>251</v>
      </c>
      <c r="AD109">
        <v>19.230769232080998</v>
      </c>
      <c r="AE109">
        <v>0</v>
      </c>
      <c r="AG109">
        <v>2</v>
      </c>
      <c r="AH109">
        <v>1</v>
      </c>
      <c r="AI109">
        <v>0</v>
      </c>
      <c r="AJ109">
        <v>0</v>
      </c>
      <c r="AK109">
        <v>0</v>
      </c>
      <c r="AL109">
        <v>1</v>
      </c>
      <c r="AM109">
        <v>0</v>
      </c>
      <c r="AN109">
        <v>0</v>
      </c>
      <c r="AO109">
        <v>0</v>
      </c>
    </row>
    <row r="110" spans="1:41">
      <c r="A110">
        <v>109</v>
      </c>
      <c r="B110" t="s">
        <v>233</v>
      </c>
      <c r="C110" t="s">
        <v>234</v>
      </c>
      <c r="D110" t="s">
        <v>235</v>
      </c>
      <c r="E110" t="s">
        <v>835</v>
      </c>
      <c r="F110">
        <v>21</v>
      </c>
      <c r="G110">
        <v>194</v>
      </c>
      <c r="H110">
        <v>156.69230769230799</v>
      </c>
      <c r="I110">
        <v>34</v>
      </c>
      <c r="J110">
        <v>47.567307692307701</v>
      </c>
      <c r="P110">
        <v>0</v>
      </c>
      <c r="Q110" s="6">
        <v>204.25961538461499</v>
      </c>
      <c r="S110" t="s">
        <v>836</v>
      </c>
      <c r="T110" t="s">
        <v>967</v>
      </c>
      <c r="W110">
        <v>4</v>
      </c>
      <c r="Y110">
        <v>215.25961538461499</v>
      </c>
      <c r="Z110">
        <v>30</v>
      </c>
      <c r="AA110">
        <v>50</v>
      </c>
      <c r="AB110" s="4">
        <v>135.25961538461499</v>
      </c>
      <c r="AC110">
        <v>135</v>
      </c>
      <c r="AD110">
        <v>1038.4615384599599</v>
      </c>
      <c r="AE110">
        <v>1000</v>
      </c>
      <c r="AG110">
        <v>1</v>
      </c>
      <c r="AH110">
        <v>0</v>
      </c>
      <c r="AI110">
        <v>1</v>
      </c>
      <c r="AJ110">
        <v>1</v>
      </c>
      <c r="AK110">
        <v>1</v>
      </c>
      <c r="AL110">
        <v>0</v>
      </c>
      <c r="AM110">
        <v>1</v>
      </c>
      <c r="AN110">
        <v>0</v>
      </c>
      <c r="AO110">
        <v>0</v>
      </c>
    </row>
    <row r="111" spans="1:41">
      <c r="A111">
        <v>110</v>
      </c>
      <c r="B111" t="s">
        <v>968</v>
      </c>
      <c r="C111" t="s">
        <v>969</v>
      </c>
      <c r="D111" t="s">
        <v>970</v>
      </c>
      <c r="E111" t="s">
        <v>835</v>
      </c>
      <c r="F111">
        <v>20</v>
      </c>
      <c r="G111">
        <v>194</v>
      </c>
      <c r="H111">
        <v>149.230769230769</v>
      </c>
      <c r="I111">
        <v>16</v>
      </c>
      <c r="J111">
        <v>22.384615384615401</v>
      </c>
      <c r="P111">
        <v>0</v>
      </c>
      <c r="Q111" s="6">
        <v>171.61538461538501</v>
      </c>
      <c r="R111">
        <v>10</v>
      </c>
      <c r="S111" t="s">
        <v>836</v>
      </c>
      <c r="T111" t="s">
        <v>967</v>
      </c>
      <c r="W111">
        <v>3</v>
      </c>
      <c r="Y111">
        <v>191.61538461538501</v>
      </c>
      <c r="AA111">
        <v>90</v>
      </c>
      <c r="AB111" s="4">
        <v>101.615384615385</v>
      </c>
      <c r="AC111">
        <v>101</v>
      </c>
      <c r="AD111">
        <v>2461.5384615400399</v>
      </c>
      <c r="AE111">
        <v>2400</v>
      </c>
      <c r="AF111" t="s">
        <v>869</v>
      </c>
      <c r="AG111">
        <v>1</v>
      </c>
      <c r="AH111">
        <v>0</v>
      </c>
      <c r="AI111">
        <v>0</v>
      </c>
      <c r="AJ111">
        <v>0</v>
      </c>
      <c r="AK111">
        <v>0</v>
      </c>
      <c r="AL111">
        <v>1</v>
      </c>
      <c r="AM111">
        <v>2</v>
      </c>
      <c r="AN111">
        <v>0</v>
      </c>
      <c r="AO111">
        <v>4</v>
      </c>
    </row>
    <row r="112" spans="1:41">
      <c r="A112">
        <v>111</v>
      </c>
      <c r="B112" t="s">
        <v>236</v>
      </c>
      <c r="C112" t="s">
        <v>237</v>
      </c>
      <c r="D112" t="s">
        <v>238</v>
      </c>
      <c r="E112" t="s">
        <v>835</v>
      </c>
      <c r="F112">
        <v>21.125</v>
      </c>
      <c r="G112">
        <v>194</v>
      </c>
      <c r="H112">
        <v>157.625</v>
      </c>
      <c r="I112">
        <v>22</v>
      </c>
      <c r="J112">
        <v>30.778846153846199</v>
      </c>
      <c r="P112">
        <v>0</v>
      </c>
      <c r="Q112" s="6">
        <v>188.40384615384599</v>
      </c>
      <c r="S112" t="s">
        <v>836</v>
      </c>
      <c r="T112" t="s">
        <v>967</v>
      </c>
      <c r="W112">
        <v>3</v>
      </c>
      <c r="Y112">
        <v>198.40384615384599</v>
      </c>
      <c r="Z112">
        <v>30</v>
      </c>
      <c r="AA112">
        <v>50</v>
      </c>
      <c r="AB112" s="4">
        <v>118.403846153846</v>
      </c>
      <c r="AC112">
        <v>118</v>
      </c>
      <c r="AD112">
        <v>1615.38461538396</v>
      </c>
      <c r="AE112">
        <v>1600</v>
      </c>
      <c r="AG112">
        <v>1</v>
      </c>
      <c r="AH112">
        <v>0</v>
      </c>
      <c r="AI112">
        <v>0</v>
      </c>
      <c r="AJ112">
        <v>1</v>
      </c>
      <c r="AK112">
        <v>1</v>
      </c>
      <c r="AL112">
        <v>3</v>
      </c>
      <c r="AM112">
        <v>1</v>
      </c>
      <c r="AN112">
        <v>1</v>
      </c>
      <c r="AO112">
        <v>1</v>
      </c>
    </row>
    <row r="113" spans="1:41">
      <c r="A113">
        <v>112</v>
      </c>
      <c r="B113" t="s">
        <v>239</v>
      </c>
      <c r="C113" t="s">
        <v>240</v>
      </c>
      <c r="D113" t="s">
        <v>241</v>
      </c>
      <c r="E113" t="s">
        <v>835</v>
      </c>
      <c r="F113">
        <v>25</v>
      </c>
      <c r="G113">
        <v>194</v>
      </c>
      <c r="H113">
        <v>186.538461538462</v>
      </c>
      <c r="I113">
        <v>26</v>
      </c>
      <c r="J113">
        <v>36.375</v>
      </c>
      <c r="P113">
        <v>0</v>
      </c>
      <c r="Q113" s="6">
        <v>222.913461538462</v>
      </c>
      <c r="R113">
        <v>12.5</v>
      </c>
      <c r="S113" t="s">
        <v>836</v>
      </c>
      <c r="T113" t="s">
        <v>957</v>
      </c>
      <c r="U113">
        <v>5</v>
      </c>
      <c r="W113">
        <v>3</v>
      </c>
      <c r="Y113">
        <v>260.413461538462</v>
      </c>
      <c r="Z113">
        <v>50</v>
      </c>
      <c r="AA113">
        <v>90</v>
      </c>
      <c r="AB113" s="4">
        <v>120.413461538462</v>
      </c>
      <c r="AC113">
        <v>120</v>
      </c>
      <c r="AD113">
        <v>1653.8461538480101</v>
      </c>
      <c r="AE113">
        <v>1600</v>
      </c>
      <c r="AG113">
        <v>1</v>
      </c>
      <c r="AH113">
        <v>0</v>
      </c>
      <c r="AI113">
        <v>1</v>
      </c>
      <c r="AJ113">
        <v>0</v>
      </c>
      <c r="AK113">
        <v>0</v>
      </c>
      <c r="AL113">
        <v>0</v>
      </c>
      <c r="AM113">
        <v>1</v>
      </c>
      <c r="AN113">
        <v>1</v>
      </c>
      <c r="AO113">
        <v>1</v>
      </c>
    </row>
    <row r="114" spans="1:41">
      <c r="A114">
        <v>113</v>
      </c>
      <c r="B114" t="s">
        <v>242</v>
      </c>
      <c r="C114" t="s">
        <v>243</v>
      </c>
      <c r="D114" t="s">
        <v>244</v>
      </c>
      <c r="E114" t="s">
        <v>835</v>
      </c>
      <c r="F114">
        <v>22.25</v>
      </c>
      <c r="G114">
        <v>194</v>
      </c>
      <c r="H114">
        <v>166.019230769231</v>
      </c>
      <c r="I114">
        <v>26</v>
      </c>
      <c r="J114">
        <v>36.375</v>
      </c>
      <c r="P114">
        <v>0</v>
      </c>
      <c r="Q114" s="6">
        <v>202.394230769231</v>
      </c>
      <c r="S114" t="s">
        <v>836</v>
      </c>
      <c r="T114" t="s">
        <v>967</v>
      </c>
      <c r="W114">
        <v>2</v>
      </c>
      <c r="Y114">
        <v>211.394230769231</v>
      </c>
      <c r="Z114">
        <v>20</v>
      </c>
      <c r="AA114">
        <v>50</v>
      </c>
      <c r="AB114" s="4">
        <v>141.394230769231</v>
      </c>
      <c r="AC114">
        <v>141</v>
      </c>
      <c r="AD114">
        <v>1576.923076924</v>
      </c>
      <c r="AE114">
        <v>1500</v>
      </c>
      <c r="AG114">
        <v>1</v>
      </c>
      <c r="AH114">
        <v>0</v>
      </c>
      <c r="AI114">
        <v>2</v>
      </c>
      <c r="AJ114">
        <v>0</v>
      </c>
      <c r="AK114">
        <v>0</v>
      </c>
      <c r="AL114">
        <v>1</v>
      </c>
      <c r="AM114">
        <v>1</v>
      </c>
      <c r="AN114">
        <v>1</v>
      </c>
      <c r="AO114">
        <v>0</v>
      </c>
    </row>
    <row r="115" spans="1:41">
      <c r="A115">
        <v>114</v>
      </c>
      <c r="B115" t="s">
        <v>245</v>
      </c>
      <c r="C115" t="s">
        <v>246</v>
      </c>
      <c r="D115" t="s">
        <v>247</v>
      </c>
      <c r="E115" t="s">
        <v>835</v>
      </c>
      <c r="F115">
        <v>25</v>
      </c>
      <c r="G115">
        <v>194</v>
      </c>
      <c r="H115">
        <v>186.538461538462</v>
      </c>
      <c r="I115">
        <v>35</v>
      </c>
      <c r="J115">
        <v>48.966346153846096</v>
      </c>
      <c r="P115">
        <v>0</v>
      </c>
      <c r="Q115" s="6">
        <v>235.50480769230799</v>
      </c>
      <c r="R115">
        <v>12.5</v>
      </c>
      <c r="S115" t="s">
        <v>836</v>
      </c>
      <c r="T115" t="s">
        <v>957</v>
      </c>
      <c r="W115">
        <v>2</v>
      </c>
      <c r="Y115">
        <v>267.00480769230802</v>
      </c>
      <c r="Z115">
        <v>30</v>
      </c>
      <c r="AA115">
        <v>90</v>
      </c>
      <c r="AB115" s="4">
        <v>147.00480769230799</v>
      </c>
      <c r="AC115">
        <v>147</v>
      </c>
      <c r="AD115">
        <v>19.230769232080998</v>
      </c>
      <c r="AE115">
        <v>0</v>
      </c>
      <c r="AG115">
        <v>1</v>
      </c>
      <c r="AH115">
        <v>0</v>
      </c>
      <c r="AI115">
        <v>2</v>
      </c>
      <c r="AJ115">
        <v>0</v>
      </c>
      <c r="AK115">
        <v>1</v>
      </c>
      <c r="AL115">
        <v>2</v>
      </c>
      <c r="AM115">
        <v>0</v>
      </c>
      <c r="AN115">
        <v>0</v>
      </c>
      <c r="AO115">
        <v>0</v>
      </c>
    </row>
    <row r="116" spans="1:41">
      <c r="A116">
        <v>115</v>
      </c>
      <c r="B116" t="s">
        <v>248</v>
      </c>
      <c r="C116" t="s">
        <v>249</v>
      </c>
      <c r="D116" t="s">
        <v>250</v>
      </c>
      <c r="E116" t="s">
        <v>835</v>
      </c>
      <c r="F116">
        <v>25</v>
      </c>
      <c r="G116">
        <v>194</v>
      </c>
      <c r="H116">
        <v>186.538461538462</v>
      </c>
      <c r="I116">
        <v>24</v>
      </c>
      <c r="J116">
        <v>33.576923076923102</v>
      </c>
      <c r="P116">
        <v>0</v>
      </c>
      <c r="Q116" s="6">
        <v>220.11538461538501</v>
      </c>
      <c r="R116">
        <v>12.5</v>
      </c>
      <c r="S116" t="s">
        <v>836</v>
      </c>
      <c r="T116" t="s">
        <v>957</v>
      </c>
      <c r="W116">
        <v>2</v>
      </c>
      <c r="Y116">
        <v>251.61538461538501</v>
      </c>
      <c r="Z116">
        <v>30</v>
      </c>
      <c r="AA116">
        <v>90</v>
      </c>
      <c r="AB116" s="4">
        <v>131.61538461538501</v>
      </c>
      <c r="AC116">
        <v>131</v>
      </c>
      <c r="AD116">
        <v>2461.5384615400399</v>
      </c>
      <c r="AE116">
        <v>2400</v>
      </c>
      <c r="AG116">
        <v>1</v>
      </c>
      <c r="AH116">
        <v>0</v>
      </c>
      <c r="AI116">
        <v>1</v>
      </c>
      <c r="AJ116">
        <v>1</v>
      </c>
      <c r="AK116">
        <v>0</v>
      </c>
      <c r="AL116">
        <v>1</v>
      </c>
      <c r="AM116">
        <v>2</v>
      </c>
      <c r="AN116">
        <v>0</v>
      </c>
      <c r="AO116">
        <v>4</v>
      </c>
    </row>
    <row r="117" spans="1:41">
      <c r="A117">
        <v>116</v>
      </c>
      <c r="B117" t="s">
        <v>251</v>
      </c>
      <c r="C117" t="s">
        <v>252</v>
      </c>
      <c r="D117" t="s">
        <v>253</v>
      </c>
      <c r="E117" t="s">
        <v>835</v>
      </c>
      <c r="F117">
        <v>24.9375</v>
      </c>
      <c r="G117">
        <v>194</v>
      </c>
      <c r="H117">
        <v>186.07211538461499</v>
      </c>
      <c r="I117">
        <v>31</v>
      </c>
      <c r="J117">
        <v>43.370192307692299</v>
      </c>
      <c r="P117">
        <v>0</v>
      </c>
      <c r="Q117" s="6">
        <v>229.44230769230799</v>
      </c>
      <c r="R117">
        <v>12.5</v>
      </c>
      <c r="S117" t="s">
        <v>836</v>
      </c>
      <c r="T117" t="s">
        <v>957</v>
      </c>
      <c r="U117">
        <v>5</v>
      </c>
      <c r="W117">
        <v>2</v>
      </c>
      <c r="Y117">
        <v>265.94230769230802</v>
      </c>
      <c r="Z117">
        <v>50</v>
      </c>
      <c r="AA117">
        <v>90</v>
      </c>
      <c r="AB117" s="4">
        <v>125.94230769230801</v>
      </c>
      <c r="AC117">
        <v>125</v>
      </c>
      <c r="AD117">
        <v>3769.2307692320801</v>
      </c>
      <c r="AE117">
        <v>3700</v>
      </c>
      <c r="AG117">
        <v>1</v>
      </c>
      <c r="AH117">
        <v>0</v>
      </c>
      <c r="AI117">
        <v>1</v>
      </c>
      <c r="AJ117">
        <v>0</v>
      </c>
      <c r="AK117">
        <v>1</v>
      </c>
      <c r="AL117">
        <v>0</v>
      </c>
      <c r="AM117">
        <v>3</v>
      </c>
      <c r="AN117">
        <v>1</v>
      </c>
      <c r="AO117">
        <v>2</v>
      </c>
    </row>
    <row r="118" spans="1:41">
      <c r="A118">
        <v>117</v>
      </c>
      <c r="B118" t="s">
        <v>254</v>
      </c>
      <c r="C118" t="s">
        <v>255</v>
      </c>
      <c r="D118" t="s">
        <v>256</v>
      </c>
      <c r="E118" t="s">
        <v>835</v>
      </c>
      <c r="F118">
        <v>25</v>
      </c>
      <c r="G118">
        <v>194</v>
      </c>
      <c r="H118">
        <v>186.538461538462</v>
      </c>
      <c r="I118">
        <v>39</v>
      </c>
      <c r="J118">
        <v>54.5625</v>
      </c>
      <c r="P118">
        <v>0</v>
      </c>
      <c r="Q118" s="6">
        <v>241.100961538462</v>
      </c>
      <c r="R118">
        <v>12.5</v>
      </c>
      <c r="S118" t="s">
        <v>836</v>
      </c>
      <c r="T118" t="s">
        <v>957</v>
      </c>
      <c r="W118">
        <v>0</v>
      </c>
      <c r="Y118">
        <v>270.600961538462</v>
      </c>
      <c r="Z118">
        <v>50</v>
      </c>
      <c r="AA118">
        <v>90</v>
      </c>
      <c r="AB118" s="4">
        <v>130.600961538462</v>
      </c>
      <c r="AC118">
        <v>130</v>
      </c>
      <c r="AD118">
        <v>2403.8461538480101</v>
      </c>
      <c r="AE118">
        <v>2400</v>
      </c>
      <c r="AG118">
        <v>1</v>
      </c>
      <c r="AH118">
        <v>0</v>
      </c>
      <c r="AI118">
        <v>1</v>
      </c>
      <c r="AJ118">
        <v>1</v>
      </c>
      <c r="AK118">
        <v>0</v>
      </c>
      <c r="AL118">
        <v>0</v>
      </c>
      <c r="AM118">
        <v>2</v>
      </c>
      <c r="AN118">
        <v>0</v>
      </c>
      <c r="AO118">
        <v>4</v>
      </c>
    </row>
    <row r="119" spans="1:41">
      <c r="A119">
        <v>118</v>
      </c>
      <c r="B119" t="s">
        <v>971</v>
      </c>
      <c r="C119" t="s">
        <v>972</v>
      </c>
      <c r="D119" t="s">
        <v>973</v>
      </c>
      <c r="E119" t="s">
        <v>835</v>
      </c>
      <c r="F119">
        <v>23</v>
      </c>
      <c r="G119">
        <v>194</v>
      </c>
      <c r="H119">
        <v>171.61538461538501</v>
      </c>
      <c r="I119">
        <v>22</v>
      </c>
      <c r="J119">
        <v>30.778846153846199</v>
      </c>
      <c r="P119">
        <v>0</v>
      </c>
      <c r="Q119" s="6">
        <v>202.394230769231</v>
      </c>
      <c r="S119" t="s">
        <v>836</v>
      </c>
      <c r="T119" t="s">
        <v>967</v>
      </c>
      <c r="W119">
        <v>0</v>
      </c>
      <c r="Y119">
        <v>209.394230769231</v>
      </c>
      <c r="Z119">
        <v>20</v>
      </c>
      <c r="AA119">
        <v>50</v>
      </c>
      <c r="AB119" s="4">
        <v>139.394230769231</v>
      </c>
      <c r="AC119">
        <v>139</v>
      </c>
      <c r="AD119">
        <v>1576.923076924</v>
      </c>
      <c r="AE119">
        <v>1500</v>
      </c>
      <c r="AG119">
        <v>1</v>
      </c>
      <c r="AH119">
        <v>0</v>
      </c>
      <c r="AI119">
        <v>1</v>
      </c>
      <c r="AJ119">
        <v>1</v>
      </c>
      <c r="AK119">
        <v>1</v>
      </c>
      <c r="AL119">
        <v>4</v>
      </c>
      <c r="AM119">
        <v>1</v>
      </c>
      <c r="AN119">
        <v>1</v>
      </c>
      <c r="AO119">
        <v>0</v>
      </c>
    </row>
    <row r="120" spans="1:41">
      <c r="A120">
        <v>119</v>
      </c>
      <c r="B120" t="s">
        <v>257</v>
      </c>
      <c r="C120" t="s">
        <v>258</v>
      </c>
      <c r="D120" t="s">
        <v>206</v>
      </c>
      <c r="E120" t="s">
        <v>835</v>
      </c>
      <c r="F120">
        <v>22.5</v>
      </c>
      <c r="G120">
        <v>194</v>
      </c>
      <c r="H120">
        <v>167.88461538461499</v>
      </c>
      <c r="I120">
        <v>26</v>
      </c>
      <c r="J120">
        <v>36.375</v>
      </c>
      <c r="P120">
        <v>0</v>
      </c>
      <c r="Q120" s="6">
        <v>204.25961538461499</v>
      </c>
      <c r="S120" t="s">
        <v>836</v>
      </c>
      <c r="T120" t="s">
        <v>967</v>
      </c>
      <c r="W120">
        <v>0</v>
      </c>
      <c r="Y120">
        <v>211.25961538461499</v>
      </c>
      <c r="Z120">
        <v>20</v>
      </c>
      <c r="AA120">
        <v>50</v>
      </c>
      <c r="AB120" s="4">
        <v>141.25961538461499</v>
      </c>
      <c r="AC120">
        <v>141</v>
      </c>
      <c r="AD120">
        <v>1038.4615384599599</v>
      </c>
      <c r="AE120">
        <v>1000</v>
      </c>
      <c r="AG120">
        <v>1</v>
      </c>
      <c r="AH120">
        <v>0</v>
      </c>
      <c r="AI120">
        <v>2</v>
      </c>
      <c r="AJ120">
        <v>0</v>
      </c>
      <c r="AK120">
        <v>0</v>
      </c>
      <c r="AL120">
        <v>1</v>
      </c>
      <c r="AM120">
        <v>1</v>
      </c>
      <c r="AN120">
        <v>0</v>
      </c>
      <c r="AO120">
        <v>0</v>
      </c>
    </row>
    <row r="121" spans="1:41">
      <c r="A121">
        <v>120</v>
      </c>
      <c r="B121" t="s">
        <v>259</v>
      </c>
      <c r="C121" t="s">
        <v>260</v>
      </c>
      <c r="D121" t="s">
        <v>261</v>
      </c>
      <c r="E121" t="s">
        <v>835</v>
      </c>
      <c r="F121">
        <v>25</v>
      </c>
      <c r="G121">
        <v>194</v>
      </c>
      <c r="H121">
        <v>186.538461538462</v>
      </c>
      <c r="I121">
        <v>26</v>
      </c>
      <c r="J121">
        <v>36.375</v>
      </c>
      <c r="P121">
        <v>0</v>
      </c>
      <c r="Q121" s="6">
        <v>222.913461538462</v>
      </c>
      <c r="R121">
        <v>12.5</v>
      </c>
      <c r="S121" t="s">
        <v>836</v>
      </c>
      <c r="T121" t="s">
        <v>957</v>
      </c>
      <c r="W121">
        <v>0</v>
      </c>
      <c r="Y121">
        <v>252.413461538462</v>
      </c>
      <c r="Z121">
        <v>30</v>
      </c>
      <c r="AA121">
        <v>90</v>
      </c>
      <c r="AB121" s="4">
        <v>132.413461538462</v>
      </c>
      <c r="AC121">
        <v>132</v>
      </c>
      <c r="AD121">
        <v>1653.8461538480101</v>
      </c>
      <c r="AE121">
        <v>1600</v>
      </c>
      <c r="AG121">
        <v>1</v>
      </c>
      <c r="AH121">
        <v>0</v>
      </c>
      <c r="AI121">
        <v>1</v>
      </c>
      <c r="AJ121">
        <v>1</v>
      </c>
      <c r="AK121">
        <v>0</v>
      </c>
      <c r="AL121">
        <v>2</v>
      </c>
      <c r="AM121">
        <v>1</v>
      </c>
      <c r="AN121">
        <v>1</v>
      </c>
      <c r="AO121">
        <v>1</v>
      </c>
    </row>
    <row r="122" spans="1:41">
      <c r="A122">
        <v>121</v>
      </c>
      <c r="B122" t="s">
        <v>974</v>
      </c>
      <c r="C122" t="s">
        <v>277</v>
      </c>
      <c r="D122" t="s">
        <v>777</v>
      </c>
      <c r="E122" t="s">
        <v>835</v>
      </c>
      <c r="F122">
        <v>22</v>
      </c>
      <c r="G122">
        <v>194</v>
      </c>
      <c r="H122">
        <v>164.15384615384599</v>
      </c>
      <c r="I122">
        <v>20</v>
      </c>
      <c r="J122">
        <v>27.980769230769202</v>
      </c>
      <c r="P122">
        <v>0</v>
      </c>
      <c r="Q122" s="6">
        <v>192.13461538461499</v>
      </c>
      <c r="S122" t="s">
        <v>836</v>
      </c>
      <c r="T122" t="s">
        <v>967</v>
      </c>
      <c r="W122">
        <v>0</v>
      </c>
      <c r="Y122">
        <v>199.13461538461499</v>
      </c>
      <c r="Z122">
        <v>20</v>
      </c>
      <c r="AA122">
        <v>90</v>
      </c>
      <c r="AB122" s="4">
        <v>89.134615384615003</v>
      </c>
      <c r="AC122">
        <v>89</v>
      </c>
      <c r="AD122">
        <v>538.46153845995605</v>
      </c>
      <c r="AE122">
        <v>500</v>
      </c>
      <c r="AG122">
        <v>0</v>
      </c>
      <c r="AH122">
        <v>1</v>
      </c>
      <c r="AI122">
        <v>1</v>
      </c>
      <c r="AJ122">
        <v>1</v>
      </c>
      <c r="AK122">
        <v>1</v>
      </c>
      <c r="AL122">
        <v>4</v>
      </c>
      <c r="AM122">
        <v>0</v>
      </c>
      <c r="AN122">
        <v>1</v>
      </c>
      <c r="AO122">
        <v>0</v>
      </c>
    </row>
    <row r="123" spans="1:41">
      <c r="A123">
        <v>122</v>
      </c>
      <c r="B123" t="s">
        <v>975</v>
      </c>
      <c r="C123" t="s">
        <v>976</v>
      </c>
      <c r="D123" t="s">
        <v>977</v>
      </c>
      <c r="E123" t="s">
        <v>835</v>
      </c>
      <c r="F123">
        <v>25</v>
      </c>
      <c r="G123">
        <v>194</v>
      </c>
      <c r="H123">
        <v>186.538461538462</v>
      </c>
      <c r="I123">
        <v>62</v>
      </c>
      <c r="J123">
        <v>86.740384615384599</v>
      </c>
      <c r="P123">
        <v>0</v>
      </c>
      <c r="Q123" s="6">
        <v>273.27884615384602</v>
      </c>
      <c r="R123">
        <v>12.5</v>
      </c>
      <c r="S123" t="s">
        <v>836</v>
      </c>
      <c r="T123" t="s">
        <v>957</v>
      </c>
      <c r="W123">
        <v>0</v>
      </c>
      <c r="Y123">
        <v>302.77884615384602</v>
      </c>
      <c r="Z123">
        <v>30</v>
      </c>
      <c r="AA123">
        <v>90</v>
      </c>
      <c r="AB123" s="4">
        <v>182.77884615384599</v>
      </c>
      <c r="AC123">
        <v>182</v>
      </c>
      <c r="AD123">
        <v>3115.38461538407</v>
      </c>
      <c r="AE123">
        <v>3100</v>
      </c>
      <c r="AG123">
        <v>1</v>
      </c>
      <c r="AH123">
        <v>1</v>
      </c>
      <c r="AI123">
        <v>1</v>
      </c>
      <c r="AJ123">
        <v>1</v>
      </c>
      <c r="AK123">
        <v>0</v>
      </c>
      <c r="AL123">
        <v>2</v>
      </c>
      <c r="AM123">
        <v>3</v>
      </c>
      <c r="AN123">
        <v>0</v>
      </c>
      <c r="AO123">
        <v>1</v>
      </c>
    </row>
    <row r="124" spans="1:41">
      <c r="A124">
        <v>123</v>
      </c>
      <c r="B124" t="s">
        <v>978</v>
      </c>
      <c r="C124" t="s">
        <v>979</v>
      </c>
      <c r="D124" t="s">
        <v>980</v>
      </c>
      <c r="E124" t="s">
        <v>835</v>
      </c>
      <c r="F124">
        <v>24.875</v>
      </c>
      <c r="G124">
        <v>194</v>
      </c>
      <c r="H124">
        <v>185.605769230769</v>
      </c>
      <c r="I124">
        <v>36</v>
      </c>
      <c r="J124">
        <v>50.365384615384599</v>
      </c>
      <c r="P124">
        <v>0</v>
      </c>
      <c r="Q124" s="6">
        <v>235.97115384615401</v>
      </c>
      <c r="R124">
        <v>12.5</v>
      </c>
      <c r="S124" t="s">
        <v>836</v>
      </c>
      <c r="T124" t="s">
        <v>957</v>
      </c>
      <c r="W124">
        <v>0</v>
      </c>
      <c r="Y124">
        <v>265.47115384615398</v>
      </c>
      <c r="Z124">
        <v>30</v>
      </c>
      <c r="AA124">
        <v>90</v>
      </c>
      <c r="AB124" s="4">
        <v>145.47115384615401</v>
      </c>
      <c r="AC124">
        <v>145</v>
      </c>
      <c r="AD124">
        <v>1884.61538461593</v>
      </c>
      <c r="AE124">
        <v>1800</v>
      </c>
      <c r="AG124">
        <v>1</v>
      </c>
      <c r="AH124">
        <v>0</v>
      </c>
      <c r="AI124">
        <v>2</v>
      </c>
      <c r="AJ124">
        <v>0</v>
      </c>
      <c r="AK124">
        <v>1</v>
      </c>
      <c r="AL124">
        <v>0</v>
      </c>
      <c r="AM124">
        <v>1</v>
      </c>
      <c r="AN124">
        <v>1</v>
      </c>
      <c r="AO124">
        <v>3</v>
      </c>
    </row>
    <row r="125" spans="1:41">
      <c r="A125">
        <v>124</v>
      </c>
      <c r="B125" t="s">
        <v>262</v>
      </c>
      <c r="C125" t="s">
        <v>263</v>
      </c>
      <c r="D125" t="s">
        <v>264</v>
      </c>
      <c r="E125" t="s">
        <v>835</v>
      </c>
      <c r="F125">
        <v>23</v>
      </c>
      <c r="G125">
        <v>194</v>
      </c>
      <c r="H125">
        <v>171.61538461538501</v>
      </c>
      <c r="I125">
        <v>23</v>
      </c>
      <c r="J125">
        <v>32.177884615384599</v>
      </c>
      <c r="P125">
        <v>0</v>
      </c>
      <c r="Q125" s="6">
        <v>203.793269230769</v>
      </c>
      <c r="S125" t="s">
        <v>836</v>
      </c>
      <c r="T125" t="s">
        <v>967</v>
      </c>
      <c r="W125">
        <v>0</v>
      </c>
      <c r="Y125">
        <v>210.793269230769</v>
      </c>
      <c r="Z125">
        <v>30</v>
      </c>
      <c r="AA125">
        <v>90</v>
      </c>
      <c r="AB125" s="4">
        <v>90.793269230768999</v>
      </c>
      <c r="AC125">
        <v>90</v>
      </c>
      <c r="AD125">
        <v>3173.0769230760002</v>
      </c>
      <c r="AE125">
        <v>3100</v>
      </c>
      <c r="AG125">
        <v>0</v>
      </c>
      <c r="AH125">
        <v>1</v>
      </c>
      <c r="AI125">
        <v>2</v>
      </c>
      <c r="AJ125">
        <v>0</v>
      </c>
      <c r="AK125">
        <v>0</v>
      </c>
      <c r="AL125">
        <v>0</v>
      </c>
      <c r="AM125">
        <v>3</v>
      </c>
      <c r="AN125">
        <v>0</v>
      </c>
      <c r="AO125">
        <v>1</v>
      </c>
    </row>
    <row r="126" spans="1:41">
      <c r="A126">
        <v>125</v>
      </c>
      <c r="B126" t="s">
        <v>981</v>
      </c>
      <c r="C126" t="s">
        <v>982</v>
      </c>
      <c r="D126" t="s">
        <v>983</v>
      </c>
      <c r="E126" t="s">
        <v>835</v>
      </c>
      <c r="F126">
        <v>22.5</v>
      </c>
      <c r="G126">
        <v>194</v>
      </c>
      <c r="H126">
        <v>167.88461538461499</v>
      </c>
      <c r="I126">
        <v>18</v>
      </c>
      <c r="J126">
        <v>25.182692307692299</v>
      </c>
      <c r="P126">
        <v>0</v>
      </c>
      <c r="Q126" s="6">
        <v>193.06730769230799</v>
      </c>
      <c r="S126" t="s">
        <v>836</v>
      </c>
      <c r="T126" t="s">
        <v>967</v>
      </c>
      <c r="W126">
        <v>0</v>
      </c>
      <c r="Y126">
        <v>200.06730769230799</v>
      </c>
      <c r="Z126">
        <v>20</v>
      </c>
      <c r="AA126">
        <v>50</v>
      </c>
      <c r="AB126" s="4">
        <v>130.06730769230799</v>
      </c>
      <c r="AC126">
        <v>130</v>
      </c>
      <c r="AD126">
        <v>269.23076923196697</v>
      </c>
      <c r="AE126">
        <v>200</v>
      </c>
      <c r="AG126">
        <v>1</v>
      </c>
      <c r="AH126">
        <v>0</v>
      </c>
      <c r="AI126">
        <v>1</v>
      </c>
      <c r="AJ126">
        <v>1</v>
      </c>
      <c r="AK126">
        <v>0</v>
      </c>
      <c r="AL126">
        <v>0</v>
      </c>
      <c r="AM126">
        <v>0</v>
      </c>
      <c r="AN126">
        <v>0</v>
      </c>
      <c r="AO126">
        <v>2</v>
      </c>
    </row>
    <row r="127" spans="1:41">
      <c r="A127">
        <v>126</v>
      </c>
      <c r="B127" t="s">
        <v>984</v>
      </c>
      <c r="C127" t="s">
        <v>985</v>
      </c>
      <c r="D127" t="s">
        <v>309</v>
      </c>
      <c r="E127" t="s">
        <v>835</v>
      </c>
      <c r="F127">
        <v>5</v>
      </c>
      <c r="G127">
        <v>192</v>
      </c>
      <c r="H127">
        <v>36.923076923076898</v>
      </c>
      <c r="I127">
        <v>8</v>
      </c>
      <c r="J127">
        <v>11.0769230769231</v>
      </c>
      <c r="P127">
        <v>0</v>
      </c>
      <c r="Q127" s="6">
        <v>48</v>
      </c>
      <c r="R127">
        <v>4.5</v>
      </c>
      <c r="S127">
        <v>3.5</v>
      </c>
      <c r="T127" t="s">
        <v>967</v>
      </c>
      <c r="W127">
        <v>0</v>
      </c>
      <c r="Y127">
        <v>56</v>
      </c>
      <c r="AB127" s="4">
        <v>56</v>
      </c>
      <c r="AC127">
        <v>56</v>
      </c>
      <c r="AD127">
        <v>0</v>
      </c>
      <c r="AE127">
        <v>0</v>
      </c>
      <c r="AG127">
        <v>0</v>
      </c>
      <c r="AH127">
        <v>1</v>
      </c>
      <c r="AI127">
        <v>0</v>
      </c>
      <c r="AJ127">
        <v>0</v>
      </c>
      <c r="AK127">
        <v>1</v>
      </c>
      <c r="AL127">
        <v>1</v>
      </c>
      <c r="AM127">
        <v>0</v>
      </c>
      <c r="AN127">
        <v>0</v>
      </c>
      <c r="AO127">
        <v>0</v>
      </c>
    </row>
    <row r="128" spans="1:41">
      <c r="A128">
        <v>127</v>
      </c>
      <c r="B128" t="s">
        <v>270</v>
      </c>
      <c r="C128" t="s">
        <v>271</v>
      </c>
      <c r="D128" t="s">
        <v>272</v>
      </c>
      <c r="E128" t="s">
        <v>835</v>
      </c>
      <c r="F128">
        <v>24.875</v>
      </c>
      <c r="G128">
        <v>194</v>
      </c>
      <c r="H128">
        <v>185.605769230769</v>
      </c>
      <c r="I128">
        <v>49</v>
      </c>
      <c r="J128">
        <v>68.552884615384599</v>
      </c>
      <c r="P128">
        <v>0</v>
      </c>
      <c r="Q128" s="6">
        <v>254.15865384615401</v>
      </c>
      <c r="R128">
        <v>12.5</v>
      </c>
      <c r="S128" t="s">
        <v>836</v>
      </c>
      <c r="T128" t="s">
        <v>957</v>
      </c>
      <c r="W128">
        <v>5</v>
      </c>
      <c r="Y128">
        <v>288.65865384615398</v>
      </c>
      <c r="Z128">
        <v>30</v>
      </c>
      <c r="AA128">
        <v>90</v>
      </c>
      <c r="AB128" s="4">
        <v>168.65865384615401</v>
      </c>
      <c r="AC128">
        <v>168</v>
      </c>
      <c r="AD128">
        <v>2634.61538461604</v>
      </c>
      <c r="AE128">
        <v>2600</v>
      </c>
      <c r="AG128">
        <v>1</v>
      </c>
      <c r="AH128">
        <v>1</v>
      </c>
      <c r="AI128">
        <v>0</v>
      </c>
      <c r="AJ128">
        <v>1</v>
      </c>
      <c r="AK128">
        <v>1</v>
      </c>
      <c r="AL128">
        <v>3</v>
      </c>
      <c r="AM128">
        <v>2</v>
      </c>
      <c r="AN128">
        <v>1</v>
      </c>
      <c r="AO128">
        <v>1</v>
      </c>
    </row>
    <row r="129" spans="1:41">
      <c r="A129">
        <v>128</v>
      </c>
      <c r="B129" t="s">
        <v>273</v>
      </c>
      <c r="C129" t="s">
        <v>274</v>
      </c>
      <c r="D129" t="s">
        <v>275</v>
      </c>
      <c r="E129" t="s">
        <v>835</v>
      </c>
      <c r="F129">
        <v>25</v>
      </c>
      <c r="G129">
        <v>194</v>
      </c>
      <c r="H129">
        <v>186.538461538462</v>
      </c>
      <c r="I129">
        <v>31</v>
      </c>
      <c r="J129">
        <v>43.370192307692299</v>
      </c>
      <c r="P129">
        <v>0</v>
      </c>
      <c r="Q129" s="6">
        <v>229.90865384615401</v>
      </c>
      <c r="R129">
        <v>12.5</v>
      </c>
      <c r="S129" t="s">
        <v>836</v>
      </c>
      <c r="T129" t="s">
        <v>957</v>
      </c>
      <c r="U129">
        <v>5</v>
      </c>
      <c r="W129">
        <v>5</v>
      </c>
      <c r="Y129">
        <v>269.40865384615398</v>
      </c>
      <c r="Z129">
        <v>50</v>
      </c>
      <c r="AA129">
        <v>90</v>
      </c>
      <c r="AB129" s="4">
        <v>129.40865384615401</v>
      </c>
      <c r="AC129">
        <v>129</v>
      </c>
      <c r="AD129">
        <v>1634.61538461593</v>
      </c>
      <c r="AE129">
        <v>1600</v>
      </c>
      <c r="AG129">
        <v>1</v>
      </c>
      <c r="AH129">
        <v>0</v>
      </c>
      <c r="AI129">
        <v>1</v>
      </c>
      <c r="AJ129">
        <v>0</v>
      </c>
      <c r="AK129">
        <v>1</v>
      </c>
      <c r="AL129">
        <v>4</v>
      </c>
      <c r="AM129">
        <v>1</v>
      </c>
      <c r="AN129">
        <v>1</v>
      </c>
      <c r="AO129">
        <v>1</v>
      </c>
    </row>
    <row r="130" spans="1:41">
      <c r="A130">
        <v>129</v>
      </c>
      <c r="B130" t="s">
        <v>986</v>
      </c>
      <c r="C130" t="s">
        <v>987</v>
      </c>
      <c r="D130" t="s">
        <v>988</v>
      </c>
      <c r="E130" t="s">
        <v>835</v>
      </c>
      <c r="F130">
        <v>25</v>
      </c>
      <c r="G130">
        <v>194</v>
      </c>
      <c r="H130">
        <v>186.538461538462</v>
      </c>
      <c r="I130">
        <v>44</v>
      </c>
      <c r="J130">
        <v>61.557692307692299</v>
      </c>
      <c r="P130">
        <v>0</v>
      </c>
      <c r="Q130" s="6">
        <v>248.09615384615401</v>
      </c>
      <c r="R130">
        <v>12.5</v>
      </c>
      <c r="S130" t="s">
        <v>836</v>
      </c>
      <c r="T130" t="s">
        <v>957</v>
      </c>
      <c r="W130">
        <v>4</v>
      </c>
      <c r="Y130">
        <v>281.59615384615398</v>
      </c>
      <c r="Z130">
        <v>30</v>
      </c>
      <c r="AA130">
        <v>90</v>
      </c>
      <c r="AB130" s="4">
        <v>161.59615384615401</v>
      </c>
      <c r="AC130">
        <v>161</v>
      </c>
      <c r="AD130">
        <v>2000</v>
      </c>
      <c r="AE130">
        <v>2000</v>
      </c>
      <c r="AG130">
        <v>1</v>
      </c>
      <c r="AH130">
        <v>1</v>
      </c>
      <c r="AI130">
        <v>0</v>
      </c>
      <c r="AJ130">
        <v>1</v>
      </c>
      <c r="AK130">
        <v>0</v>
      </c>
      <c r="AL130">
        <v>1</v>
      </c>
      <c r="AM130">
        <v>2</v>
      </c>
      <c r="AN130">
        <v>0</v>
      </c>
      <c r="AO130">
        <v>0</v>
      </c>
    </row>
    <row r="131" spans="1:41">
      <c r="A131">
        <v>130</v>
      </c>
      <c r="B131" t="s">
        <v>278</v>
      </c>
      <c r="C131" t="s">
        <v>279</v>
      </c>
      <c r="D131" t="s">
        <v>280</v>
      </c>
      <c r="E131" t="s">
        <v>835</v>
      </c>
      <c r="F131">
        <v>23</v>
      </c>
      <c r="G131">
        <v>194</v>
      </c>
      <c r="H131">
        <v>171.61538461538501</v>
      </c>
      <c r="I131">
        <v>24</v>
      </c>
      <c r="J131">
        <v>33.576923076923102</v>
      </c>
      <c r="P131">
        <v>0</v>
      </c>
      <c r="Q131" s="6">
        <v>205.19230769230799</v>
      </c>
      <c r="R131">
        <v>6</v>
      </c>
      <c r="S131" t="s">
        <v>836</v>
      </c>
      <c r="T131">
        <v>10</v>
      </c>
      <c r="W131">
        <v>5</v>
      </c>
      <c r="Y131">
        <v>233.19230769230799</v>
      </c>
      <c r="Z131">
        <v>50</v>
      </c>
      <c r="AA131">
        <v>90</v>
      </c>
      <c r="AB131" s="4">
        <v>93.192307692308006</v>
      </c>
      <c r="AC131">
        <v>93</v>
      </c>
      <c r="AD131">
        <v>769.23076923196697</v>
      </c>
      <c r="AE131">
        <v>700</v>
      </c>
      <c r="AG131">
        <v>0</v>
      </c>
      <c r="AH131">
        <v>1</v>
      </c>
      <c r="AI131">
        <v>2</v>
      </c>
      <c r="AJ131">
        <v>0</v>
      </c>
      <c r="AK131">
        <v>0</v>
      </c>
      <c r="AL131">
        <v>3</v>
      </c>
      <c r="AM131">
        <v>0</v>
      </c>
      <c r="AN131">
        <v>1</v>
      </c>
      <c r="AO131">
        <v>2</v>
      </c>
    </row>
    <row r="132" spans="1:41">
      <c r="A132">
        <v>131</v>
      </c>
      <c r="B132" t="s">
        <v>989</v>
      </c>
      <c r="C132" t="s">
        <v>990</v>
      </c>
      <c r="D132" t="s">
        <v>991</v>
      </c>
      <c r="E132" t="s">
        <v>835</v>
      </c>
      <c r="F132">
        <v>25</v>
      </c>
      <c r="G132">
        <v>194</v>
      </c>
      <c r="H132">
        <v>186.538461538462</v>
      </c>
      <c r="I132">
        <v>29</v>
      </c>
      <c r="J132">
        <v>40.572115384615401</v>
      </c>
      <c r="P132">
        <v>0</v>
      </c>
      <c r="Q132" s="6">
        <v>227.11057692307699</v>
      </c>
      <c r="R132">
        <v>12.5</v>
      </c>
      <c r="S132" t="s">
        <v>836</v>
      </c>
      <c r="T132" t="s">
        <v>957</v>
      </c>
      <c r="W132">
        <v>5</v>
      </c>
      <c r="Y132">
        <v>261.61057692307702</v>
      </c>
      <c r="Z132">
        <v>50</v>
      </c>
      <c r="AA132">
        <v>90</v>
      </c>
      <c r="AB132" s="4">
        <v>121.61057692307701</v>
      </c>
      <c r="AC132">
        <v>121</v>
      </c>
      <c r="AD132">
        <v>2442.3076923080798</v>
      </c>
      <c r="AE132">
        <v>2400</v>
      </c>
      <c r="AG132">
        <v>1</v>
      </c>
      <c r="AH132">
        <v>0</v>
      </c>
      <c r="AI132">
        <v>1</v>
      </c>
      <c r="AJ132">
        <v>0</v>
      </c>
      <c r="AK132">
        <v>0</v>
      </c>
      <c r="AL132">
        <v>1</v>
      </c>
      <c r="AM132">
        <v>2</v>
      </c>
      <c r="AN132">
        <v>0</v>
      </c>
      <c r="AO132">
        <v>4</v>
      </c>
    </row>
    <row r="133" spans="1:41">
      <c r="A133">
        <v>132</v>
      </c>
      <c r="B133" t="s">
        <v>281</v>
      </c>
      <c r="C133" t="s">
        <v>282</v>
      </c>
      <c r="D133" t="s">
        <v>283</v>
      </c>
      <c r="E133" t="s">
        <v>835</v>
      </c>
      <c r="F133">
        <v>25</v>
      </c>
      <c r="G133">
        <v>194</v>
      </c>
      <c r="H133">
        <v>186.538461538462</v>
      </c>
      <c r="I133">
        <v>29</v>
      </c>
      <c r="J133">
        <v>40.572115384615401</v>
      </c>
      <c r="P133">
        <v>0</v>
      </c>
      <c r="Q133" s="6">
        <v>227.11057692307699</v>
      </c>
      <c r="R133">
        <v>12.5</v>
      </c>
      <c r="S133" t="s">
        <v>836</v>
      </c>
      <c r="T133" t="s">
        <v>957</v>
      </c>
      <c r="U133">
        <v>5</v>
      </c>
      <c r="W133">
        <v>5</v>
      </c>
      <c r="Y133">
        <v>266.61057692307702</v>
      </c>
      <c r="Z133">
        <v>50</v>
      </c>
      <c r="AA133">
        <v>90</v>
      </c>
      <c r="AB133" s="4">
        <v>126.61057692307701</v>
      </c>
      <c r="AC133">
        <v>126</v>
      </c>
      <c r="AD133">
        <v>2442.3076923080798</v>
      </c>
      <c r="AE133">
        <v>2400</v>
      </c>
      <c r="AG133">
        <v>1</v>
      </c>
      <c r="AH133">
        <v>0</v>
      </c>
      <c r="AI133">
        <v>1</v>
      </c>
      <c r="AJ133">
        <v>0</v>
      </c>
      <c r="AK133">
        <v>1</v>
      </c>
      <c r="AL133">
        <v>1</v>
      </c>
      <c r="AM133">
        <v>2</v>
      </c>
      <c r="AN133">
        <v>0</v>
      </c>
      <c r="AO133">
        <v>4</v>
      </c>
    </row>
    <row r="134" spans="1:41">
      <c r="A134">
        <v>133</v>
      </c>
      <c r="B134" t="s">
        <v>992</v>
      </c>
      <c r="C134" t="s">
        <v>993</v>
      </c>
      <c r="D134" t="s">
        <v>994</v>
      </c>
      <c r="E134" t="s">
        <v>835</v>
      </c>
      <c r="F134">
        <v>20.5</v>
      </c>
      <c r="G134">
        <v>194</v>
      </c>
      <c r="H134">
        <v>152.961538461538</v>
      </c>
      <c r="I134">
        <v>29</v>
      </c>
      <c r="J134">
        <v>40.572115384615401</v>
      </c>
      <c r="P134">
        <v>0</v>
      </c>
      <c r="Q134" s="6">
        <v>193.53365384615401</v>
      </c>
      <c r="S134" t="s">
        <v>836</v>
      </c>
      <c r="T134" t="s">
        <v>967</v>
      </c>
      <c r="W134">
        <v>4</v>
      </c>
      <c r="Y134">
        <v>204.53365384615401</v>
      </c>
      <c r="Z134">
        <v>30</v>
      </c>
      <c r="AA134">
        <v>50</v>
      </c>
      <c r="AB134" s="4">
        <v>124.533653846154</v>
      </c>
      <c r="AC134">
        <v>124</v>
      </c>
      <c r="AD134">
        <v>2134.61538461604</v>
      </c>
      <c r="AE134">
        <v>2100</v>
      </c>
      <c r="AG134">
        <v>1</v>
      </c>
      <c r="AH134">
        <v>0</v>
      </c>
      <c r="AI134">
        <v>1</v>
      </c>
      <c r="AJ134">
        <v>0</v>
      </c>
      <c r="AK134">
        <v>0</v>
      </c>
      <c r="AL134">
        <v>4</v>
      </c>
      <c r="AM134">
        <v>2</v>
      </c>
      <c r="AN134">
        <v>0</v>
      </c>
      <c r="AO134">
        <v>1</v>
      </c>
    </row>
    <row r="135" spans="1:41">
      <c r="A135">
        <v>134</v>
      </c>
      <c r="B135" t="s">
        <v>284</v>
      </c>
      <c r="C135" t="s">
        <v>285</v>
      </c>
      <c r="D135" t="s">
        <v>286</v>
      </c>
      <c r="E135" t="s">
        <v>835</v>
      </c>
      <c r="F135">
        <v>25</v>
      </c>
      <c r="G135">
        <v>194</v>
      </c>
      <c r="H135">
        <v>186.538461538462</v>
      </c>
      <c r="I135">
        <v>37</v>
      </c>
      <c r="J135">
        <v>51.764423076923102</v>
      </c>
      <c r="P135">
        <v>0</v>
      </c>
      <c r="Q135" s="6">
        <v>238.30288461538501</v>
      </c>
      <c r="R135">
        <v>12.5</v>
      </c>
      <c r="S135" t="s">
        <v>836</v>
      </c>
      <c r="T135" t="s">
        <v>957</v>
      </c>
      <c r="W135">
        <v>4</v>
      </c>
      <c r="Y135">
        <v>271.80288461538498</v>
      </c>
      <c r="Z135">
        <v>50</v>
      </c>
      <c r="AA135">
        <v>90</v>
      </c>
      <c r="AB135" s="4">
        <v>131.80288461538501</v>
      </c>
      <c r="AC135">
        <v>131</v>
      </c>
      <c r="AD135">
        <v>3211.5384615399298</v>
      </c>
      <c r="AE135">
        <v>3200</v>
      </c>
      <c r="AG135">
        <v>1</v>
      </c>
      <c r="AH135">
        <v>0</v>
      </c>
      <c r="AI135">
        <v>1</v>
      </c>
      <c r="AJ135">
        <v>1</v>
      </c>
      <c r="AK135">
        <v>0</v>
      </c>
      <c r="AL135">
        <v>1</v>
      </c>
      <c r="AM135">
        <v>3</v>
      </c>
      <c r="AN135">
        <v>0</v>
      </c>
      <c r="AO135">
        <v>2</v>
      </c>
    </row>
    <row r="136" spans="1:41">
      <c r="A136">
        <v>135</v>
      </c>
      <c r="B136" t="s">
        <v>287</v>
      </c>
      <c r="C136" t="s">
        <v>288</v>
      </c>
      <c r="D136" t="s">
        <v>289</v>
      </c>
      <c r="E136" t="s">
        <v>835</v>
      </c>
      <c r="F136">
        <v>25</v>
      </c>
      <c r="G136">
        <v>194</v>
      </c>
      <c r="H136">
        <v>186.538461538462</v>
      </c>
      <c r="I136">
        <v>47</v>
      </c>
      <c r="J136">
        <v>65.754807692307693</v>
      </c>
      <c r="P136">
        <v>0</v>
      </c>
      <c r="Q136" s="6">
        <v>252.293269230769</v>
      </c>
      <c r="R136">
        <v>12.5</v>
      </c>
      <c r="S136" t="s">
        <v>836</v>
      </c>
      <c r="T136" t="s">
        <v>957</v>
      </c>
      <c r="U136">
        <v>5</v>
      </c>
      <c r="W136">
        <v>3</v>
      </c>
      <c r="Y136">
        <v>289.793269230769</v>
      </c>
      <c r="Z136">
        <v>50</v>
      </c>
      <c r="AA136">
        <v>90</v>
      </c>
      <c r="AB136" s="4">
        <v>149.793269230769</v>
      </c>
      <c r="AC136">
        <v>149</v>
      </c>
      <c r="AD136">
        <v>3173.0769230760002</v>
      </c>
      <c r="AE136">
        <v>3100</v>
      </c>
      <c r="AG136">
        <v>1</v>
      </c>
      <c r="AH136">
        <v>0</v>
      </c>
      <c r="AI136">
        <v>2</v>
      </c>
      <c r="AJ136">
        <v>0</v>
      </c>
      <c r="AK136">
        <v>1</v>
      </c>
      <c r="AL136">
        <v>4</v>
      </c>
      <c r="AM136">
        <v>3</v>
      </c>
      <c r="AN136">
        <v>0</v>
      </c>
      <c r="AO136">
        <v>1</v>
      </c>
    </row>
    <row r="137" spans="1:41">
      <c r="A137">
        <v>136</v>
      </c>
      <c r="B137" t="s">
        <v>290</v>
      </c>
      <c r="C137" t="s">
        <v>291</v>
      </c>
      <c r="D137" t="s">
        <v>292</v>
      </c>
      <c r="E137" t="s">
        <v>835</v>
      </c>
      <c r="F137">
        <v>23</v>
      </c>
      <c r="G137">
        <v>194</v>
      </c>
      <c r="H137">
        <v>171.61538461538501</v>
      </c>
      <c r="I137">
        <v>25</v>
      </c>
      <c r="J137">
        <v>34.975961538461497</v>
      </c>
      <c r="P137">
        <v>0</v>
      </c>
      <c r="Q137" s="6">
        <v>206.59134615384599</v>
      </c>
      <c r="S137" t="s">
        <v>836</v>
      </c>
      <c r="T137" t="s">
        <v>967</v>
      </c>
      <c r="W137">
        <v>3</v>
      </c>
      <c r="Y137">
        <v>216.59134615384599</v>
      </c>
      <c r="Z137">
        <v>50</v>
      </c>
      <c r="AA137">
        <v>50</v>
      </c>
      <c r="AB137" s="4">
        <v>116.591346153846</v>
      </c>
      <c r="AC137">
        <v>116</v>
      </c>
      <c r="AD137">
        <v>2365.38461538396</v>
      </c>
      <c r="AE137">
        <v>2300</v>
      </c>
      <c r="AG137">
        <v>1</v>
      </c>
      <c r="AH137">
        <v>0</v>
      </c>
      <c r="AI137">
        <v>0</v>
      </c>
      <c r="AJ137">
        <v>1</v>
      </c>
      <c r="AK137">
        <v>1</v>
      </c>
      <c r="AL137">
        <v>1</v>
      </c>
      <c r="AM137">
        <v>2</v>
      </c>
      <c r="AN137">
        <v>0</v>
      </c>
      <c r="AO137">
        <v>3</v>
      </c>
    </row>
    <row r="138" spans="1:41">
      <c r="A138">
        <v>137</v>
      </c>
      <c r="B138" t="s">
        <v>293</v>
      </c>
      <c r="C138" t="s">
        <v>294</v>
      </c>
      <c r="D138" t="s">
        <v>295</v>
      </c>
      <c r="E138" t="s">
        <v>835</v>
      </c>
      <c r="F138">
        <v>25</v>
      </c>
      <c r="G138">
        <v>194</v>
      </c>
      <c r="H138">
        <v>186.538461538462</v>
      </c>
      <c r="I138">
        <v>29</v>
      </c>
      <c r="J138">
        <v>40.572115384615401</v>
      </c>
      <c r="P138">
        <v>0</v>
      </c>
      <c r="Q138" s="6">
        <v>227.11057692307699</v>
      </c>
      <c r="R138">
        <v>12.5</v>
      </c>
      <c r="S138" t="s">
        <v>836</v>
      </c>
      <c r="T138" t="s">
        <v>957</v>
      </c>
      <c r="W138">
        <v>3</v>
      </c>
      <c r="Y138">
        <v>259.61057692307702</v>
      </c>
      <c r="Z138">
        <v>50</v>
      </c>
      <c r="AA138">
        <v>90</v>
      </c>
      <c r="AB138" s="4">
        <v>119.61057692307701</v>
      </c>
      <c r="AC138">
        <v>119</v>
      </c>
      <c r="AD138">
        <v>2442.3076923080798</v>
      </c>
      <c r="AE138">
        <v>2400</v>
      </c>
      <c r="AG138">
        <v>1</v>
      </c>
      <c r="AH138">
        <v>0</v>
      </c>
      <c r="AI138">
        <v>0</v>
      </c>
      <c r="AJ138">
        <v>1</v>
      </c>
      <c r="AK138">
        <v>1</v>
      </c>
      <c r="AL138">
        <v>4</v>
      </c>
      <c r="AM138">
        <v>2</v>
      </c>
      <c r="AN138">
        <v>0</v>
      </c>
      <c r="AO138">
        <v>4</v>
      </c>
    </row>
    <row r="139" spans="1:41">
      <c r="A139">
        <v>138</v>
      </c>
      <c r="B139" t="s">
        <v>296</v>
      </c>
      <c r="C139" t="s">
        <v>297</v>
      </c>
      <c r="D139" t="s">
        <v>298</v>
      </c>
      <c r="E139" t="s">
        <v>835</v>
      </c>
      <c r="F139">
        <v>24.8125</v>
      </c>
      <c r="G139">
        <v>194</v>
      </c>
      <c r="H139">
        <v>185.13942307692301</v>
      </c>
      <c r="I139">
        <v>27</v>
      </c>
      <c r="J139">
        <v>37.774038461538503</v>
      </c>
      <c r="P139">
        <v>0</v>
      </c>
      <c r="Q139" s="6">
        <v>222.913461538462</v>
      </c>
      <c r="R139">
        <v>12.5</v>
      </c>
      <c r="S139" t="s">
        <v>836</v>
      </c>
      <c r="T139" t="s">
        <v>957</v>
      </c>
      <c r="U139">
        <v>5</v>
      </c>
      <c r="W139">
        <v>2</v>
      </c>
      <c r="Y139">
        <v>259.413461538462</v>
      </c>
      <c r="Z139">
        <v>50</v>
      </c>
      <c r="AA139">
        <v>90</v>
      </c>
      <c r="AB139" s="4">
        <v>119.413461538462</v>
      </c>
      <c r="AC139">
        <v>119</v>
      </c>
      <c r="AD139">
        <v>1653.8461538480101</v>
      </c>
      <c r="AE139">
        <v>1600</v>
      </c>
      <c r="AG139">
        <v>1</v>
      </c>
      <c r="AH139">
        <v>0</v>
      </c>
      <c r="AI139">
        <v>0</v>
      </c>
      <c r="AJ139">
        <v>1</v>
      </c>
      <c r="AK139">
        <v>1</v>
      </c>
      <c r="AL139">
        <v>4</v>
      </c>
      <c r="AM139">
        <v>1</v>
      </c>
      <c r="AN139">
        <v>1</v>
      </c>
      <c r="AO139">
        <v>1</v>
      </c>
    </row>
    <row r="140" spans="1:41">
      <c r="A140">
        <v>139</v>
      </c>
      <c r="B140" t="s">
        <v>995</v>
      </c>
      <c r="C140" t="s">
        <v>996</v>
      </c>
      <c r="D140" t="s">
        <v>910</v>
      </c>
      <c r="E140" t="s">
        <v>835</v>
      </c>
      <c r="F140">
        <v>14.5</v>
      </c>
      <c r="G140">
        <v>194</v>
      </c>
      <c r="H140">
        <v>108.19230769230801</v>
      </c>
      <c r="I140">
        <v>20</v>
      </c>
      <c r="J140">
        <v>27.980769230769202</v>
      </c>
      <c r="P140">
        <v>0</v>
      </c>
      <c r="Q140" s="6">
        <v>136.17307692307699</v>
      </c>
      <c r="S140" t="s">
        <v>836</v>
      </c>
      <c r="T140" t="s">
        <v>967</v>
      </c>
      <c r="W140">
        <v>0</v>
      </c>
      <c r="Y140">
        <v>143.17307692307699</v>
      </c>
      <c r="Z140">
        <v>30</v>
      </c>
      <c r="AB140" s="4">
        <v>113.17307692307701</v>
      </c>
      <c r="AC140">
        <v>113</v>
      </c>
      <c r="AD140">
        <v>692.30769230796295</v>
      </c>
      <c r="AE140">
        <v>600</v>
      </c>
      <c r="AG140">
        <v>1</v>
      </c>
      <c r="AH140">
        <v>0</v>
      </c>
      <c r="AI140">
        <v>0</v>
      </c>
      <c r="AJ140">
        <v>1</v>
      </c>
      <c r="AK140">
        <v>0</v>
      </c>
      <c r="AL140">
        <v>3</v>
      </c>
      <c r="AM140">
        <v>0</v>
      </c>
      <c r="AN140">
        <v>1</v>
      </c>
      <c r="AO140">
        <v>1</v>
      </c>
    </row>
    <row r="141" spans="1:41">
      <c r="A141">
        <v>140</v>
      </c>
      <c r="B141" t="s">
        <v>997</v>
      </c>
      <c r="C141" t="s">
        <v>998</v>
      </c>
      <c r="D141" t="s">
        <v>439</v>
      </c>
      <c r="E141" t="s">
        <v>835</v>
      </c>
      <c r="F141">
        <v>25</v>
      </c>
      <c r="G141">
        <v>194</v>
      </c>
      <c r="H141">
        <v>186.538461538462</v>
      </c>
      <c r="I141">
        <v>52</v>
      </c>
      <c r="J141">
        <v>72.75</v>
      </c>
      <c r="P141">
        <v>0</v>
      </c>
      <c r="Q141" s="6">
        <v>259.288461538462</v>
      </c>
      <c r="R141">
        <v>12.5</v>
      </c>
      <c r="S141" t="s">
        <v>836</v>
      </c>
      <c r="T141" t="s">
        <v>957</v>
      </c>
      <c r="U141">
        <v>5</v>
      </c>
      <c r="W141">
        <v>0</v>
      </c>
      <c r="Y141">
        <v>293.788461538462</v>
      </c>
      <c r="Z141">
        <v>50</v>
      </c>
      <c r="AA141">
        <v>90</v>
      </c>
      <c r="AB141" s="4">
        <v>153.788461538462</v>
      </c>
      <c r="AC141">
        <v>153</v>
      </c>
      <c r="AD141">
        <v>3153.8461538480101</v>
      </c>
      <c r="AE141">
        <v>3100</v>
      </c>
      <c r="AG141">
        <v>1</v>
      </c>
      <c r="AH141">
        <v>1</v>
      </c>
      <c r="AI141">
        <v>0</v>
      </c>
      <c r="AJ141">
        <v>0</v>
      </c>
      <c r="AK141">
        <v>0</v>
      </c>
      <c r="AL141">
        <v>3</v>
      </c>
      <c r="AM141">
        <v>3</v>
      </c>
      <c r="AN141">
        <v>0</v>
      </c>
      <c r="AO141">
        <v>1</v>
      </c>
    </row>
    <row r="142" spans="1:41">
      <c r="A142">
        <v>141</v>
      </c>
      <c r="B142" t="s">
        <v>299</v>
      </c>
      <c r="C142" t="s">
        <v>300</v>
      </c>
      <c r="D142" t="s">
        <v>301</v>
      </c>
      <c r="E142" t="s">
        <v>835</v>
      </c>
      <c r="F142">
        <v>24.875</v>
      </c>
      <c r="G142">
        <v>194</v>
      </c>
      <c r="H142">
        <v>185.605769230769</v>
      </c>
      <c r="I142">
        <v>39</v>
      </c>
      <c r="J142">
        <v>54.5625</v>
      </c>
      <c r="P142">
        <v>0</v>
      </c>
      <c r="Q142" s="6">
        <v>240.168269230769</v>
      </c>
      <c r="R142">
        <v>12.5</v>
      </c>
      <c r="S142" t="s">
        <v>836</v>
      </c>
      <c r="T142" t="s">
        <v>957</v>
      </c>
      <c r="W142">
        <v>0</v>
      </c>
      <c r="Y142">
        <v>269.668269230769</v>
      </c>
      <c r="Z142">
        <v>30</v>
      </c>
      <c r="AA142">
        <v>90</v>
      </c>
      <c r="AB142" s="4">
        <v>149.668269230769</v>
      </c>
      <c r="AC142">
        <v>149</v>
      </c>
      <c r="AD142">
        <v>2673.0769230760002</v>
      </c>
      <c r="AE142">
        <v>2600</v>
      </c>
      <c r="AG142">
        <v>1</v>
      </c>
      <c r="AH142">
        <v>0</v>
      </c>
      <c r="AI142">
        <v>2</v>
      </c>
      <c r="AJ142">
        <v>0</v>
      </c>
      <c r="AK142">
        <v>1</v>
      </c>
      <c r="AL142">
        <v>4</v>
      </c>
      <c r="AM142">
        <v>2</v>
      </c>
      <c r="AN142">
        <v>1</v>
      </c>
      <c r="AO142">
        <v>1</v>
      </c>
    </row>
    <row r="143" spans="1:41">
      <c r="A143">
        <v>142</v>
      </c>
      <c r="B143" t="s">
        <v>302</v>
      </c>
      <c r="C143" t="s">
        <v>303</v>
      </c>
      <c r="D143" t="s">
        <v>301</v>
      </c>
      <c r="E143" t="s">
        <v>835</v>
      </c>
      <c r="F143">
        <v>25</v>
      </c>
      <c r="G143">
        <v>194</v>
      </c>
      <c r="H143">
        <v>186.538461538462</v>
      </c>
      <c r="I143">
        <v>31</v>
      </c>
      <c r="J143">
        <v>43.370192307692299</v>
      </c>
      <c r="P143">
        <v>0</v>
      </c>
      <c r="Q143" s="6">
        <v>229.90865384615401</v>
      </c>
      <c r="R143">
        <v>12.5</v>
      </c>
      <c r="S143" t="s">
        <v>836</v>
      </c>
      <c r="T143" t="s">
        <v>957</v>
      </c>
      <c r="W143">
        <v>0</v>
      </c>
      <c r="Y143">
        <v>259.40865384615398</v>
      </c>
      <c r="Z143">
        <v>30</v>
      </c>
      <c r="AA143">
        <v>90</v>
      </c>
      <c r="AB143" s="4">
        <v>139.40865384615401</v>
      </c>
      <c r="AC143">
        <v>139</v>
      </c>
      <c r="AD143">
        <v>1634.61538461593</v>
      </c>
      <c r="AE143">
        <v>1600</v>
      </c>
      <c r="AG143">
        <v>1</v>
      </c>
      <c r="AH143">
        <v>0</v>
      </c>
      <c r="AI143">
        <v>1</v>
      </c>
      <c r="AJ143">
        <v>1</v>
      </c>
      <c r="AK143">
        <v>1</v>
      </c>
      <c r="AL143">
        <v>4</v>
      </c>
      <c r="AM143">
        <v>1</v>
      </c>
      <c r="AN143">
        <v>1</v>
      </c>
      <c r="AO143">
        <v>1</v>
      </c>
    </row>
    <row r="144" spans="1:41">
      <c r="A144">
        <v>143</v>
      </c>
      <c r="B144" t="s">
        <v>999</v>
      </c>
      <c r="C144" t="s">
        <v>1000</v>
      </c>
      <c r="D144" t="s">
        <v>1001</v>
      </c>
      <c r="E144" t="s">
        <v>835</v>
      </c>
      <c r="F144">
        <v>24</v>
      </c>
      <c r="G144">
        <v>192</v>
      </c>
      <c r="H144">
        <v>177.230769230769</v>
      </c>
      <c r="I144">
        <v>28</v>
      </c>
      <c r="J144">
        <v>38.769230769230802</v>
      </c>
      <c r="P144">
        <v>0</v>
      </c>
      <c r="Q144" s="6">
        <v>216</v>
      </c>
      <c r="S144" t="s">
        <v>836</v>
      </c>
      <c r="T144" t="s">
        <v>967</v>
      </c>
      <c r="W144">
        <v>0</v>
      </c>
      <c r="Y144">
        <v>223</v>
      </c>
      <c r="Z144">
        <v>50</v>
      </c>
      <c r="AA144">
        <v>90</v>
      </c>
      <c r="AB144" s="4">
        <v>83</v>
      </c>
      <c r="AC144">
        <v>83</v>
      </c>
      <c r="AD144">
        <v>0</v>
      </c>
      <c r="AE144">
        <v>0</v>
      </c>
      <c r="AG144">
        <v>0</v>
      </c>
      <c r="AH144">
        <v>1</v>
      </c>
      <c r="AI144">
        <v>1</v>
      </c>
      <c r="AJ144">
        <v>1</v>
      </c>
      <c r="AK144">
        <v>0</v>
      </c>
      <c r="AL144">
        <v>3</v>
      </c>
      <c r="AM144">
        <v>0</v>
      </c>
      <c r="AN144">
        <v>0</v>
      </c>
      <c r="AO144">
        <v>0</v>
      </c>
    </row>
    <row r="145" spans="1:41">
      <c r="A145">
        <v>144</v>
      </c>
      <c r="B145" t="s">
        <v>1002</v>
      </c>
      <c r="C145" t="s">
        <v>1003</v>
      </c>
      <c r="D145" t="s">
        <v>1004</v>
      </c>
      <c r="E145" t="s">
        <v>835</v>
      </c>
      <c r="F145">
        <v>17</v>
      </c>
      <c r="G145">
        <v>192</v>
      </c>
      <c r="H145">
        <v>125.538461538462</v>
      </c>
      <c r="I145">
        <v>20</v>
      </c>
      <c r="J145">
        <v>27.692307692307701</v>
      </c>
      <c r="P145">
        <v>0</v>
      </c>
      <c r="Q145" s="6">
        <v>153.230769230769</v>
      </c>
      <c r="S145" t="s">
        <v>836</v>
      </c>
      <c r="T145" t="s">
        <v>967</v>
      </c>
      <c r="W145">
        <v>0</v>
      </c>
      <c r="Y145">
        <v>160.230769230769</v>
      </c>
      <c r="AB145" s="4">
        <v>160.230769230769</v>
      </c>
      <c r="AC145">
        <v>160</v>
      </c>
      <c r="AD145">
        <v>923.07692307690604</v>
      </c>
      <c r="AE145">
        <v>900</v>
      </c>
      <c r="AG145">
        <v>1</v>
      </c>
      <c r="AH145">
        <v>1</v>
      </c>
      <c r="AI145">
        <v>0</v>
      </c>
      <c r="AJ145">
        <v>1</v>
      </c>
      <c r="AK145">
        <v>0</v>
      </c>
      <c r="AL145">
        <v>0</v>
      </c>
      <c r="AM145">
        <v>0</v>
      </c>
      <c r="AN145">
        <v>1</v>
      </c>
      <c r="AO145">
        <v>4</v>
      </c>
    </row>
    <row r="146" spans="1:41">
      <c r="A146">
        <v>145</v>
      </c>
      <c r="B146" t="s">
        <v>1005</v>
      </c>
      <c r="C146" t="s">
        <v>364</v>
      </c>
      <c r="D146" t="s">
        <v>306</v>
      </c>
      <c r="E146" t="s">
        <v>864</v>
      </c>
      <c r="F146">
        <v>18</v>
      </c>
      <c r="G146">
        <v>220</v>
      </c>
      <c r="H146">
        <v>152.30769230769201</v>
      </c>
      <c r="I146">
        <v>23</v>
      </c>
      <c r="J146">
        <v>36.490384615384599</v>
      </c>
      <c r="P146">
        <v>0</v>
      </c>
      <c r="Q146" s="6">
        <v>188.79807692307699</v>
      </c>
      <c r="R146">
        <v>8.5</v>
      </c>
      <c r="S146" t="s">
        <v>836</v>
      </c>
      <c r="T146" t="s">
        <v>967</v>
      </c>
      <c r="W146">
        <v>0</v>
      </c>
      <c r="Y146">
        <v>204.29807692307699</v>
      </c>
      <c r="AB146" s="4">
        <v>204.29807692307699</v>
      </c>
      <c r="AC146">
        <v>204</v>
      </c>
      <c r="AD146">
        <v>1192.3076923077399</v>
      </c>
      <c r="AE146">
        <v>1100</v>
      </c>
      <c r="AG146">
        <v>2</v>
      </c>
      <c r="AH146">
        <v>0</v>
      </c>
      <c r="AI146">
        <v>0</v>
      </c>
      <c r="AJ146">
        <v>0</v>
      </c>
      <c r="AK146">
        <v>0</v>
      </c>
      <c r="AL146">
        <v>4</v>
      </c>
      <c r="AM146">
        <v>1</v>
      </c>
      <c r="AN146">
        <v>0</v>
      </c>
      <c r="AO146">
        <v>1</v>
      </c>
    </row>
    <row r="147" spans="1:41">
      <c r="A147">
        <v>146</v>
      </c>
      <c r="B147" t="s">
        <v>304</v>
      </c>
      <c r="C147" t="s">
        <v>305</v>
      </c>
      <c r="D147" t="s">
        <v>306</v>
      </c>
      <c r="E147" t="s">
        <v>835</v>
      </c>
      <c r="F147">
        <v>18</v>
      </c>
      <c r="G147">
        <v>192</v>
      </c>
      <c r="H147">
        <v>132.92307692307699</v>
      </c>
      <c r="I147">
        <v>21</v>
      </c>
      <c r="J147">
        <v>29.076923076923102</v>
      </c>
      <c r="P147">
        <v>0</v>
      </c>
      <c r="Q147" s="6">
        <v>162</v>
      </c>
      <c r="R147">
        <v>8.5</v>
      </c>
      <c r="S147" t="s">
        <v>836</v>
      </c>
      <c r="T147" t="s">
        <v>967</v>
      </c>
      <c r="W147">
        <v>0</v>
      </c>
      <c r="Y147">
        <v>177.5</v>
      </c>
      <c r="AB147" s="4">
        <v>177.5</v>
      </c>
      <c r="AC147">
        <v>177</v>
      </c>
      <c r="AD147">
        <v>2000</v>
      </c>
      <c r="AE147">
        <v>2000</v>
      </c>
      <c r="AG147">
        <v>1</v>
      </c>
      <c r="AH147">
        <v>1</v>
      </c>
      <c r="AI147">
        <v>1</v>
      </c>
      <c r="AJ147">
        <v>0</v>
      </c>
      <c r="AK147">
        <v>1</v>
      </c>
      <c r="AL147">
        <v>2</v>
      </c>
      <c r="AM147">
        <v>2</v>
      </c>
      <c r="AN147">
        <v>0</v>
      </c>
      <c r="AO147">
        <v>0</v>
      </c>
    </row>
    <row r="148" spans="1:41">
      <c r="A148">
        <v>147</v>
      </c>
      <c r="B148" t="s">
        <v>307</v>
      </c>
      <c r="C148" t="s">
        <v>308</v>
      </c>
      <c r="D148" t="s">
        <v>309</v>
      </c>
      <c r="E148" t="s">
        <v>835</v>
      </c>
      <c r="F148">
        <v>5</v>
      </c>
      <c r="G148">
        <v>192</v>
      </c>
      <c r="H148">
        <v>36.923076923076898</v>
      </c>
      <c r="I148">
        <v>8</v>
      </c>
      <c r="J148">
        <v>11.0769230769231</v>
      </c>
      <c r="P148">
        <v>0</v>
      </c>
      <c r="Q148" s="6">
        <v>48</v>
      </c>
      <c r="R148">
        <v>2.5</v>
      </c>
      <c r="S148">
        <v>3.5</v>
      </c>
      <c r="T148" t="s">
        <v>967</v>
      </c>
      <c r="W148">
        <v>0</v>
      </c>
      <c r="Y148">
        <v>54</v>
      </c>
      <c r="AB148" s="4">
        <v>54</v>
      </c>
      <c r="AC148">
        <v>54</v>
      </c>
      <c r="AD148">
        <v>0</v>
      </c>
      <c r="AE148">
        <v>0</v>
      </c>
      <c r="AG148">
        <v>0</v>
      </c>
      <c r="AH148">
        <v>1</v>
      </c>
      <c r="AI148">
        <v>0</v>
      </c>
      <c r="AJ148">
        <v>0</v>
      </c>
      <c r="AK148">
        <v>0</v>
      </c>
      <c r="AL148">
        <v>4</v>
      </c>
      <c r="AM148">
        <v>0</v>
      </c>
      <c r="AN148">
        <v>0</v>
      </c>
      <c r="AO148">
        <v>0</v>
      </c>
    </row>
    <row r="149" spans="1:41">
      <c r="A149">
        <v>148</v>
      </c>
      <c r="B149" t="s">
        <v>310</v>
      </c>
      <c r="C149" t="s">
        <v>311</v>
      </c>
      <c r="D149" t="s">
        <v>312</v>
      </c>
      <c r="E149" t="s">
        <v>835</v>
      </c>
      <c r="F149">
        <v>4</v>
      </c>
      <c r="G149">
        <v>192</v>
      </c>
      <c r="H149">
        <v>29.538461538461501</v>
      </c>
      <c r="I149">
        <v>4</v>
      </c>
      <c r="J149">
        <v>5.5384615384615401</v>
      </c>
      <c r="P149">
        <v>0</v>
      </c>
      <c r="Q149" s="6">
        <v>35.076923076923102</v>
      </c>
      <c r="R149">
        <v>2</v>
      </c>
      <c r="S149">
        <v>3.5</v>
      </c>
      <c r="T149" t="s">
        <v>967</v>
      </c>
      <c r="W149">
        <v>0</v>
      </c>
      <c r="Y149">
        <v>40.576923076923102</v>
      </c>
      <c r="AB149" s="4">
        <v>40.576923076923102</v>
      </c>
      <c r="AC149">
        <v>40</v>
      </c>
      <c r="AD149">
        <v>2307.6923076923199</v>
      </c>
      <c r="AE149">
        <v>2300</v>
      </c>
      <c r="AG149">
        <v>0</v>
      </c>
      <c r="AH149">
        <v>0</v>
      </c>
      <c r="AI149">
        <v>2</v>
      </c>
      <c r="AJ149">
        <v>0</v>
      </c>
      <c r="AK149">
        <v>0</v>
      </c>
      <c r="AL149">
        <v>0</v>
      </c>
      <c r="AM149">
        <v>2</v>
      </c>
      <c r="AN149">
        <v>0</v>
      </c>
      <c r="AO149">
        <v>3</v>
      </c>
    </row>
    <row r="150" spans="1:41">
      <c r="A150">
        <v>149</v>
      </c>
      <c r="B150" t="s">
        <v>1006</v>
      </c>
      <c r="C150" t="s">
        <v>1007</v>
      </c>
      <c r="D150" t="s">
        <v>1008</v>
      </c>
      <c r="E150" t="s">
        <v>835</v>
      </c>
      <c r="F150">
        <v>1</v>
      </c>
      <c r="G150">
        <v>192</v>
      </c>
      <c r="H150">
        <v>7.3846153846153904</v>
      </c>
      <c r="I150">
        <v>0</v>
      </c>
      <c r="J150">
        <v>0</v>
      </c>
      <c r="P150">
        <v>0</v>
      </c>
      <c r="Q150" s="6">
        <v>7.3846153846153904</v>
      </c>
      <c r="R150">
        <v>0.5</v>
      </c>
      <c r="S150">
        <v>3.5</v>
      </c>
      <c r="T150" t="s">
        <v>967</v>
      </c>
      <c r="W150">
        <v>0</v>
      </c>
      <c r="Y150">
        <v>11.384615384615399</v>
      </c>
      <c r="AB150" s="4">
        <v>11.384615384615399</v>
      </c>
      <c r="AC150">
        <v>11</v>
      </c>
      <c r="AD150">
        <v>1538.4615384615399</v>
      </c>
      <c r="AE150">
        <v>1500</v>
      </c>
      <c r="AG150">
        <v>0</v>
      </c>
      <c r="AH150">
        <v>0</v>
      </c>
      <c r="AI150">
        <v>0</v>
      </c>
      <c r="AJ150">
        <v>1</v>
      </c>
      <c r="AK150">
        <v>0</v>
      </c>
      <c r="AL150">
        <v>1</v>
      </c>
      <c r="AM150">
        <v>1</v>
      </c>
      <c r="AN150">
        <v>1</v>
      </c>
      <c r="AO150">
        <v>0</v>
      </c>
    </row>
    <row r="151" spans="1:41">
      <c r="A151">
        <v>150</v>
      </c>
      <c r="B151" t="s">
        <v>318</v>
      </c>
      <c r="C151" t="s">
        <v>319</v>
      </c>
      <c r="D151" t="s">
        <v>176</v>
      </c>
      <c r="E151" t="s">
        <v>835</v>
      </c>
      <c r="F151">
        <v>24.8125</v>
      </c>
      <c r="G151">
        <v>194</v>
      </c>
      <c r="H151">
        <v>185.13942307692301</v>
      </c>
      <c r="I151">
        <v>51</v>
      </c>
      <c r="J151">
        <v>71.350961538461505</v>
      </c>
      <c r="P151">
        <v>0</v>
      </c>
      <c r="Q151" s="6">
        <v>256.49038461538498</v>
      </c>
      <c r="R151">
        <v>12.5</v>
      </c>
      <c r="S151" t="s">
        <v>836</v>
      </c>
      <c r="T151" t="s">
        <v>957</v>
      </c>
      <c r="W151">
        <v>5</v>
      </c>
      <c r="Y151">
        <v>290.99038461538498</v>
      </c>
      <c r="Z151">
        <v>50</v>
      </c>
      <c r="AA151">
        <v>90</v>
      </c>
      <c r="AB151" s="4">
        <v>150.99038461538501</v>
      </c>
      <c r="AC151">
        <v>150</v>
      </c>
      <c r="AD151">
        <v>3961.5384615385701</v>
      </c>
      <c r="AE151">
        <v>3900</v>
      </c>
      <c r="AG151">
        <v>1</v>
      </c>
      <c r="AH151">
        <v>1</v>
      </c>
      <c r="AI151">
        <v>0</v>
      </c>
      <c r="AJ151">
        <v>0</v>
      </c>
      <c r="AK151">
        <v>0</v>
      </c>
      <c r="AL151">
        <v>0</v>
      </c>
      <c r="AM151">
        <v>3</v>
      </c>
      <c r="AN151">
        <v>1</v>
      </c>
      <c r="AO151">
        <v>4</v>
      </c>
    </row>
    <row r="152" spans="1:41">
      <c r="A152">
        <v>151</v>
      </c>
      <c r="B152" t="s">
        <v>1009</v>
      </c>
      <c r="C152" t="s">
        <v>1010</v>
      </c>
      <c r="D152" t="s">
        <v>1011</v>
      </c>
      <c r="E152" t="s">
        <v>835</v>
      </c>
      <c r="F152">
        <v>0</v>
      </c>
      <c r="G152">
        <v>194</v>
      </c>
      <c r="H152">
        <v>0</v>
      </c>
      <c r="I152">
        <v>0</v>
      </c>
      <c r="J152">
        <v>0</v>
      </c>
      <c r="P152">
        <v>0</v>
      </c>
      <c r="Q152" s="6">
        <v>0</v>
      </c>
      <c r="S152">
        <v>0</v>
      </c>
      <c r="T152" t="s">
        <v>967</v>
      </c>
      <c r="W152">
        <v>0</v>
      </c>
      <c r="Y152">
        <v>0</v>
      </c>
      <c r="AB152" s="4">
        <v>0</v>
      </c>
      <c r="AC152">
        <v>0</v>
      </c>
      <c r="AD152">
        <v>0</v>
      </c>
      <c r="AE152">
        <v>0</v>
      </c>
      <c r="AF152" t="s">
        <v>869</v>
      </c>
      <c r="AG152">
        <v>0</v>
      </c>
      <c r="AH152">
        <v>0</v>
      </c>
      <c r="AI152">
        <v>0</v>
      </c>
      <c r="AJ152">
        <v>0</v>
      </c>
      <c r="AK152">
        <v>0</v>
      </c>
      <c r="AL152">
        <v>0</v>
      </c>
      <c r="AM152">
        <v>0</v>
      </c>
      <c r="AN152">
        <v>0</v>
      </c>
      <c r="AO152">
        <v>0</v>
      </c>
    </row>
    <row r="153" spans="1:41">
      <c r="A153">
        <v>152</v>
      </c>
      <c r="B153" t="s">
        <v>320</v>
      </c>
      <c r="C153" t="s">
        <v>321</v>
      </c>
      <c r="D153" t="s">
        <v>322</v>
      </c>
      <c r="E153" t="s">
        <v>835</v>
      </c>
      <c r="F153">
        <v>25</v>
      </c>
      <c r="G153">
        <v>194</v>
      </c>
      <c r="H153">
        <v>186.538461538462</v>
      </c>
      <c r="I153">
        <v>29</v>
      </c>
      <c r="J153">
        <v>40.572115384615401</v>
      </c>
      <c r="P153">
        <v>0</v>
      </c>
      <c r="Q153" s="6">
        <v>227.11057692307699</v>
      </c>
      <c r="R153">
        <v>12.5</v>
      </c>
      <c r="S153" t="s">
        <v>836</v>
      </c>
      <c r="T153" t="s">
        <v>957</v>
      </c>
      <c r="W153">
        <v>5</v>
      </c>
      <c r="Y153">
        <v>261.61057692307702</v>
      </c>
      <c r="Z153">
        <v>50</v>
      </c>
      <c r="AA153">
        <v>90</v>
      </c>
      <c r="AB153" s="4">
        <v>121.61057692307701</v>
      </c>
      <c r="AC153">
        <v>121</v>
      </c>
      <c r="AD153">
        <v>2442.3076923076201</v>
      </c>
      <c r="AE153">
        <v>2400</v>
      </c>
      <c r="AG153">
        <v>1</v>
      </c>
      <c r="AH153">
        <v>0</v>
      </c>
      <c r="AI153">
        <v>1</v>
      </c>
      <c r="AJ153">
        <v>0</v>
      </c>
      <c r="AK153">
        <v>0</v>
      </c>
      <c r="AL153">
        <v>1</v>
      </c>
      <c r="AM153">
        <v>2</v>
      </c>
      <c r="AN153">
        <v>0</v>
      </c>
      <c r="AO153">
        <v>4</v>
      </c>
    </row>
    <row r="154" spans="1:41">
      <c r="A154">
        <v>153</v>
      </c>
      <c r="B154" t="s">
        <v>1012</v>
      </c>
      <c r="C154" t="s">
        <v>1013</v>
      </c>
      <c r="D154" t="s">
        <v>1014</v>
      </c>
      <c r="E154" t="s">
        <v>835</v>
      </c>
      <c r="F154">
        <v>25</v>
      </c>
      <c r="G154">
        <v>194</v>
      </c>
      <c r="H154">
        <v>186.538461538462</v>
      </c>
      <c r="I154">
        <v>28</v>
      </c>
      <c r="J154">
        <v>39.173076923076898</v>
      </c>
      <c r="P154">
        <v>0</v>
      </c>
      <c r="Q154" s="6">
        <v>225.711538461538</v>
      </c>
      <c r="R154">
        <v>12.5</v>
      </c>
      <c r="S154" t="s">
        <v>836</v>
      </c>
      <c r="T154" t="s">
        <v>957</v>
      </c>
      <c r="U154">
        <v>5</v>
      </c>
      <c r="W154">
        <v>4</v>
      </c>
      <c r="Y154">
        <v>264.211538461538</v>
      </c>
      <c r="Z154">
        <v>50</v>
      </c>
      <c r="AA154">
        <v>90</v>
      </c>
      <c r="AB154" s="4">
        <v>124.211538461538</v>
      </c>
      <c r="AC154">
        <v>124</v>
      </c>
      <c r="AD154">
        <v>846.15384615199196</v>
      </c>
      <c r="AE154">
        <v>800</v>
      </c>
      <c r="AG154">
        <v>1</v>
      </c>
      <c r="AH154">
        <v>0</v>
      </c>
      <c r="AI154">
        <v>1</v>
      </c>
      <c r="AJ154">
        <v>0</v>
      </c>
      <c r="AK154">
        <v>0</v>
      </c>
      <c r="AL154">
        <v>4</v>
      </c>
      <c r="AM154">
        <v>0</v>
      </c>
      <c r="AN154">
        <v>1</v>
      </c>
      <c r="AO154">
        <v>3</v>
      </c>
    </row>
    <row r="155" spans="1:41">
      <c r="A155">
        <v>154</v>
      </c>
      <c r="B155">
        <v>6780004</v>
      </c>
      <c r="C155" t="s">
        <v>1015</v>
      </c>
      <c r="D155" t="s">
        <v>453</v>
      </c>
      <c r="E155" t="s">
        <v>835</v>
      </c>
      <c r="F155">
        <v>25</v>
      </c>
      <c r="G155">
        <v>194</v>
      </c>
      <c r="H155">
        <v>186.538461538462</v>
      </c>
      <c r="I155">
        <v>27</v>
      </c>
      <c r="J155">
        <v>37.774038461538503</v>
      </c>
      <c r="P155">
        <v>0</v>
      </c>
      <c r="Q155" s="6">
        <v>224.3125</v>
      </c>
      <c r="R155">
        <v>12.5</v>
      </c>
      <c r="S155" t="s">
        <v>836</v>
      </c>
      <c r="T155" t="s">
        <v>957</v>
      </c>
      <c r="W155">
        <v>5</v>
      </c>
      <c r="Y155">
        <v>258.8125</v>
      </c>
      <c r="Z155">
        <v>50</v>
      </c>
      <c r="AA155">
        <v>90</v>
      </c>
      <c r="AB155" s="4">
        <v>118.8125</v>
      </c>
      <c r="AC155">
        <v>118</v>
      </c>
      <c r="AD155">
        <v>3250</v>
      </c>
      <c r="AE155">
        <v>3200</v>
      </c>
      <c r="AG155">
        <v>1</v>
      </c>
      <c r="AH155">
        <v>0</v>
      </c>
      <c r="AI155">
        <v>0</v>
      </c>
      <c r="AJ155">
        <v>1</v>
      </c>
      <c r="AK155">
        <v>1</v>
      </c>
      <c r="AL155">
        <v>3</v>
      </c>
      <c r="AM155">
        <v>3</v>
      </c>
      <c r="AN155">
        <v>0</v>
      </c>
      <c r="AO155">
        <v>2</v>
      </c>
    </row>
    <row r="156" spans="1:41">
      <c r="A156">
        <v>155</v>
      </c>
      <c r="B156" t="s">
        <v>323</v>
      </c>
      <c r="C156" t="s">
        <v>324</v>
      </c>
      <c r="D156" t="s">
        <v>325</v>
      </c>
      <c r="E156" t="s">
        <v>835</v>
      </c>
      <c r="F156">
        <v>24.8125</v>
      </c>
      <c r="G156">
        <v>194</v>
      </c>
      <c r="H156">
        <v>185.13942307692301</v>
      </c>
      <c r="I156">
        <v>27</v>
      </c>
      <c r="J156">
        <v>37.774038461538503</v>
      </c>
      <c r="P156">
        <v>0</v>
      </c>
      <c r="Q156" s="6">
        <v>222.913461538462</v>
      </c>
      <c r="R156">
        <v>12.5</v>
      </c>
      <c r="S156" t="s">
        <v>836</v>
      </c>
      <c r="T156" t="s">
        <v>957</v>
      </c>
      <c r="Y156">
        <v>252.413461538462</v>
      </c>
      <c r="Z156">
        <v>30</v>
      </c>
      <c r="AA156">
        <v>90</v>
      </c>
      <c r="AB156" s="4">
        <v>132.413461538462</v>
      </c>
      <c r="AC156">
        <v>132</v>
      </c>
      <c r="AD156">
        <v>1653.8461538480101</v>
      </c>
      <c r="AE156">
        <v>1600</v>
      </c>
      <c r="AG156">
        <v>1</v>
      </c>
      <c r="AH156">
        <v>0</v>
      </c>
      <c r="AI156">
        <v>1</v>
      </c>
      <c r="AJ156">
        <v>1</v>
      </c>
      <c r="AK156">
        <v>0</v>
      </c>
      <c r="AL156">
        <v>2</v>
      </c>
      <c r="AM156">
        <v>1</v>
      </c>
      <c r="AN156">
        <v>1</v>
      </c>
      <c r="AO156">
        <v>1</v>
      </c>
    </row>
    <row r="157" spans="1:41">
      <c r="A157">
        <v>156</v>
      </c>
      <c r="B157" t="s">
        <v>1016</v>
      </c>
      <c r="C157" t="s">
        <v>1017</v>
      </c>
      <c r="D157" t="s">
        <v>329</v>
      </c>
      <c r="E157" t="s">
        <v>835</v>
      </c>
      <c r="F157">
        <v>25</v>
      </c>
      <c r="G157">
        <v>194</v>
      </c>
      <c r="H157">
        <v>186.538461538462</v>
      </c>
      <c r="I157">
        <v>29</v>
      </c>
      <c r="J157">
        <v>40.572115384615401</v>
      </c>
      <c r="P157">
        <v>0</v>
      </c>
      <c r="Q157" s="6">
        <v>227.11057692307699</v>
      </c>
      <c r="R157">
        <v>12.5</v>
      </c>
      <c r="S157" t="s">
        <v>836</v>
      </c>
      <c r="T157" t="s">
        <v>957</v>
      </c>
      <c r="U157">
        <v>5</v>
      </c>
      <c r="V157">
        <v>3</v>
      </c>
      <c r="X157">
        <v>264.61057692307702</v>
      </c>
      <c r="Y157">
        <v>30</v>
      </c>
      <c r="Z157">
        <v>90</v>
      </c>
      <c r="AA157">
        <v>144.61057692307699</v>
      </c>
      <c r="AB157" s="4">
        <v>144</v>
      </c>
      <c r="AC157">
        <v>2442.3076923080798</v>
      </c>
      <c r="AD157">
        <v>2400</v>
      </c>
      <c r="AF157">
        <v>1</v>
      </c>
      <c r="AG157">
        <v>0</v>
      </c>
      <c r="AH157">
        <v>2</v>
      </c>
      <c r="AI157">
        <v>0</v>
      </c>
      <c r="AJ157">
        <v>0</v>
      </c>
      <c r="AK157">
        <v>4</v>
      </c>
      <c r="AL157">
        <v>2</v>
      </c>
      <c r="AM157">
        <v>0</v>
      </c>
      <c r="AN157">
        <v>4</v>
      </c>
    </row>
    <row r="158" spans="1:41">
      <c r="A158">
        <v>157</v>
      </c>
      <c r="B158" t="s">
        <v>327</v>
      </c>
      <c r="C158" t="s">
        <v>328</v>
      </c>
      <c r="D158" t="s">
        <v>329</v>
      </c>
      <c r="E158" t="s">
        <v>835</v>
      </c>
      <c r="F158">
        <v>25</v>
      </c>
      <c r="G158">
        <v>194</v>
      </c>
      <c r="H158">
        <v>186.538461538462</v>
      </c>
      <c r="I158">
        <v>35</v>
      </c>
      <c r="J158">
        <v>48.966346153846096</v>
      </c>
      <c r="P158">
        <v>0</v>
      </c>
      <c r="Q158" s="6">
        <v>235.50480769230799</v>
      </c>
      <c r="R158">
        <v>12.5</v>
      </c>
      <c r="S158" t="s">
        <v>836</v>
      </c>
      <c r="T158" t="s">
        <v>957</v>
      </c>
      <c r="V158">
        <v>3</v>
      </c>
      <c r="X158">
        <v>268.00480769230802</v>
      </c>
      <c r="Y158">
        <v>50</v>
      </c>
      <c r="Z158">
        <v>90</v>
      </c>
      <c r="AA158">
        <v>128.00480769230799</v>
      </c>
      <c r="AB158" s="4">
        <v>128</v>
      </c>
      <c r="AC158">
        <v>19.230769232080998</v>
      </c>
      <c r="AD158">
        <v>0</v>
      </c>
      <c r="AF158">
        <v>1</v>
      </c>
      <c r="AG158">
        <v>0</v>
      </c>
      <c r="AH158">
        <v>1</v>
      </c>
      <c r="AI158">
        <v>0</v>
      </c>
      <c r="AJ158">
        <v>1</v>
      </c>
      <c r="AK158">
        <v>3</v>
      </c>
      <c r="AL158">
        <v>0</v>
      </c>
      <c r="AM158">
        <v>0</v>
      </c>
      <c r="AN158">
        <v>0</v>
      </c>
    </row>
    <row r="159" spans="1:41">
      <c r="A159">
        <v>158</v>
      </c>
      <c r="B159" t="s">
        <v>330</v>
      </c>
      <c r="C159" t="s">
        <v>331</v>
      </c>
      <c r="D159" t="s">
        <v>332</v>
      </c>
      <c r="E159" t="s">
        <v>835</v>
      </c>
      <c r="F159">
        <v>26</v>
      </c>
      <c r="G159">
        <v>194</v>
      </c>
      <c r="H159">
        <v>194</v>
      </c>
      <c r="I159">
        <v>46</v>
      </c>
      <c r="J159">
        <v>64.355769230769198</v>
      </c>
      <c r="P159">
        <v>0</v>
      </c>
      <c r="Q159" s="6">
        <v>258.355769230769</v>
      </c>
      <c r="R159">
        <v>13</v>
      </c>
      <c r="S159" t="s">
        <v>836</v>
      </c>
      <c r="T159" t="s">
        <v>957</v>
      </c>
      <c r="U159">
        <v>5</v>
      </c>
      <c r="V159">
        <v>3</v>
      </c>
      <c r="X159">
        <v>296.355769230769</v>
      </c>
      <c r="Y159">
        <v>50</v>
      </c>
      <c r="Z159">
        <v>90</v>
      </c>
      <c r="AA159">
        <v>156.355769230769</v>
      </c>
      <c r="AB159" s="4">
        <v>156</v>
      </c>
      <c r="AC159">
        <v>1423.076923076</v>
      </c>
      <c r="AD159">
        <v>1400</v>
      </c>
      <c r="AF159">
        <v>1</v>
      </c>
      <c r="AG159">
        <v>1</v>
      </c>
      <c r="AH159">
        <v>0</v>
      </c>
      <c r="AI159">
        <v>0</v>
      </c>
      <c r="AJ159">
        <v>1</v>
      </c>
      <c r="AK159">
        <v>1</v>
      </c>
      <c r="AL159">
        <v>1</v>
      </c>
      <c r="AM159">
        <v>0</v>
      </c>
      <c r="AN159">
        <v>4</v>
      </c>
    </row>
    <row r="160" spans="1:41">
      <c r="A160">
        <v>159</v>
      </c>
      <c r="B160" t="s">
        <v>333</v>
      </c>
      <c r="C160" t="s">
        <v>334</v>
      </c>
      <c r="D160" t="s">
        <v>335</v>
      </c>
      <c r="E160" t="s">
        <v>835</v>
      </c>
      <c r="F160">
        <v>24</v>
      </c>
      <c r="G160">
        <v>194</v>
      </c>
      <c r="H160">
        <v>179.07692307692301</v>
      </c>
      <c r="I160">
        <v>35</v>
      </c>
      <c r="J160">
        <v>48.966346153846096</v>
      </c>
      <c r="P160">
        <v>0</v>
      </c>
      <c r="Q160" s="6">
        <v>228.043269230769</v>
      </c>
      <c r="S160" t="s">
        <v>836</v>
      </c>
      <c r="T160" t="s">
        <v>967</v>
      </c>
      <c r="U160">
        <v>5</v>
      </c>
      <c r="V160">
        <v>3</v>
      </c>
      <c r="X160">
        <v>243.043269230769</v>
      </c>
      <c r="Y160">
        <v>50</v>
      </c>
      <c r="Z160">
        <v>90</v>
      </c>
      <c r="AA160">
        <v>103.043269230769</v>
      </c>
      <c r="AB160" s="4">
        <v>103</v>
      </c>
      <c r="AC160">
        <v>173.07692307599601</v>
      </c>
      <c r="AD160">
        <v>100</v>
      </c>
      <c r="AF160">
        <v>1</v>
      </c>
      <c r="AG160">
        <v>0</v>
      </c>
      <c r="AH160">
        <v>0</v>
      </c>
      <c r="AI160">
        <v>0</v>
      </c>
      <c r="AJ160">
        <v>0</v>
      </c>
      <c r="AK160">
        <v>3</v>
      </c>
      <c r="AL160">
        <v>0</v>
      </c>
      <c r="AM160">
        <v>0</v>
      </c>
      <c r="AN160">
        <v>1</v>
      </c>
    </row>
    <row r="161" spans="1:40">
      <c r="A161">
        <v>160</v>
      </c>
      <c r="B161" t="s">
        <v>336</v>
      </c>
      <c r="C161" t="s">
        <v>337</v>
      </c>
      <c r="D161" t="s">
        <v>335</v>
      </c>
      <c r="E161" t="s">
        <v>835</v>
      </c>
      <c r="F161">
        <v>22.75</v>
      </c>
      <c r="G161">
        <v>194</v>
      </c>
      <c r="H161">
        <v>169.75</v>
      </c>
      <c r="I161">
        <v>49</v>
      </c>
      <c r="J161">
        <v>68.552884615384599</v>
      </c>
      <c r="P161">
        <v>0</v>
      </c>
      <c r="Q161" s="6">
        <v>238.30288461538501</v>
      </c>
      <c r="R161">
        <v>5.75</v>
      </c>
      <c r="S161" t="s">
        <v>836</v>
      </c>
      <c r="T161">
        <v>10</v>
      </c>
      <c r="V161">
        <v>3</v>
      </c>
      <c r="X161">
        <v>264.05288461538498</v>
      </c>
      <c r="Y161">
        <v>50</v>
      </c>
      <c r="Z161">
        <v>90</v>
      </c>
      <c r="AA161">
        <v>124.052884615385</v>
      </c>
      <c r="AB161" s="4">
        <v>124</v>
      </c>
      <c r="AC161">
        <v>211.53846153993101</v>
      </c>
      <c r="AD161">
        <v>200</v>
      </c>
      <c r="AF161">
        <v>1</v>
      </c>
      <c r="AG161">
        <v>0</v>
      </c>
      <c r="AH161">
        <v>1</v>
      </c>
      <c r="AI161">
        <v>0</v>
      </c>
      <c r="AJ161">
        <v>0</v>
      </c>
      <c r="AK161">
        <v>4</v>
      </c>
      <c r="AL161">
        <v>0</v>
      </c>
      <c r="AM161">
        <v>0</v>
      </c>
      <c r="AN161">
        <v>2</v>
      </c>
    </row>
    <row r="162" spans="1:40">
      <c r="A162">
        <v>161</v>
      </c>
      <c r="B162" t="s">
        <v>1018</v>
      </c>
      <c r="C162" t="s">
        <v>1019</v>
      </c>
      <c r="D162" t="s">
        <v>1020</v>
      </c>
      <c r="E162" t="s">
        <v>835</v>
      </c>
      <c r="F162">
        <v>25</v>
      </c>
      <c r="G162">
        <v>194</v>
      </c>
      <c r="H162">
        <v>186.538461538462</v>
      </c>
      <c r="I162">
        <v>31</v>
      </c>
      <c r="J162">
        <v>43.370192307692299</v>
      </c>
      <c r="P162">
        <v>0</v>
      </c>
      <c r="Q162" s="6">
        <v>229.90865384615401</v>
      </c>
      <c r="R162">
        <v>12.5</v>
      </c>
      <c r="S162" t="s">
        <v>836</v>
      </c>
      <c r="T162" t="s">
        <v>957</v>
      </c>
      <c r="V162">
        <v>2</v>
      </c>
      <c r="X162">
        <v>261.40865384615398</v>
      </c>
      <c r="Y162">
        <v>50</v>
      </c>
      <c r="Z162">
        <v>90</v>
      </c>
      <c r="AA162">
        <v>121.408653846154</v>
      </c>
      <c r="AB162" s="4">
        <v>121</v>
      </c>
      <c r="AC162">
        <v>1634.61538461593</v>
      </c>
      <c r="AD162">
        <v>1600</v>
      </c>
      <c r="AF162">
        <v>1</v>
      </c>
      <c r="AG162">
        <v>0</v>
      </c>
      <c r="AH162">
        <v>1</v>
      </c>
      <c r="AI162">
        <v>0</v>
      </c>
      <c r="AJ162">
        <v>0</v>
      </c>
      <c r="AK162">
        <v>1</v>
      </c>
      <c r="AL162">
        <v>1</v>
      </c>
      <c r="AM162">
        <v>1</v>
      </c>
      <c r="AN162">
        <v>1</v>
      </c>
    </row>
    <row r="163" spans="1:40">
      <c r="A163">
        <v>162</v>
      </c>
      <c r="B163" t="s">
        <v>338</v>
      </c>
      <c r="C163" t="s">
        <v>339</v>
      </c>
      <c r="D163" t="s">
        <v>340</v>
      </c>
      <c r="E163" t="s">
        <v>835</v>
      </c>
      <c r="F163">
        <v>25</v>
      </c>
      <c r="G163">
        <v>194</v>
      </c>
      <c r="H163">
        <v>186.538461538462</v>
      </c>
      <c r="I163">
        <v>51</v>
      </c>
      <c r="J163">
        <v>71.350961538461505</v>
      </c>
      <c r="P163">
        <v>0</v>
      </c>
      <c r="Q163" s="6">
        <v>257.88942307692298</v>
      </c>
      <c r="R163">
        <v>12.5</v>
      </c>
      <c r="S163" t="s">
        <v>836</v>
      </c>
      <c r="T163" t="s">
        <v>957</v>
      </c>
      <c r="V163">
        <v>2</v>
      </c>
      <c r="X163">
        <v>289.38942307692298</v>
      </c>
      <c r="Y163">
        <v>50</v>
      </c>
      <c r="Z163">
        <v>90</v>
      </c>
      <c r="AA163">
        <v>149.38942307692301</v>
      </c>
      <c r="AB163" s="4">
        <v>149</v>
      </c>
      <c r="AC163">
        <v>1557.69230769192</v>
      </c>
      <c r="AD163">
        <v>1500</v>
      </c>
      <c r="AF163">
        <v>1</v>
      </c>
      <c r="AG163">
        <v>0</v>
      </c>
      <c r="AH163">
        <v>2</v>
      </c>
      <c r="AI163">
        <v>0</v>
      </c>
      <c r="AJ163">
        <v>1</v>
      </c>
      <c r="AK163">
        <v>4</v>
      </c>
      <c r="AL163">
        <v>1</v>
      </c>
      <c r="AM163">
        <v>1</v>
      </c>
      <c r="AN163">
        <v>0</v>
      </c>
    </row>
    <row r="164" spans="1:40">
      <c r="A164">
        <v>163</v>
      </c>
      <c r="B164" t="s">
        <v>341</v>
      </c>
      <c r="C164" t="s">
        <v>342</v>
      </c>
      <c r="D164" t="s">
        <v>1021</v>
      </c>
      <c r="E164" t="s">
        <v>835</v>
      </c>
      <c r="F164">
        <v>24.75</v>
      </c>
      <c r="G164">
        <v>194</v>
      </c>
      <c r="H164">
        <v>184.67307692307699</v>
      </c>
      <c r="I164">
        <v>25</v>
      </c>
      <c r="J164">
        <v>34.975961538461497</v>
      </c>
      <c r="P164">
        <v>0</v>
      </c>
      <c r="Q164" s="6">
        <v>219.649038461538</v>
      </c>
      <c r="R164">
        <v>12.5</v>
      </c>
      <c r="S164" t="s">
        <v>836</v>
      </c>
      <c r="T164" t="s">
        <v>957</v>
      </c>
      <c r="V164">
        <v>2</v>
      </c>
      <c r="X164">
        <v>251.149038461538</v>
      </c>
      <c r="Y164">
        <v>50</v>
      </c>
      <c r="Z164">
        <v>90</v>
      </c>
      <c r="AA164">
        <v>111.149038461538</v>
      </c>
      <c r="AB164" s="4">
        <v>111</v>
      </c>
      <c r="AC164">
        <v>596.15384615199196</v>
      </c>
      <c r="AD164">
        <v>500</v>
      </c>
      <c r="AF164">
        <v>1</v>
      </c>
      <c r="AG164">
        <v>0</v>
      </c>
      <c r="AH164">
        <v>0</v>
      </c>
      <c r="AI164">
        <v>1</v>
      </c>
      <c r="AJ164">
        <v>0</v>
      </c>
      <c r="AK164">
        <v>1</v>
      </c>
      <c r="AL164">
        <v>0</v>
      </c>
      <c r="AM164">
        <v>1</v>
      </c>
      <c r="AN164">
        <v>0</v>
      </c>
    </row>
    <row r="165" spans="1:40">
      <c r="A165">
        <v>164</v>
      </c>
      <c r="B165" t="s">
        <v>343</v>
      </c>
      <c r="C165" t="s">
        <v>344</v>
      </c>
      <c r="D165" t="s">
        <v>345</v>
      </c>
      <c r="E165" t="s">
        <v>835</v>
      </c>
      <c r="F165">
        <v>20.875</v>
      </c>
      <c r="G165">
        <v>194</v>
      </c>
      <c r="H165">
        <v>155.75961538461499</v>
      </c>
      <c r="I165">
        <v>23</v>
      </c>
      <c r="J165">
        <v>32.177884615384599</v>
      </c>
      <c r="P165">
        <v>0</v>
      </c>
      <c r="Q165" s="6">
        <v>187.9375</v>
      </c>
      <c r="S165" t="s">
        <v>836</v>
      </c>
      <c r="T165" t="s">
        <v>967</v>
      </c>
      <c r="X165">
        <v>194.9375</v>
      </c>
      <c r="Y165">
        <v>30</v>
      </c>
      <c r="Z165">
        <v>50</v>
      </c>
      <c r="AA165">
        <v>114.9375</v>
      </c>
      <c r="AB165" s="4">
        <v>114</v>
      </c>
      <c r="AC165">
        <v>3750</v>
      </c>
      <c r="AD165">
        <v>3700</v>
      </c>
      <c r="AF165">
        <v>1</v>
      </c>
      <c r="AG165">
        <v>0</v>
      </c>
      <c r="AH165">
        <v>0</v>
      </c>
      <c r="AI165">
        <v>1</v>
      </c>
      <c r="AJ165">
        <v>0</v>
      </c>
      <c r="AK165">
        <v>4</v>
      </c>
      <c r="AL165">
        <v>3</v>
      </c>
      <c r="AM165">
        <v>1</v>
      </c>
      <c r="AN165">
        <v>2</v>
      </c>
    </row>
    <row r="166" spans="1:40">
      <c r="A166">
        <v>165</v>
      </c>
      <c r="B166" t="s">
        <v>346</v>
      </c>
      <c r="C166" t="s">
        <v>347</v>
      </c>
      <c r="D166" t="s">
        <v>348</v>
      </c>
      <c r="E166" t="s">
        <v>864</v>
      </c>
      <c r="F166">
        <v>24.9375</v>
      </c>
      <c r="G166">
        <v>232</v>
      </c>
      <c r="H166">
        <v>222.519230769231</v>
      </c>
      <c r="I166">
        <v>35</v>
      </c>
      <c r="J166">
        <v>58.557692307692299</v>
      </c>
      <c r="P166">
        <v>0</v>
      </c>
      <c r="Q166" s="6">
        <v>281.07692307692298</v>
      </c>
      <c r="R166">
        <v>12.5</v>
      </c>
      <c r="S166" t="s">
        <v>836</v>
      </c>
      <c r="T166" t="s">
        <v>957</v>
      </c>
      <c r="U166">
        <v>50</v>
      </c>
      <c r="X166">
        <v>360.57692307692298</v>
      </c>
      <c r="Y166">
        <v>50</v>
      </c>
      <c r="Z166">
        <v>90</v>
      </c>
      <c r="AA166">
        <v>220.57692307692301</v>
      </c>
      <c r="AB166" s="4">
        <v>220</v>
      </c>
      <c r="AC166">
        <v>2307.6923076919202</v>
      </c>
      <c r="AD166">
        <v>2300</v>
      </c>
      <c r="AF166">
        <v>2</v>
      </c>
      <c r="AG166">
        <v>0</v>
      </c>
      <c r="AH166">
        <v>1</v>
      </c>
      <c r="AI166">
        <v>0</v>
      </c>
      <c r="AJ166">
        <v>0</v>
      </c>
      <c r="AK166">
        <v>0</v>
      </c>
      <c r="AL166">
        <v>2</v>
      </c>
      <c r="AM166">
        <v>0</v>
      </c>
      <c r="AN166">
        <v>3</v>
      </c>
    </row>
    <row r="167" spans="1:40">
      <c r="A167">
        <v>166</v>
      </c>
      <c r="B167" t="s">
        <v>1022</v>
      </c>
      <c r="C167" t="s">
        <v>1023</v>
      </c>
      <c r="D167" t="s">
        <v>348</v>
      </c>
      <c r="E167" t="s">
        <v>835</v>
      </c>
      <c r="F167">
        <v>24.9375</v>
      </c>
      <c r="G167">
        <v>194</v>
      </c>
      <c r="H167">
        <v>186.07211538461499</v>
      </c>
      <c r="I167">
        <v>33</v>
      </c>
      <c r="J167">
        <v>46.168269230769198</v>
      </c>
      <c r="P167">
        <v>0</v>
      </c>
      <c r="Q167" s="6">
        <v>232.24038461538501</v>
      </c>
      <c r="R167">
        <v>12.5</v>
      </c>
      <c r="S167" t="s">
        <v>836</v>
      </c>
      <c r="T167" t="s">
        <v>957</v>
      </c>
      <c r="X167">
        <v>261.74038461538498</v>
      </c>
      <c r="Y167">
        <v>50</v>
      </c>
      <c r="Z167">
        <v>90</v>
      </c>
      <c r="AA167">
        <v>121.740384615385</v>
      </c>
      <c r="AB167" s="4">
        <v>121</v>
      </c>
      <c r="AC167">
        <v>2961.5384615399298</v>
      </c>
      <c r="AD167">
        <v>2900</v>
      </c>
      <c r="AF167">
        <v>1</v>
      </c>
      <c r="AG167">
        <v>0</v>
      </c>
      <c r="AH167">
        <v>1</v>
      </c>
      <c r="AI167">
        <v>0</v>
      </c>
      <c r="AJ167">
        <v>0</v>
      </c>
      <c r="AK167">
        <v>1</v>
      </c>
      <c r="AL167">
        <v>2</v>
      </c>
      <c r="AM167">
        <v>1</v>
      </c>
      <c r="AN167">
        <v>4</v>
      </c>
    </row>
    <row r="168" spans="1:40">
      <c r="A168">
        <v>167</v>
      </c>
      <c r="B168" t="s">
        <v>349</v>
      </c>
      <c r="C168" t="s">
        <v>350</v>
      </c>
      <c r="D168" t="s">
        <v>351</v>
      </c>
      <c r="E168" t="s">
        <v>835</v>
      </c>
      <c r="F168">
        <v>25</v>
      </c>
      <c r="G168">
        <v>194</v>
      </c>
      <c r="H168">
        <v>186.538461538462</v>
      </c>
      <c r="I168">
        <v>49</v>
      </c>
      <c r="J168">
        <v>68.552884615384599</v>
      </c>
      <c r="P168">
        <v>0</v>
      </c>
      <c r="Q168" s="6">
        <v>255.09134615384599</v>
      </c>
      <c r="R168">
        <v>12.5</v>
      </c>
      <c r="S168" t="s">
        <v>836</v>
      </c>
      <c r="T168" t="s">
        <v>957</v>
      </c>
      <c r="X168">
        <v>284.59134615384602</v>
      </c>
      <c r="Y168">
        <v>50</v>
      </c>
      <c r="Z168">
        <v>90</v>
      </c>
      <c r="AA168">
        <v>144.59134615384599</v>
      </c>
      <c r="AB168" s="4">
        <v>144</v>
      </c>
      <c r="AC168">
        <v>2365.38461538407</v>
      </c>
      <c r="AD168">
        <v>2300</v>
      </c>
      <c r="AF168">
        <v>1</v>
      </c>
      <c r="AG168">
        <v>0</v>
      </c>
      <c r="AH168">
        <v>2</v>
      </c>
      <c r="AI168">
        <v>0</v>
      </c>
      <c r="AJ168">
        <v>0</v>
      </c>
      <c r="AK168">
        <v>4</v>
      </c>
      <c r="AL168">
        <v>2</v>
      </c>
      <c r="AM168">
        <v>0</v>
      </c>
      <c r="AN168">
        <v>3</v>
      </c>
    </row>
    <row r="169" spans="1:40">
      <c r="A169">
        <v>168</v>
      </c>
      <c r="B169" t="s">
        <v>352</v>
      </c>
      <c r="C169" t="s">
        <v>353</v>
      </c>
      <c r="D169" t="s">
        <v>351</v>
      </c>
      <c r="E169" t="s">
        <v>835</v>
      </c>
      <c r="F169">
        <v>25</v>
      </c>
      <c r="G169">
        <v>194</v>
      </c>
      <c r="H169">
        <v>186.538461538462</v>
      </c>
      <c r="I169">
        <v>29</v>
      </c>
      <c r="J169">
        <v>40.572115384615401</v>
      </c>
      <c r="P169">
        <v>0</v>
      </c>
      <c r="Q169" s="6">
        <v>227.11057692307699</v>
      </c>
      <c r="R169">
        <v>12.5</v>
      </c>
      <c r="S169" t="s">
        <v>836</v>
      </c>
      <c r="T169" t="s">
        <v>957</v>
      </c>
      <c r="X169">
        <v>256.61057692307702</v>
      </c>
      <c r="Y169">
        <v>50</v>
      </c>
      <c r="Z169">
        <v>90</v>
      </c>
      <c r="AA169">
        <v>116.61057692307701</v>
      </c>
      <c r="AB169" s="4">
        <v>116</v>
      </c>
      <c r="AC169">
        <v>2442.3076923080798</v>
      </c>
      <c r="AD169">
        <v>2400</v>
      </c>
      <c r="AF169">
        <v>1</v>
      </c>
      <c r="AG169">
        <v>0</v>
      </c>
      <c r="AH169">
        <v>0</v>
      </c>
      <c r="AI169">
        <v>1</v>
      </c>
      <c r="AJ169">
        <v>1</v>
      </c>
      <c r="AK169">
        <v>1</v>
      </c>
      <c r="AL169">
        <v>2</v>
      </c>
      <c r="AM169">
        <v>0</v>
      </c>
      <c r="AN169">
        <v>4</v>
      </c>
    </row>
    <row r="170" spans="1:40">
      <c r="A170">
        <v>169</v>
      </c>
      <c r="B170" t="s">
        <v>354</v>
      </c>
      <c r="C170" t="s">
        <v>355</v>
      </c>
      <c r="D170" t="s">
        <v>206</v>
      </c>
      <c r="E170" t="s">
        <v>835</v>
      </c>
      <c r="F170">
        <v>25</v>
      </c>
      <c r="G170">
        <v>194</v>
      </c>
      <c r="H170">
        <v>186.538461538462</v>
      </c>
      <c r="I170">
        <v>31</v>
      </c>
      <c r="J170">
        <v>43.370192307692299</v>
      </c>
      <c r="P170">
        <v>0</v>
      </c>
      <c r="Q170" s="6">
        <v>229.90865384615401</v>
      </c>
      <c r="R170">
        <v>12.5</v>
      </c>
      <c r="S170" t="s">
        <v>836</v>
      </c>
      <c r="T170" t="s">
        <v>957</v>
      </c>
      <c r="X170">
        <v>259.40865384615398</v>
      </c>
      <c r="Y170">
        <v>50</v>
      </c>
      <c r="Z170">
        <v>90</v>
      </c>
      <c r="AA170">
        <v>119.408653846154</v>
      </c>
      <c r="AB170" s="4">
        <v>119</v>
      </c>
      <c r="AC170">
        <v>1634.61538461593</v>
      </c>
      <c r="AD170">
        <v>1600</v>
      </c>
      <c r="AF170">
        <v>1</v>
      </c>
      <c r="AG170">
        <v>0</v>
      </c>
      <c r="AH170">
        <v>0</v>
      </c>
      <c r="AI170">
        <v>1</v>
      </c>
      <c r="AJ170">
        <v>1</v>
      </c>
      <c r="AK170">
        <v>4</v>
      </c>
      <c r="AL170">
        <v>1</v>
      </c>
      <c r="AM170">
        <v>1</v>
      </c>
      <c r="AN170">
        <v>1</v>
      </c>
    </row>
    <row r="171" spans="1:40">
      <c r="A171">
        <v>170</v>
      </c>
      <c r="B171" t="s">
        <v>1024</v>
      </c>
      <c r="C171" t="s">
        <v>1025</v>
      </c>
      <c r="D171" t="s">
        <v>206</v>
      </c>
      <c r="E171" t="s">
        <v>835</v>
      </c>
      <c r="F171">
        <v>25</v>
      </c>
      <c r="G171">
        <v>194</v>
      </c>
      <c r="H171">
        <v>186.538461538462</v>
      </c>
      <c r="I171">
        <v>25</v>
      </c>
      <c r="J171">
        <v>34.975961538461497</v>
      </c>
      <c r="P171">
        <v>0</v>
      </c>
      <c r="Q171" s="6">
        <v>221.51442307692301</v>
      </c>
      <c r="R171">
        <v>12.5</v>
      </c>
      <c r="S171" t="s">
        <v>836</v>
      </c>
      <c r="T171" t="s">
        <v>957</v>
      </c>
      <c r="X171">
        <v>251.01442307692301</v>
      </c>
      <c r="Y171">
        <v>50</v>
      </c>
      <c r="Z171">
        <v>90</v>
      </c>
      <c r="AA171">
        <v>111.01442307692299</v>
      </c>
      <c r="AB171" s="4">
        <v>111</v>
      </c>
      <c r="AC171">
        <v>57.6923076920366</v>
      </c>
      <c r="AD171">
        <v>0</v>
      </c>
      <c r="AF171">
        <v>1</v>
      </c>
      <c r="AG171">
        <v>0</v>
      </c>
      <c r="AH171">
        <v>0</v>
      </c>
      <c r="AI171">
        <v>1</v>
      </c>
      <c r="AJ171">
        <v>0</v>
      </c>
      <c r="AK171">
        <v>1</v>
      </c>
      <c r="AL171">
        <v>0</v>
      </c>
      <c r="AM171">
        <v>0</v>
      </c>
      <c r="AN171">
        <v>0</v>
      </c>
    </row>
    <row r="172" spans="1:40">
      <c r="A172">
        <v>171</v>
      </c>
      <c r="B172" t="s">
        <v>1026</v>
      </c>
      <c r="C172" t="s">
        <v>1027</v>
      </c>
      <c r="D172" t="s">
        <v>1028</v>
      </c>
      <c r="E172" t="s">
        <v>835</v>
      </c>
      <c r="F172">
        <v>23.8125</v>
      </c>
      <c r="G172">
        <v>194</v>
      </c>
      <c r="H172">
        <v>177.67788461538501</v>
      </c>
      <c r="I172">
        <v>23</v>
      </c>
      <c r="J172">
        <v>32.177884615384599</v>
      </c>
      <c r="P172">
        <v>0</v>
      </c>
      <c r="Q172" s="6">
        <v>209.855769230769</v>
      </c>
      <c r="S172" t="s">
        <v>836</v>
      </c>
      <c r="T172" t="s">
        <v>967</v>
      </c>
      <c r="U172">
        <v>5</v>
      </c>
      <c r="X172">
        <v>221.855769230769</v>
      </c>
      <c r="Y172">
        <v>30</v>
      </c>
      <c r="Z172">
        <v>90</v>
      </c>
      <c r="AA172">
        <v>101.855769230769</v>
      </c>
      <c r="AB172" s="4">
        <v>101</v>
      </c>
      <c r="AC172">
        <v>3423.0769230760002</v>
      </c>
      <c r="AD172">
        <v>3400</v>
      </c>
      <c r="AF172">
        <v>1</v>
      </c>
      <c r="AG172">
        <v>0</v>
      </c>
      <c r="AH172">
        <v>0</v>
      </c>
      <c r="AI172">
        <v>0</v>
      </c>
      <c r="AJ172">
        <v>0</v>
      </c>
      <c r="AK172">
        <v>1</v>
      </c>
      <c r="AL172">
        <v>3</v>
      </c>
      <c r="AM172">
        <v>0</v>
      </c>
      <c r="AN172">
        <v>4</v>
      </c>
    </row>
    <row r="173" spans="1:40">
      <c r="A173">
        <v>172</v>
      </c>
      <c r="B173" t="s">
        <v>1029</v>
      </c>
      <c r="C173" t="s">
        <v>1030</v>
      </c>
      <c r="D173" t="s">
        <v>206</v>
      </c>
      <c r="E173" t="s">
        <v>835</v>
      </c>
      <c r="F173">
        <v>25</v>
      </c>
      <c r="G173">
        <v>194</v>
      </c>
      <c r="H173">
        <v>186.538461538462</v>
      </c>
      <c r="I173">
        <v>29</v>
      </c>
      <c r="J173">
        <v>40.572115384615401</v>
      </c>
      <c r="P173">
        <v>0</v>
      </c>
      <c r="Q173" s="6">
        <v>227.11057692307699</v>
      </c>
      <c r="R173">
        <v>12.5</v>
      </c>
      <c r="S173" t="s">
        <v>836</v>
      </c>
      <c r="T173" t="s">
        <v>957</v>
      </c>
      <c r="X173">
        <v>256.61057692307702</v>
      </c>
      <c r="Y173">
        <v>50</v>
      </c>
      <c r="Z173">
        <v>90</v>
      </c>
      <c r="AA173">
        <v>116.61057692307701</v>
      </c>
      <c r="AB173" s="4">
        <v>116</v>
      </c>
      <c r="AC173">
        <v>2442.3076923080798</v>
      </c>
      <c r="AD173">
        <v>2400</v>
      </c>
      <c r="AF173">
        <v>1</v>
      </c>
      <c r="AG173">
        <v>0</v>
      </c>
      <c r="AH173">
        <v>0</v>
      </c>
      <c r="AI173">
        <v>1</v>
      </c>
      <c r="AJ173">
        <v>1</v>
      </c>
      <c r="AK173">
        <v>1</v>
      </c>
      <c r="AL173">
        <v>2</v>
      </c>
      <c r="AM173">
        <v>0</v>
      </c>
      <c r="AN173">
        <v>4</v>
      </c>
    </row>
    <row r="174" spans="1:40">
      <c r="A174">
        <v>173</v>
      </c>
      <c r="B174" t="s">
        <v>356</v>
      </c>
      <c r="C174" t="s">
        <v>357</v>
      </c>
      <c r="D174" t="s">
        <v>206</v>
      </c>
      <c r="E174" t="s">
        <v>835</v>
      </c>
      <c r="F174">
        <v>21.5</v>
      </c>
      <c r="G174">
        <v>194</v>
      </c>
      <c r="H174">
        <v>160.42307692307699</v>
      </c>
      <c r="I174">
        <v>27</v>
      </c>
      <c r="J174">
        <v>37.774038461538503</v>
      </c>
      <c r="P174">
        <v>0</v>
      </c>
      <c r="Q174" s="6">
        <v>198.19711538461499</v>
      </c>
      <c r="S174" t="s">
        <v>836</v>
      </c>
      <c r="T174" t="s">
        <v>967</v>
      </c>
      <c r="X174">
        <v>205.19711538461499</v>
      </c>
      <c r="Y174">
        <v>30</v>
      </c>
      <c r="Z174">
        <v>50</v>
      </c>
      <c r="AA174">
        <v>125.197115384615</v>
      </c>
      <c r="AB174" s="4">
        <v>125</v>
      </c>
      <c r="AC174">
        <v>788.46153845995605</v>
      </c>
      <c r="AD174">
        <v>700</v>
      </c>
      <c r="AF174">
        <v>1</v>
      </c>
      <c r="AG174">
        <v>0</v>
      </c>
      <c r="AH174">
        <v>1</v>
      </c>
      <c r="AI174">
        <v>0</v>
      </c>
      <c r="AJ174">
        <v>1</v>
      </c>
      <c r="AK174">
        <v>0</v>
      </c>
      <c r="AL174">
        <v>0</v>
      </c>
      <c r="AM174">
        <v>1</v>
      </c>
      <c r="AN174">
        <v>2</v>
      </c>
    </row>
    <row r="175" spans="1:40">
      <c r="A175">
        <v>174</v>
      </c>
      <c r="B175" t="s">
        <v>1031</v>
      </c>
      <c r="C175" t="s">
        <v>1032</v>
      </c>
      <c r="D175" t="s">
        <v>1033</v>
      </c>
      <c r="E175" t="s">
        <v>835</v>
      </c>
      <c r="F175">
        <v>25</v>
      </c>
      <c r="G175">
        <v>194</v>
      </c>
      <c r="H175">
        <v>186.538461538462</v>
      </c>
      <c r="I175">
        <v>26</v>
      </c>
      <c r="J175">
        <v>36.375</v>
      </c>
      <c r="P175">
        <v>0</v>
      </c>
      <c r="Q175" s="6">
        <v>222.913461538462</v>
      </c>
      <c r="R175">
        <v>12.5</v>
      </c>
      <c r="S175" t="s">
        <v>836</v>
      </c>
      <c r="T175" t="s">
        <v>957</v>
      </c>
      <c r="X175">
        <v>252.413461538462</v>
      </c>
      <c r="Y175">
        <v>50</v>
      </c>
      <c r="Z175">
        <v>90</v>
      </c>
      <c r="AA175">
        <v>112.413461538462</v>
      </c>
      <c r="AB175" s="4">
        <v>112</v>
      </c>
      <c r="AC175">
        <v>1653.8461538480101</v>
      </c>
      <c r="AD175">
        <v>1600</v>
      </c>
      <c r="AF175">
        <v>1</v>
      </c>
      <c r="AG175">
        <v>0</v>
      </c>
      <c r="AH175">
        <v>0</v>
      </c>
      <c r="AI175">
        <v>1</v>
      </c>
      <c r="AJ175">
        <v>0</v>
      </c>
      <c r="AK175">
        <v>2</v>
      </c>
      <c r="AL175">
        <v>1</v>
      </c>
      <c r="AM175">
        <v>1</v>
      </c>
      <c r="AN175">
        <v>1</v>
      </c>
    </row>
    <row r="176" spans="1:40">
      <c r="A176">
        <v>175</v>
      </c>
      <c r="B176" t="s">
        <v>1034</v>
      </c>
      <c r="C176" t="s">
        <v>1035</v>
      </c>
      <c r="D176" t="s">
        <v>1033</v>
      </c>
      <c r="E176" t="s">
        <v>835</v>
      </c>
      <c r="F176">
        <v>25</v>
      </c>
      <c r="G176">
        <v>194</v>
      </c>
      <c r="H176">
        <v>186.538461538462</v>
      </c>
      <c r="I176">
        <v>27</v>
      </c>
      <c r="J176">
        <v>37.774038461538503</v>
      </c>
      <c r="P176">
        <v>0</v>
      </c>
      <c r="Q176" s="6">
        <v>224.3125</v>
      </c>
      <c r="R176">
        <v>12.5</v>
      </c>
      <c r="S176" t="s">
        <v>836</v>
      </c>
      <c r="T176" t="s">
        <v>957</v>
      </c>
      <c r="X176">
        <v>253.8125</v>
      </c>
      <c r="Y176">
        <v>50</v>
      </c>
      <c r="Z176">
        <v>90</v>
      </c>
      <c r="AA176">
        <v>113.8125</v>
      </c>
      <c r="AB176" s="4">
        <v>113</v>
      </c>
      <c r="AC176">
        <v>3250</v>
      </c>
      <c r="AD176">
        <v>3200</v>
      </c>
      <c r="AF176">
        <v>1</v>
      </c>
      <c r="AG176">
        <v>0</v>
      </c>
      <c r="AH176">
        <v>0</v>
      </c>
      <c r="AI176">
        <v>1</v>
      </c>
      <c r="AJ176">
        <v>0</v>
      </c>
      <c r="AK176">
        <v>3</v>
      </c>
      <c r="AL176">
        <v>3</v>
      </c>
      <c r="AM176">
        <v>0</v>
      </c>
      <c r="AN176">
        <v>2</v>
      </c>
    </row>
    <row r="177" spans="1:40">
      <c r="A177">
        <v>176</v>
      </c>
      <c r="B177" t="s">
        <v>358</v>
      </c>
      <c r="C177" t="s">
        <v>359</v>
      </c>
      <c r="D177" t="s">
        <v>360</v>
      </c>
      <c r="E177" t="s">
        <v>835</v>
      </c>
      <c r="F177">
        <v>23</v>
      </c>
      <c r="G177">
        <v>194</v>
      </c>
      <c r="H177">
        <v>171.61538461538501</v>
      </c>
      <c r="I177">
        <v>27</v>
      </c>
      <c r="J177">
        <v>37.774038461538503</v>
      </c>
      <c r="P177">
        <v>0</v>
      </c>
      <c r="Q177" s="6">
        <v>209.38942307692301</v>
      </c>
      <c r="S177" t="s">
        <v>836</v>
      </c>
      <c r="T177" t="s">
        <v>967</v>
      </c>
      <c r="U177">
        <v>5</v>
      </c>
      <c r="X177">
        <v>221.38942307692301</v>
      </c>
      <c r="Y177">
        <v>30</v>
      </c>
      <c r="Z177">
        <v>50</v>
      </c>
      <c r="AA177">
        <v>141.38942307692301</v>
      </c>
      <c r="AB177" s="4">
        <v>141</v>
      </c>
      <c r="AC177">
        <v>1557.69230769204</v>
      </c>
      <c r="AD177">
        <v>1500</v>
      </c>
      <c r="AF177">
        <v>1</v>
      </c>
      <c r="AG177">
        <v>0</v>
      </c>
      <c r="AH177">
        <v>2</v>
      </c>
      <c r="AI177">
        <v>0</v>
      </c>
      <c r="AJ177">
        <v>0</v>
      </c>
      <c r="AK177">
        <v>1</v>
      </c>
      <c r="AL177">
        <v>1</v>
      </c>
      <c r="AM177">
        <v>1</v>
      </c>
      <c r="AN177">
        <v>0</v>
      </c>
    </row>
    <row r="178" spans="1:40">
      <c r="A178">
        <v>177</v>
      </c>
      <c r="B178" t="s">
        <v>1036</v>
      </c>
      <c r="C178" t="s">
        <v>1037</v>
      </c>
      <c r="D178" t="s">
        <v>823</v>
      </c>
      <c r="E178" t="s">
        <v>835</v>
      </c>
      <c r="F178">
        <v>25</v>
      </c>
      <c r="G178">
        <v>194</v>
      </c>
      <c r="H178">
        <v>186.538461538462</v>
      </c>
      <c r="I178">
        <v>25</v>
      </c>
      <c r="J178">
        <v>34.975961538461497</v>
      </c>
      <c r="P178">
        <v>0</v>
      </c>
      <c r="Q178" s="6">
        <v>221.51442307692301</v>
      </c>
      <c r="R178">
        <v>12.5</v>
      </c>
      <c r="S178" t="s">
        <v>836</v>
      </c>
      <c r="T178" t="s">
        <v>957</v>
      </c>
      <c r="X178">
        <v>251.01442307692301</v>
      </c>
      <c r="Y178">
        <v>50</v>
      </c>
      <c r="Z178">
        <v>90</v>
      </c>
      <c r="AA178">
        <v>111.01442307692299</v>
      </c>
      <c r="AB178" s="4">
        <v>111</v>
      </c>
      <c r="AC178">
        <v>57.6923076920366</v>
      </c>
      <c r="AD178">
        <v>0</v>
      </c>
      <c r="AF178">
        <v>1</v>
      </c>
      <c r="AG178">
        <v>0</v>
      </c>
      <c r="AH178">
        <v>0</v>
      </c>
      <c r="AI178">
        <v>1</v>
      </c>
      <c r="AJ178">
        <v>0</v>
      </c>
      <c r="AK178">
        <v>1</v>
      </c>
      <c r="AL178">
        <v>0</v>
      </c>
      <c r="AM178">
        <v>0</v>
      </c>
      <c r="AN178">
        <v>0</v>
      </c>
    </row>
    <row r="179" spans="1:40">
      <c r="A179">
        <v>178</v>
      </c>
      <c r="B179" t="s">
        <v>1038</v>
      </c>
      <c r="C179" t="s">
        <v>1039</v>
      </c>
      <c r="D179" t="s">
        <v>823</v>
      </c>
      <c r="E179" t="s">
        <v>835</v>
      </c>
      <c r="F179">
        <v>25</v>
      </c>
      <c r="G179">
        <v>194</v>
      </c>
      <c r="H179">
        <v>186.538461538462</v>
      </c>
      <c r="I179">
        <v>27</v>
      </c>
      <c r="J179">
        <v>37.774038461538503</v>
      </c>
      <c r="P179">
        <v>0</v>
      </c>
      <c r="Q179" s="6">
        <v>224.3125</v>
      </c>
      <c r="R179">
        <v>12.5</v>
      </c>
      <c r="S179" t="s">
        <v>836</v>
      </c>
      <c r="T179" t="s">
        <v>957</v>
      </c>
      <c r="X179">
        <v>253.8125</v>
      </c>
      <c r="Y179">
        <v>50</v>
      </c>
      <c r="Z179">
        <v>90</v>
      </c>
      <c r="AA179">
        <v>113.8125</v>
      </c>
      <c r="AB179" s="4">
        <v>113</v>
      </c>
      <c r="AC179">
        <v>3250</v>
      </c>
      <c r="AD179">
        <v>3200</v>
      </c>
      <c r="AF179">
        <v>1</v>
      </c>
      <c r="AG179">
        <v>0</v>
      </c>
      <c r="AH179">
        <v>0</v>
      </c>
      <c r="AI179">
        <v>1</v>
      </c>
      <c r="AJ179">
        <v>0</v>
      </c>
      <c r="AK179">
        <v>3</v>
      </c>
      <c r="AL179">
        <v>3</v>
      </c>
      <c r="AM179">
        <v>0</v>
      </c>
      <c r="AN179">
        <v>2</v>
      </c>
    </row>
    <row r="180" spans="1:40">
      <c r="A180">
        <v>179</v>
      </c>
      <c r="B180" t="s">
        <v>1040</v>
      </c>
      <c r="C180" t="s">
        <v>1041</v>
      </c>
      <c r="D180" t="s">
        <v>209</v>
      </c>
      <c r="E180" t="s">
        <v>835</v>
      </c>
      <c r="F180">
        <v>25</v>
      </c>
      <c r="G180">
        <v>194</v>
      </c>
      <c r="H180">
        <v>186.538461538462</v>
      </c>
      <c r="I180">
        <v>25</v>
      </c>
      <c r="J180">
        <v>34.975961538461497</v>
      </c>
      <c r="P180">
        <v>0</v>
      </c>
      <c r="Q180" s="6">
        <v>221.51442307692301</v>
      </c>
      <c r="R180">
        <v>12.5</v>
      </c>
      <c r="S180" t="s">
        <v>836</v>
      </c>
      <c r="T180" t="s">
        <v>957</v>
      </c>
      <c r="X180">
        <v>251.01442307692301</v>
      </c>
      <c r="Y180">
        <v>50</v>
      </c>
      <c r="Z180">
        <v>90</v>
      </c>
      <c r="AA180">
        <v>111.01442307692299</v>
      </c>
      <c r="AB180" s="4">
        <v>111</v>
      </c>
      <c r="AC180">
        <v>57.6923076920366</v>
      </c>
      <c r="AD180">
        <v>0</v>
      </c>
      <c r="AF180">
        <v>1</v>
      </c>
      <c r="AG180">
        <v>0</v>
      </c>
      <c r="AH180">
        <v>0</v>
      </c>
      <c r="AI180">
        <v>1</v>
      </c>
      <c r="AJ180">
        <v>0</v>
      </c>
      <c r="AK180">
        <v>1</v>
      </c>
      <c r="AL180">
        <v>0</v>
      </c>
      <c r="AM180">
        <v>0</v>
      </c>
      <c r="AN180">
        <v>0</v>
      </c>
    </row>
    <row r="181" spans="1:40">
      <c r="A181">
        <v>180</v>
      </c>
      <c r="B181" t="s">
        <v>1042</v>
      </c>
      <c r="C181" t="s">
        <v>1043</v>
      </c>
      <c r="D181" t="s">
        <v>1044</v>
      </c>
      <c r="E181" t="s">
        <v>835</v>
      </c>
      <c r="F181">
        <v>25</v>
      </c>
      <c r="G181">
        <v>194</v>
      </c>
      <c r="H181">
        <v>186.538461538462</v>
      </c>
      <c r="I181">
        <v>29</v>
      </c>
      <c r="J181">
        <v>40.572115384615401</v>
      </c>
      <c r="P181">
        <v>0</v>
      </c>
      <c r="Q181" s="6">
        <v>227.11057692307699</v>
      </c>
      <c r="R181">
        <v>12.5</v>
      </c>
      <c r="S181" t="s">
        <v>836</v>
      </c>
      <c r="T181" t="s">
        <v>957</v>
      </c>
      <c r="X181">
        <v>256.61057692307702</v>
      </c>
      <c r="Y181">
        <v>50</v>
      </c>
      <c r="Z181">
        <v>90</v>
      </c>
      <c r="AA181">
        <v>116.61057692307701</v>
      </c>
      <c r="AB181" s="4">
        <v>116</v>
      </c>
      <c r="AC181">
        <v>2442.3076923080798</v>
      </c>
      <c r="AD181">
        <v>2400</v>
      </c>
      <c r="AF181">
        <v>1</v>
      </c>
      <c r="AG181">
        <v>0</v>
      </c>
      <c r="AH181">
        <v>0</v>
      </c>
      <c r="AI181">
        <v>1</v>
      </c>
      <c r="AJ181">
        <v>1</v>
      </c>
      <c r="AK181">
        <v>1</v>
      </c>
      <c r="AL181">
        <v>2</v>
      </c>
      <c r="AM181">
        <v>0</v>
      </c>
      <c r="AN181">
        <v>4</v>
      </c>
    </row>
    <row r="182" spans="1:40">
      <c r="A182">
        <v>181</v>
      </c>
      <c r="B182" t="s">
        <v>1045</v>
      </c>
      <c r="C182" t="s">
        <v>108</v>
      </c>
      <c r="D182" t="s">
        <v>859</v>
      </c>
      <c r="E182" t="s">
        <v>835</v>
      </c>
      <c r="F182">
        <v>23</v>
      </c>
      <c r="G182">
        <v>194</v>
      </c>
      <c r="H182">
        <v>171.61538461538501</v>
      </c>
      <c r="I182">
        <v>24</v>
      </c>
      <c r="J182">
        <v>33.576923076923102</v>
      </c>
      <c r="P182">
        <v>0</v>
      </c>
      <c r="Q182" s="6">
        <v>205.19230769230799</v>
      </c>
      <c r="S182" t="s">
        <v>836</v>
      </c>
      <c r="T182" t="s">
        <v>967</v>
      </c>
      <c r="X182">
        <v>212.19230769230799</v>
      </c>
      <c r="Y182">
        <v>30</v>
      </c>
      <c r="Z182">
        <v>90</v>
      </c>
      <c r="AA182">
        <v>92.192307692308006</v>
      </c>
      <c r="AB182" s="4">
        <v>92</v>
      </c>
      <c r="AC182">
        <v>769.23076923196697</v>
      </c>
      <c r="AD182">
        <v>700</v>
      </c>
      <c r="AF182">
        <v>0</v>
      </c>
      <c r="AG182">
        <v>1</v>
      </c>
      <c r="AH182">
        <v>2</v>
      </c>
      <c r="AI182">
        <v>0</v>
      </c>
      <c r="AJ182">
        <v>0</v>
      </c>
      <c r="AK182">
        <v>2</v>
      </c>
      <c r="AL182">
        <v>0</v>
      </c>
      <c r="AM182">
        <v>1</v>
      </c>
      <c r="AN182">
        <v>2</v>
      </c>
    </row>
    <row r="183" spans="1:40">
      <c r="A183">
        <v>182</v>
      </c>
      <c r="B183" t="s">
        <v>1046</v>
      </c>
      <c r="C183" t="s">
        <v>1047</v>
      </c>
      <c r="D183" t="s">
        <v>1001</v>
      </c>
      <c r="E183" t="s">
        <v>835</v>
      </c>
      <c r="F183">
        <v>25</v>
      </c>
      <c r="G183">
        <v>192</v>
      </c>
      <c r="H183">
        <v>184.61538461538501</v>
      </c>
      <c r="I183">
        <v>25</v>
      </c>
      <c r="J183">
        <v>34.615384615384599</v>
      </c>
      <c r="P183">
        <v>0</v>
      </c>
      <c r="Q183" s="6">
        <v>219.230769230769</v>
      </c>
      <c r="S183" t="s">
        <v>836</v>
      </c>
      <c r="T183">
        <v>0</v>
      </c>
      <c r="X183">
        <v>226.230769230769</v>
      </c>
      <c r="Y183">
        <v>50</v>
      </c>
      <c r="Z183">
        <v>90</v>
      </c>
      <c r="AA183">
        <v>86.230769230768999</v>
      </c>
      <c r="AB183" s="4">
        <v>86</v>
      </c>
      <c r="AC183">
        <v>923.07692307599598</v>
      </c>
      <c r="AD183">
        <v>900</v>
      </c>
      <c r="AF183">
        <v>0</v>
      </c>
      <c r="AG183">
        <v>1</v>
      </c>
      <c r="AH183">
        <v>1</v>
      </c>
      <c r="AI183">
        <v>1</v>
      </c>
      <c r="AJ183">
        <v>1</v>
      </c>
      <c r="AK183">
        <v>1</v>
      </c>
      <c r="AL183">
        <v>0</v>
      </c>
      <c r="AM183">
        <v>1</v>
      </c>
      <c r="AN183">
        <v>4</v>
      </c>
    </row>
    <row r="184" spans="1:40">
      <c r="A184">
        <v>183</v>
      </c>
      <c r="B184" t="s">
        <v>1048</v>
      </c>
      <c r="C184" t="s">
        <v>1049</v>
      </c>
      <c r="D184" t="s">
        <v>444</v>
      </c>
      <c r="E184" t="s">
        <v>835</v>
      </c>
      <c r="F184">
        <v>26</v>
      </c>
      <c r="G184">
        <v>192</v>
      </c>
      <c r="H184">
        <v>192</v>
      </c>
      <c r="I184">
        <v>33</v>
      </c>
      <c r="J184">
        <v>45.692307692307701</v>
      </c>
      <c r="P184">
        <v>0</v>
      </c>
      <c r="Q184" s="6">
        <v>237.69230769230799</v>
      </c>
      <c r="R184">
        <v>12.5</v>
      </c>
      <c r="S184" t="s">
        <v>836</v>
      </c>
      <c r="T184" t="s">
        <v>957</v>
      </c>
      <c r="X184">
        <v>267.19230769230802</v>
      </c>
      <c r="Y184">
        <v>50</v>
      </c>
      <c r="AA184">
        <v>217.19230769230799</v>
      </c>
      <c r="AB184" s="4">
        <v>217</v>
      </c>
      <c r="AC184">
        <v>769.230769232081</v>
      </c>
      <c r="AD184">
        <v>700</v>
      </c>
      <c r="AF184">
        <v>2</v>
      </c>
      <c r="AG184">
        <v>0</v>
      </c>
      <c r="AH184">
        <v>0</v>
      </c>
      <c r="AI184">
        <v>1</v>
      </c>
      <c r="AJ184">
        <v>1</v>
      </c>
      <c r="AK184">
        <v>2</v>
      </c>
      <c r="AL184">
        <v>0</v>
      </c>
      <c r="AM184">
        <v>1</v>
      </c>
      <c r="AN184">
        <v>2</v>
      </c>
    </row>
    <row r="185" spans="1:40">
      <c r="A185">
        <v>184</v>
      </c>
      <c r="B185" t="s">
        <v>1050</v>
      </c>
      <c r="C185" t="s">
        <v>1051</v>
      </c>
      <c r="D185" t="s">
        <v>444</v>
      </c>
      <c r="E185" t="s">
        <v>835</v>
      </c>
      <c r="F185">
        <v>26</v>
      </c>
      <c r="G185">
        <v>192</v>
      </c>
      <c r="H185">
        <v>192</v>
      </c>
      <c r="I185">
        <v>33</v>
      </c>
      <c r="J185">
        <v>45.692307692307701</v>
      </c>
      <c r="P185">
        <v>0</v>
      </c>
      <c r="Q185" s="6">
        <v>237.69230769230799</v>
      </c>
      <c r="R185">
        <v>12.5</v>
      </c>
      <c r="S185" t="s">
        <v>836</v>
      </c>
      <c r="T185" t="s">
        <v>957</v>
      </c>
      <c r="X185">
        <v>267.19230769230802</v>
      </c>
      <c r="Y185">
        <v>50</v>
      </c>
      <c r="AA185">
        <v>217.19230769230799</v>
      </c>
      <c r="AB185" s="4">
        <v>217</v>
      </c>
      <c r="AC185">
        <v>769.230769232081</v>
      </c>
      <c r="AD185">
        <v>700</v>
      </c>
      <c r="AF185">
        <v>2</v>
      </c>
      <c r="AG185">
        <v>0</v>
      </c>
      <c r="AH185">
        <v>0</v>
      </c>
      <c r="AI185">
        <v>1</v>
      </c>
      <c r="AJ185">
        <v>1</v>
      </c>
      <c r="AK185">
        <v>2</v>
      </c>
      <c r="AL185">
        <v>0</v>
      </c>
      <c r="AM185">
        <v>1</v>
      </c>
      <c r="AN185">
        <v>2</v>
      </c>
    </row>
    <row r="186" spans="1:40">
      <c r="A186">
        <v>185</v>
      </c>
      <c r="B186" t="s">
        <v>1052</v>
      </c>
      <c r="C186" t="s">
        <v>1053</v>
      </c>
      <c r="D186" t="s">
        <v>444</v>
      </c>
      <c r="E186" t="s">
        <v>835</v>
      </c>
      <c r="F186">
        <v>26</v>
      </c>
      <c r="G186">
        <v>192</v>
      </c>
      <c r="H186">
        <v>192</v>
      </c>
      <c r="I186">
        <v>27</v>
      </c>
      <c r="J186">
        <v>37.384615384615401</v>
      </c>
      <c r="P186">
        <v>0</v>
      </c>
      <c r="Q186" s="6">
        <v>229.38461538461499</v>
      </c>
      <c r="R186">
        <v>12.5</v>
      </c>
      <c r="S186" t="s">
        <v>836</v>
      </c>
      <c r="T186" t="s">
        <v>957</v>
      </c>
      <c r="X186">
        <v>258.88461538461502</v>
      </c>
      <c r="Y186">
        <v>50</v>
      </c>
      <c r="AA186">
        <v>208.88461538461499</v>
      </c>
      <c r="AB186" s="4">
        <v>208</v>
      </c>
      <c r="AC186">
        <v>3538.4615384600702</v>
      </c>
      <c r="AD186">
        <v>3500</v>
      </c>
      <c r="AF186">
        <v>2</v>
      </c>
      <c r="AG186">
        <v>0</v>
      </c>
      <c r="AH186">
        <v>0</v>
      </c>
      <c r="AI186">
        <v>0</v>
      </c>
      <c r="AJ186">
        <v>1</v>
      </c>
      <c r="AK186">
        <v>3</v>
      </c>
      <c r="AL186">
        <v>3</v>
      </c>
      <c r="AM186">
        <v>1</v>
      </c>
      <c r="AN186">
        <v>0</v>
      </c>
    </row>
    <row r="187" spans="1:40">
      <c r="A187">
        <v>186</v>
      </c>
      <c r="B187" t="s">
        <v>1054</v>
      </c>
      <c r="C187" t="s">
        <v>1055</v>
      </c>
      <c r="D187" t="s">
        <v>444</v>
      </c>
      <c r="E187" t="s">
        <v>835</v>
      </c>
      <c r="F187">
        <v>26</v>
      </c>
      <c r="G187">
        <v>192</v>
      </c>
      <c r="H187">
        <v>192</v>
      </c>
      <c r="I187">
        <v>27</v>
      </c>
      <c r="J187">
        <v>37.384615384615401</v>
      </c>
      <c r="P187">
        <v>0</v>
      </c>
      <c r="Q187" s="6">
        <v>229.38461538461499</v>
      </c>
      <c r="R187">
        <v>12.5</v>
      </c>
      <c r="S187" t="s">
        <v>836</v>
      </c>
      <c r="T187" t="s">
        <v>957</v>
      </c>
      <c r="X187">
        <v>258.88461538461502</v>
      </c>
      <c r="Y187">
        <v>50</v>
      </c>
      <c r="AA187">
        <v>208.88461538461499</v>
      </c>
      <c r="AB187" s="4">
        <v>208</v>
      </c>
      <c r="AC187">
        <v>3538.4615384614299</v>
      </c>
      <c r="AD187">
        <v>3500</v>
      </c>
      <c r="AF187">
        <v>2</v>
      </c>
      <c r="AG187">
        <v>0</v>
      </c>
      <c r="AH187">
        <v>0</v>
      </c>
      <c r="AI187">
        <v>0</v>
      </c>
      <c r="AJ187">
        <v>1</v>
      </c>
      <c r="AK187">
        <v>3</v>
      </c>
      <c r="AL187">
        <v>3</v>
      </c>
      <c r="AM187">
        <v>1</v>
      </c>
      <c r="AN187">
        <v>0</v>
      </c>
    </row>
    <row r="188" spans="1:40">
      <c r="A188">
        <v>187</v>
      </c>
      <c r="B188" t="s">
        <v>365</v>
      </c>
      <c r="C188" t="s">
        <v>366</v>
      </c>
      <c r="D188" t="s">
        <v>280</v>
      </c>
      <c r="E188" t="s">
        <v>835</v>
      </c>
      <c r="F188">
        <v>23.5</v>
      </c>
      <c r="G188">
        <v>194</v>
      </c>
      <c r="H188">
        <v>175.34615384615401</v>
      </c>
      <c r="I188">
        <v>41</v>
      </c>
      <c r="J188">
        <v>57.360576923076898</v>
      </c>
      <c r="P188">
        <v>0</v>
      </c>
      <c r="Q188" s="6">
        <v>232.706730769231</v>
      </c>
      <c r="S188" t="s">
        <v>836</v>
      </c>
      <c r="T188" t="s">
        <v>967</v>
      </c>
      <c r="V188">
        <v>5</v>
      </c>
      <c r="X188">
        <v>244.706730769231</v>
      </c>
      <c r="Y188">
        <v>50</v>
      </c>
      <c r="Z188">
        <v>90</v>
      </c>
      <c r="AA188">
        <v>104.706730769231</v>
      </c>
      <c r="AB188" s="4">
        <v>104</v>
      </c>
      <c r="AC188">
        <v>2826.9230769239998</v>
      </c>
      <c r="AD188">
        <v>2800</v>
      </c>
      <c r="AF188">
        <v>1</v>
      </c>
      <c r="AG188">
        <v>0</v>
      </c>
      <c r="AH188">
        <v>0</v>
      </c>
      <c r="AI188">
        <v>0</v>
      </c>
      <c r="AJ188">
        <v>0</v>
      </c>
      <c r="AK188">
        <v>4</v>
      </c>
      <c r="AL188">
        <v>2</v>
      </c>
      <c r="AM188">
        <v>1</v>
      </c>
      <c r="AN188">
        <v>3</v>
      </c>
    </row>
    <row r="189" spans="1:40">
      <c r="A189">
        <v>188</v>
      </c>
      <c r="B189" t="s">
        <v>367</v>
      </c>
      <c r="C189" t="s">
        <v>368</v>
      </c>
      <c r="D189" t="s">
        <v>369</v>
      </c>
      <c r="E189" t="s">
        <v>835</v>
      </c>
      <c r="F189">
        <v>24</v>
      </c>
      <c r="G189">
        <v>194</v>
      </c>
      <c r="H189">
        <v>179.07692307692301</v>
      </c>
      <c r="I189">
        <v>27</v>
      </c>
      <c r="J189">
        <v>37.774038461538503</v>
      </c>
      <c r="P189">
        <v>0</v>
      </c>
      <c r="Q189" s="6">
        <v>216.850961538462</v>
      </c>
      <c r="R189">
        <v>6</v>
      </c>
      <c r="S189" t="s">
        <v>836</v>
      </c>
      <c r="T189">
        <v>10</v>
      </c>
      <c r="U189">
        <v>5</v>
      </c>
      <c r="V189">
        <v>5</v>
      </c>
      <c r="X189">
        <v>249.850961538462</v>
      </c>
      <c r="Y189">
        <v>50</v>
      </c>
      <c r="Z189">
        <v>90</v>
      </c>
      <c r="AA189">
        <v>109.850961538462</v>
      </c>
      <c r="AB189" s="4">
        <v>109</v>
      </c>
      <c r="AC189">
        <v>3403.8461538480101</v>
      </c>
      <c r="AD189">
        <v>3400</v>
      </c>
      <c r="AF189">
        <v>1</v>
      </c>
      <c r="AG189">
        <v>0</v>
      </c>
      <c r="AH189">
        <v>0</v>
      </c>
      <c r="AI189">
        <v>0</v>
      </c>
      <c r="AJ189">
        <v>1</v>
      </c>
      <c r="AK189">
        <v>4</v>
      </c>
      <c r="AL189">
        <v>3</v>
      </c>
      <c r="AM189">
        <v>0</v>
      </c>
      <c r="AN189">
        <v>4</v>
      </c>
    </row>
    <row r="190" spans="1:40">
      <c r="A190">
        <v>189</v>
      </c>
      <c r="B190" t="s">
        <v>370</v>
      </c>
      <c r="C190" t="s">
        <v>371</v>
      </c>
      <c r="D190" t="s">
        <v>372</v>
      </c>
      <c r="E190" t="s">
        <v>835</v>
      </c>
      <c r="F190">
        <v>11.8125</v>
      </c>
      <c r="G190">
        <v>194</v>
      </c>
      <c r="H190">
        <v>88.139423076923094</v>
      </c>
      <c r="I190">
        <v>13</v>
      </c>
      <c r="J190">
        <v>18.1875</v>
      </c>
      <c r="P190">
        <v>0</v>
      </c>
      <c r="Q190" s="6">
        <v>106.32692307692299</v>
      </c>
      <c r="S190">
        <v>3.5</v>
      </c>
      <c r="T190" t="s">
        <v>967</v>
      </c>
      <c r="V190">
        <v>5</v>
      </c>
      <c r="X190">
        <v>114.82692307692299</v>
      </c>
      <c r="Y190">
        <v>30</v>
      </c>
      <c r="AA190">
        <v>84.826923076922995</v>
      </c>
      <c r="AB190" s="4">
        <v>84</v>
      </c>
      <c r="AC190">
        <v>3307.6923076919802</v>
      </c>
      <c r="AD190">
        <v>3300</v>
      </c>
      <c r="AF190">
        <v>0</v>
      </c>
      <c r="AG190">
        <v>1</v>
      </c>
      <c r="AH190">
        <v>1</v>
      </c>
      <c r="AI190">
        <v>1</v>
      </c>
      <c r="AJ190">
        <v>0</v>
      </c>
      <c r="AK190">
        <v>4</v>
      </c>
      <c r="AL190">
        <v>3</v>
      </c>
      <c r="AM190">
        <v>0</v>
      </c>
      <c r="AN190">
        <v>3</v>
      </c>
    </row>
    <row r="191" spans="1:40">
      <c r="A191">
        <v>190</v>
      </c>
      <c r="B191" t="s">
        <v>373</v>
      </c>
      <c r="C191" t="s">
        <v>374</v>
      </c>
      <c r="D191" t="s">
        <v>375</v>
      </c>
      <c r="E191" t="s">
        <v>835</v>
      </c>
      <c r="F191">
        <v>25</v>
      </c>
      <c r="G191">
        <v>194</v>
      </c>
      <c r="H191">
        <v>186.538461538462</v>
      </c>
      <c r="I191">
        <v>31</v>
      </c>
      <c r="J191">
        <v>43.370192307692299</v>
      </c>
      <c r="P191">
        <v>0</v>
      </c>
      <c r="Q191" s="6">
        <v>229.90865384615401</v>
      </c>
      <c r="R191">
        <v>12.5</v>
      </c>
      <c r="S191" t="s">
        <v>836</v>
      </c>
      <c r="T191" t="s">
        <v>957</v>
      </c>
      <c r="V191">
        <v>5</v>
      </c>
      <c r="X191">
        <v>264.40865384615398</v>
      </c>
      <c r="Y191">
        <v>50</v>
      </c>
      <c r="Z191">
        <v>90</v>
      </c>
      <c r="AA191">
        <v>124.408653846154</v>
      </c>
      <c r="AB191" s="4">
        <v>124</v>
      </c>
      <c r="AC191">
        <v>1634.61538461593</v>
      </c>
      <c r="AD191">
        <v>1600</v>
      </c>
      <c r="AF191">
        <v>1</v>
      </c>
      <c r="AG191">
        <v>0</v>
      </c>
      <c r="AH191">
        <v>1</v>
      </c>
      <c r="AI191">
        <v>0</v>
      </c>
      <c r="AJ191">
        <v>0</v>
      </c>
      <c r="AK191">
        <v>4</v>
      </c>
      <c r="AL191">
        <v>1</v>
      </c>
      <c r="AM191">
        <v>1</v>
      </c>
      <c r="AN191">
        <v>1</v>
      </c>
    </row>
    <row r="192" spans="1:40">
      <c r="A192">
        <v>191</v>
      </c>
      <c r="B192" t="s">
        <v>1056</v>
      </c>
      <c r="C192" t="s">
        <v>1057</v>
      </c>
      <c r="D192" t="s">
        <v>1058</v>
      </c>
      <c r="E192" t="s">
        <v>835</v>
      </c>
      <c r="F192">
        <v>23.9375</v>
      </c>
      <c r="G192">
        <v>194</v>
      </c>
      <c r="H192">
        <v>178.61057692307699</v>
      </c>
      <c r="I192">
        <v>31</v>
      </c>
      <c r="J192">
        <v>43.370192307692299</v>
      </c>
      <c r="P192">
        <v>0</v>
      </c>
      <c r="Q192" s="6">
        <v>221.980769230769</v>
      </c>
      <c r="R192">
        <v>6</v>
      </c>
      <c r="S192" t="s">
        <v>836</v>
      </c>
      <c r="T192">
        <v>10</v>
      </c>
      <c r="V192">
        <v>5</v>
      </c>
      <c r="X192">
        <v>249.980769230769</v>
      </c>
      <c r="Y192">
        <v>50</v>
      </c>
      <c r="Z192">
        <v>90</v>
      </c>
      <c r="AA192">
        <v>109.980769230769</v>
      </c>
      <c r="AB192" s="4">
        <v>109</v>
      </c>
      <c r="AC192">
        <v>3923.0769230760002</v>
      </c>
      <c r="AD192">
        <v>3900</v>
      </c>
      <c r="AF192">
        <v>1</v>
      </c>
      <c r="AG192">
        <v>0</v>
      </c>
      <c r="AH192">
        <v>0</v>
      </c>
      <c r="AI192">
        <v>0</v>
      </c>
      <c r="AJ192">
        <v>1</v>
      </c>
      <c r="AK192">
        <v>4</v>
      </c>
      <c r="AL192">
        <v>3</v>
      </c>
      <c r="AM192">
        <v>1</v>
      </c>
      <c r="AN192">
        <v>4</v>
      </c>
    </row>
    <row r="193" spans="1:40">
      <c r="A193">
        <v>192</v>
      </c>
      <c r="B193" t="s">
        <v>376</v>
      </c>
      <c r="C193" t="s">
        <v>377</v>
      </c>
      <c r="D193" t="s">
        <v>378</v>
      </c>
      <c r="E193" t="s">
        <v>835</v>
      </c>
      <c r="F193">
        <v>23.5</v>
      </c>
      <c r="G193">
        <v>194</v>
      </c>
      <c r="H193">
        <v>175.34615384615401</v>
      </c>
      <c r="I193">
        <v>19</v>
      </c>
      <c r="J193">
        <v>26.581730769230798</v>
      </c>
      <c r="P193">
        <v>0</v>
      </c>
      <c r="Q193" s="6">
        <v>201.92788461538501</v>
      </c>
      <c r="S193" t="s">
        <v>836</v>
      </c>
      <c r="T193" t="s">
        <v>967</v>
      </c>
      <c r="U193">
        <v>5</v>
      </c>
      <c r="V193">
        <v>3</v>
      </c>
      <c r="X193">
        <v>216.92788461538501</v>
      </c>
      <c r="Y193">
        <v>30</v>
      </c>
      <c r="Z193">
        <v>50</v>
      </c>
      <c r="AA193">
        <v>136.92788461538501</v>
      </c>
      <c r="AB193" s="4">
        <v>136</v>
      </c>
      <c r="AC193">
        <v>3711.5384615400399</v>
      </c>
      <c r="AD193">
        <v>3700</v>
      </c>
      <c r="AF193">
        <v>1</v>
      </c>
      <c r="AG193">
        <v>0</v>
      </c>
      <c r="AH193">
        <v>1</v>
      </c>
      <c r="AI193">
        <v>1</v>
      </c>
      <c r="AJ193">
        <v>1</v>
      </c>
      <c r="AK193">
        <v>1</v>
      </c>
      <c r="AL193">
        <v>3</v>
      </c>
      <c r="AM193">
        <v>1</v>
      </c>
      <c r="AN193">
        <v>2</v>
      </c>
    </row>
    <row r="194" spans="1:40">
      <c r="A194">
        <v>193</v>
      </c>
      <c r="B194" t="s">
        <v>379</v>
      </c>
      <c r="C194" t="s">
        <v>380</v>
      </c>
      <c r="D194" t="s">
        <v>188</v>
      </c>
      <c r="E194" t="s">
        <v>835</v>
      </c>
      <c r="F194">
        <v>24.875</v>
      </c>
      <c r="G194">
        <v>194</v>
      </c>
      <c r="H194">
        <v>185.605769230769</v>
      </c>
      <c r="I194">
        <v>33</v>
      </c>
      <c r="J194">
        <v>46.168269230769198</v>
      </c>
      <c r="P194">
        <v>0</v>
      </c>
      <c r="Q194" s="6">
        <v>231.774038461538</v>
      </c>
      <c r="R194">
        <v>12.5</v>
      </c>
      <c r="S194" t="s">
        <v>836</v>
      </c>
      <c r="T194" t="s">
        <v>957</v>
      </c>
      <c r="U194">
        <v>5</v>
      </c>
      <c r="V194">
        <v>3</v>
      </c>
      <c r="X194">
        <v>269.274038461538</v>
      </c>
      <c r="Y194">
        <v>50</v>
      </c>
      <c r="Z194">
        <v>90</v>
      </c>
      <c r="AA194">
        <v>129.274038461538</v>
      </c>
      <c r="AB194" s="4">
        <v>129</v>
      </c>
      <c r="AC194">
        <v>1096.1538461519899</v>
      </c>
      <c r="AD194">
        <v>1000</v>
      </c>
      <c r="AF194">
        <v>1</v>
      </c>
      <c r="AG194">
        <v>0</v>
      </c>
      <c r="AH194">
        <v>1</v>
      </c>
      <c r="AI194">
        <v>0</v>
      </c>
      <c r="AJ194">
        <v>1</v>
      </c>
      <c r="AK194">
        <v>4</v>
      </c>
      <c r="AL194">
        <v>1</v>
      </c>
      <c r="AM194">
        <v>0</v>
      </c>
      <c r="AN194">
        <v>0</v>
      </c>
    </row>
    <row r="195" spans="1:40">
      <c r="A195">
        <v>194</v>
      </c>
      <c r="B195" t="s">
        <v>381</v>
      </c>
      <c r="C195" t="s">
        <v>382</v>
      </c>
      <c r="D195" t="s">
        <v>194</v>
      </c>
      <c r="E195" t="s">
        <v>835</v>
      </c>
      <c r="F195">
        <v>24</v>
      </c>
      <c r="G195">
        <v>194</v>
      </c>
      <c r="H195">
        <v>179.07692307692301</v>
      </c>
      <c r="I195">
        <v>27</v>
      </c>
      <c r="J195">
        <v>37.774038461538503</v>
      </c>
      <c r="P195">
        <v>0</v>
      </c>
      <c r="Q195" s="6">
        <v>216.850961538462</v>
      </c>
      <c r="S195" t="s">
        <v>836</v>
      </c>
      <c r="T195" t="s">
        <v>967</v>
      </c>
      <c r="U195">
        <v>5</v>
      </c>
      <c r="V195">
        <v>3</v>
      </c>
      <c r="X195">
        <v>231.850961538462</v>
      </c>
      <c r="Y195">
        <v>50</v>
      </c>
      <c r="Z195">
        <v>90</v>
      </c>
      <c r="AA195">
        <v>91.850961538462002</v>
      </c>
      <c r="AB195" s="4">
        <v>91</v>
      </c>
      <c r="AC195">
        <v>3403.8461538480101</v>
      </c>
      <c r="AD195">
        <v>3400</v>
      </c>
      <c r="AF195">
        <v>0</v>
      </c>
      <c r="AG195">
        <v>1</v>
      </c>
      <c r="AH195">
        <v>2</v>
      </c>
      <c r="AI195">
        <v>0</v>
      </c>
      <c r="AJ195">
        <v>0</v>
      </c>
      <c r="AK195">
        <v>1</v>
      </c>
      <c r="AL195">
        <v>3</v>
      </c>
      <c r="AM195">
        <v>0</v>
      </c>
      <c r="AN195">
        <v>4</v>
      </c>
    </row>
    <row r="196" spans="1:40">
      <c r="A196">
        <v>195</v>
      </c>
      <c r="B196" t="s">
        <v>383</v>
      </c>
      <c r="C196" t="s">
        <v>384</v>
      </c>
      <c r="D196" t="s">
        <v>385</v>
      </c>
      <c r="E196" t="s">
        <v>835</v>
      </c>
      <c r="F196">
        <v>24</v>
      </c>
      <c r="G196">
        <v>194</v>
      </c>
      <c r="H196">
        <v>179.07692307692301</v>
      </c>
      <c r="I196">
        <v>25</v>
      </c>
      <c r="J196">
        <v>34.975961538461497</v>
      </c>
      <c r="P196">
        <v>0</v>
      </c>
      <c r="Q196" s="6">
        <v>214.05288461538501</v>
      </c>
      <c r="S196" t="s">
        <v>836</v>
      </c>
      <c r="T196" t="s">
        <v>967</v>
      </c>
      <c r="V196">
        <v>3</v>
      </c>
      <c r="X196">
        <v>224.05288461538501</v>
      </c>
      <c r="Y196">
        <v>30</v>
      </c>
      <c r="Z196">
        <v>90</v>
      </c>
      <c r="AA196">
        <v>104.052884615385</v>
      </c>
      <c r="AB196" s="4">
        <v>104</v>
      </c>
      <c r="AC196">
        <v>211.53846154004401</v>
      </c>
      <c r="AD196">
        <v>200</v>
      </c>
      <c r="AF196">
        <v>1</v>
      </c>
      <c r="AG196">
        <v>0</v>
      </c>
      <c r="AH196">
        <v>0</v>
      </c>
      <c r="AI196">
        <v>0</v>
      </c>
      <c r="AJ196">
        <v>0</v>
      </c>
      <c r="AK196">
        <v>4</v>
      </c>
      <c r="AL196">
        <v>0</v>
      </c>
      <c r="AM196">
        <v>0</v>
      </c>
      <c r="AN196">
        <v>2</v>
      </c>
    </row>
    <row r="197" spans="1:40">
      <c r="A197">
        <v>196</v>
      </c>
      <c r="B197" t="s">
        <v>386</v>
      </c>
      <c r="C197" t="s">
        <v>387</v>
      </c>
      <c r="D197" t="s">
        <v>388</v>
      </c>
      <c r="E197" t="s">
        <v>835</v>
      </c>
      <c r="F197">
        <v>25</v>
      </c>
      <c r="G197">
        <v>194</v>
      </c>
      <c r="H197">
        <v>186.538461538462</v>
      </c>
      <c r="I197">
        <v>33</v>
      </c>
      <c r="J197">
        <v>46.168269230769198</v>
      </c>
      <c r="P197">
        <v>0</v>
      </c>
      <c r="Q197" s="6">
        <v>232.706730769231</v>
      </c>
      <c r="R197">
        <v>12.5</v>
      </c>
      <c r="S197" t="s">
        <v>836</v>
      </c>
      <c r="T197" t="s">
        <v>957</v>
      </c>
      <c r="V197">
        <v>3</v>
      </c>
      <c r="X197">
        <v>265.206730769231</v>
      </c>
      <c r="Y197">
        <v>50</v>
      </c>
      <c r="Z197">
        <v>90</v>
      </c>
      <c r="AA197">
        <v>125.206730769231</v>
      </c>
      <c r="AB197" s="4">
        <v>125</v>
      </c>
      <c r="AC197">
        <v>826.92307692400402</v>
      </c>
      <c r="AD197">
        <v>800</v>
      </c>
      <c r="AF197">
        <v>1</v>
      </c>
      <c r="AG197">
        <v>0</v>
      </c>
      <c r="AH197">
        <v>1</v>
      </c>
      <c r="AI197">
        <v>0</v>
      </c>
      <c r="AJ197">
        <v>1</v>
      </c>
      <c r="AK197">
        <v>0</v>
      </c>
      <c r="AL197">
        <v>0</v>
      </c>
      <c r="AM197">
        <v>1</v>
      </c>
      <c r="AN197">
        <v>3</v>
      </c>
    </row>
    <row r="198" spans="1:40">
      <c r="A198">
        <v>197</v>
      </c>
      <c r="B198" t="s">
        <v>1059</v>
      </c>
      <c r="C198" t="s">
        <v>1060</v>
      </c>
      <c r="D198" t="s">
        <v>1061</v>
      </c>
      <c r="E198" t="s">
        <v>835</v>
      </c>
      <c r="F198">
        <v>22.875</v>
      </c>
      <c r="G198">
        <v>194</v>
      </c>
      <c r="H198">
        <v>170.68269230769201</v>
      </c>
      <c r="I198">
        <v>25</v>
      </c>
      <c r="J198">
        <v>34.975961538461497</v>
      </c>
      <c r="P198">
        <v>0</v>
      </c>
      <c r="Q198" s="6">
        <v>205.65865384615401</v>
      </c>
      <c r="S198" t="s">
        <v>836</v>
      </c>
      <c r="T198" t="s">
        <v>967</v>
      </c>
      <c r="V198">
        <v>3</v>
      </c>
      <c r="X198">
        <v>215.65865384615401</v>
      </c>
      <c r="Y198">
        <v>30</v>
      </c>
      <c r="Z198">
        <v>90</v>
      </c>
      <c r="AA198">
        <v>95.658653846153996</v>
      </c>
      <c r="AB198" s="4">
        <v>95</v>
      </c>
      <c r="AC198">
        <v>2634.61538461604</v>
      </c>
      <c r="AD198">
        <v>2600</v>
      </c>
      <c r="AF198">
        <v>0</v>
      </c>
      <c r="AG198">
        <v>1</v>
      </c>
      <c r="AH198">
        <v>2</v>
      </c>
      <c r="AI198">
        <v>0</v>
      </c>
      <c r="AJ198">
        <v>1</v>
      </c>
      <c r="AK198">
        <v>0</v>
      </c>
      <c r="AL198">
        <v>2</v>
      </c>
      <c r="AM198">
        <v>1</v>
      </c>
      <c r="AN198">
        <v>1</v>
      </c>
    </row>
    <row r="199" spans="1:40">
      <c r="A199">
        <v>198</v>
      </c>
      <c r="B199" t="s">
        <v>1062</v>
      </c>
      <c r="C199" t="s">
        <v>1063</v>
      </c>
      <c r="D199" t="s">
        <v>1064</v>
      </c>
      <c r="E199" t="s">
        <v>835</v>
      </c>
      <c r="F199">
        <v>24</v>
      </c>
      <c r="G199">
        <v>194</v>
      </c>
      <c r="H199">
        <v>179.07692307692301</v>
      </c>
      <c r="I199">
        <v>28</v>
      </c>
      <c r="J199">
        <v>39.173076923076898</v>
      </c>
      <c r="P199">
        <v>0</v>
      </c>
      <c r="Q199" s="6">
        <v>218.25</v>
      </c>
      <c r="R199">
        <v>6</v>
      </c>
      <c r="S199" t="s">
        <v>836</v>
      </c>
      <c r="T199">
        <v>10</v>
      </c>
      <c r="V199">
        <v>3</v>
      </c>
      <c r="X199">
        <v>244.25</v>
      </c>
      <c r="Y199">
        <v>50</v>
      </c>
      <c r="Z199">
        <v>90</v>
      </c>
      <c r="AA199">
        <v>104.25</v>
      </c>
      <c r="AB199" s="4">
        <v>104</v>
      </c>
      <c r="AC199">
        <v>1000</v>
      </c>
      <c r="AD199">
        <v>1000</v>
      </c>
      <c r="AF199">
        <v>1</v>
      </c>
      <c r="AG199">
        <v>0</v>
      </c>
      <c r="AH199">
        <v>0</v>
      </c>
      <c r="AI199">
        <v>0</v>
      </c>
      <c r="AJ199">
        <v>0</v>
      </c>
      <c r="AK199">
        <v>4</v>
      </c>
      <c r="AL199">
        <v>1</v>
      </c>
      <c r="AM199">
        <v>0</v>
      </c>
      <c r="AN199">
        <v>0</v>
      </c>
    </row>
    <row r="200" spans="1:40">
      <c r="A200">
        <v>199</v>
      </c>
      <c r="B200" t="s">
        <v>1065</v>
      </c>
      <c r="C200" t="s">
        <v>1066</v>
      </c>
      <c r="D200" t="s">
        <v>247</v>
      </c>
      <c r="E200" t="s">
        <v>835</v>
      </c>
      <c r="F200">
        <v>25</v>
      </c>
      <c r="G200">
        <v>194</v>
      </c>
      <c r="H200">
        <v>186.538461538462</v>
      </c>
      <c r="I200">
        <v>33</v>
      </c>
      <c r="J200">
        <v>46.168269230769198</v>
      </c>
      <c r="P200">
        <v>0</v>
      </c>
      <c r="Q200" s="6">
        <v>232.706730769231</v>
      </c>
      <c r="R200">
        <v>12.5</v>
      </c>
      <c r="S200" t="s">
        <v>836</v>
      </c>
      <c r="T200" t="s">
        <v>957</v>
      </c>
      <c r="V200">
        <v>2</v>
      </c>
      <c r="X200">
        <v>264.206730769231</v>
      </c>
      <c r="Y200">
        <v>50</v>
      </c>
      <c r="Z200">
        <v>90</v>
      </c>
      <c r="AA200">
        <v>124.206730769231</v>
      </c>
      <c r="AB200" s="4">
        <v>124</v>
      </c>
      <c r="AC200">
        <v>826.92307692400402</v>
      </c>
      <c r="AD200">
        <v>800</v>
      </c>
      <c r="AF200">
        <v>1</v>
      </c>
      <c r="AG200">
        <v>0</v>
      </c>
      <c r="AH200">
        <v>1</v>
      </c>
      <c r="AI200">
        <v>0</v>
      </c>
      <c r="AJ200">
        <v>0</v>
      </c>
      <c r="AK200">
        <v>4</v>
      </c>
      <c r="AL200">
        <v>0</v>
      </c>
      <c r="AM200">
        <v>1</v>
      </c>
      <c r="AN200">
        <v>3</v>
      </c>
    </row>
    <row r="201" spans="1:40">
      <c r="A201">
        <v>200</v>
      </c>
      <c r="B201" t="s">
        <v>1067</v>
      </c>
      <c r="C201" t="s">
        <v>1068</v>
      </c>
      <c r="D201" t="s">
        <v>1069</v>
      </c>
      <c r="E201" t="s">
        <v>835</v>
      </c>
      <c r="F201">
        <v>24.625</v>
      </c>
      <c r="G201">
        <v>194</v>
      </c>
      <c r="H201">
        <v>183.74038461538501</v>
      </c>
      <c r="I201">
        <v>55</v>
      </c>
      <c r="J201">
        <v>76.947115384615401</v>
      </c>
      <c r="P201">
        <v>0</v>
      </c>
      <c r="Q201" s="6">
        <v>260.6875</v>
      </c>
      <c r="R201">
        <v>12.5</v>
      </c>
      <c r="S201" t="s">
        <v>836</v>
      </c>
      <c r="T201" t="s">
        <v>957</v>
      </c>
      <c r="V201">
        <v>2</v>
      </c>
      <c r="X201">
        <v>292.1875</v>
      </c>
      <c r="Y201">
        <v>30</v>
      </c>
      <c r="Z201">
        <v>90</v>
      </c>
      <c r="AA201">
        <v>172.1875</v>
      </c>
      <c r="AB201" s="4">
        <v>172</v>
      </c>
      <c r="AC201">
        <v>750</v>
      </c>
      <c r="AD201">
        <v>700</v>
      </c>
      <c r="AF201">
        <v>1</v>
      </c>
      <c r="AG201">
        <v>1</v>
      </c>
      <c r="AH201">
        <v>1</v>
      </c>
      <c r="AI201">
        <v>0</v>
      </c>
      <c r="AJ201">
        <v>0</v>
      </c>
      <c r="AK201">
        <v>2</v>
      </c>
      <c r="AL201">
        <v>0</v>
      </c>
      <c r="AM201">
        <v>1</v>
      </c>
      <c r="AN201">
        <v>2</v>
      </c>
    </row>
    <row r="202" spans="1:40">
      <c r="A202">
        <v>201</v>
      </c>
      <c r="B202" t="s">
        <v>1070</v>
      </c>
      <c r="C202" t="s">
        <v>1071</v>
      </c>
      <c r="D202" t="s">
        <v>1072</v>
      </c>
      <c r="E202" t="s">
        <v>835</v>
      </c>
      <c r="F202">
        <v>25</v>
      </c>
      <c r="G202">
        <v>194</v>
      </c>
      <c r="H202">
        <v>186.538461538462</v>
      </c>
      <c r="I202">
        <v>51</v>
      </c>
      <c r="J202">
        <v>71.350961538461505</v>
      </c>
      <c r="P202">
        <v>0</v>
      </c>
      <c r="Q202" s="6">
        <v>257.88942307692298</v>
      </c>
      <c r="R202">
        <v>12.5</v>
      </c>
      <c r="S202" t="s">
        <v>836</v>
      </c>
      <c r="T202" t="s">
        <v>957</v>
      </c>
      <c r="V202">
        <v>2</v>
      </c>
      <c r="X202">
        <v>289.38942307692298</v>
      </c>
      <c r="Y202">
        <v>30</v>
      </c>
      <c r="Z202">
        <v>90</v>
      </c>
      <c r="AA202">
        <v>169.38942307692301</v>
      </c>
      <c r="AB202" s="4">
        <v>169</v>
      </c>
      <c r="AC202">
        <v>1557.69230769192</v>
      </c>
      <c r="AD202">
        <v>1500</v>
      </c>
      <c r="AF202">
        <v>1</v>
      </c>
      <c r="AG202">
        <v>1</v>
      </c>
      <c r="AH202">
        <v>0</v>
      </c>
      <c r="AI202">
        <v>1</v>
      </c>
      <c r="AJ202">
        <v>1</v>
      </c>
      <c r="AK202">
        <v>4</v>
      </c>
      <c r="AL202">
        <v>1</v>
      </c>
      <c r="AM202">
        <v>1</v>
      </c>
      <c r="AN202">
        <v>0</v>
      </c>
    </row>
    <row r="203" spans="1:40">
      <c r="A203">
        <v>202</v>
      </c>
      <c r="B203" t="s">
        <v>389</v>
      </c>
      <c r="C203" t="s">
        <v>390</v>
      </c>
      <c r="D203" t="s">
        <v>200</v>
      </c>
      <c r="E203" t="s">
        <v>835</v>
      </c>
      <c r="F203">
        <v>25</v>
      </c>
      <c r="G203">
        <v>194</v>
      </c>
      <c r="H203">
        <v>186.538461538462</v>
      </c>
      <c r="I203">
        <v>59</v>
      </c>
      <c r="J203">
        <v>82.543269230769198</v>
      </c>
      <c r="P203">
        <v>0</v>
      </c>
      <c r="Q203" s="6">
        <v>269.081730769231</v>
      </c>
      <c r="R203">
        <v>12.5</v>
      </c>
      <c r="S203" t="s">
        <v>836</v>
      </c>
      <c r="T203" t="s">
        <v>957</v>
      </c>
      <c r="V203">
        <v>2</v>
      </c>
      <c r="X203">
        <v>300.581730769231</v>
      </c>
      <c r="Y203">
        <v>50</v>
      </c>
      <c r="Z203">
        <v>90</v>
      </c>
      <c r="AA203">
        <v>160.581730769231</v>
      </c>
      <c r="AB203" s="4">
        <v>160</v>
      </c>
      <c r="AC203">
        <v>2326.9230769239998</v>
      </c>
      <c r="AD203">
        <v>2300</v>
      </c>
      <c r="AF203">
        <v>1</v>
      </c>
      <c r="AG203">
        <v>1</v>
      </c>
      <c r="AH203">
        <v>0</v>
      </c>
      <c r="AI203">
        <v>1</v>
      </c>
      <c r="AJ203">
        <v>0</v>
      </c>
      <c r="AK203">
        <v>0</v>
      </c>
      <c r="AL203">
        <v>2</v>
      </c>
      <c r="AM203">
        <v>0</v>
      </c>
      <c r="AN203">
        <v>3</v>
      </c>
    </row>
    <row r="204" spans="1:40">
      <c r="A204">
        <v>203</v>
      </c>
      <c r="B204" t="s">
        <v>1073</v>
      </c>
      <c r="C204" t="s">
        <v>1074</v>
      </c>
      <c r="D204" t="s">
        <v>1075</v>
      </c>
      <c r="E204" t="s">
        <v>835</v>
      </c>
      <c r="F204">
        <v>24.9375</v>
      </c>
      <c r="G204">
        <v>194</v>
      </c>
      <c r="H204">
        <v>186.07211538461499</v>
      </c>
      <c r="I204">
        <v>33</v>
      </c>
      <c r="J204">
        <v>46.168269230769198</v>
      </c>
      <c r="P204">
        <v>0</v>
      </c>
      <c r="Q204" s="6">
        <v>232.24038461538501</v>
      </c>
      <c r="R204">
        <v>12.5</v>
      </c>
      <c r="S204" t="s">
        <v>836</v>
      </c>
      <c r="T204" t="s">
        <v>957</v>
      </c>
      <c r="V204">
        <v>2</v>
      </c>
      <c r="X204">
        <v>263.74038461538498</v>
      </c>
      <c r="Y204">
        <v>30</v>
      </c>
      <c r="Z204">
        <v>90</v>
      </c>
      <c r="AA204">
        <v>143.74038461538501</v>
      </c>
      <c r="AB204" s="4">
        <v>143</v>
      </c>
      <c r="AC204">
        <v>2961.5384615399298</v>
      </c>
      <c r="AD204">
        <v>2900</v>
      </c>
      <c r="AF204">
        <v>1</v>
      </c>
      <c r="AG204">
        <v>0</v>
      </c>
      <c r="AH204">
        <v>2</v>
      </c>
      <c r="AI204">
        <v>0</v>
      </c>
      <c r="AJ204">
        <v>0</v>
      </c>
      <c r="AK204">
        <v>3</v>
      </c>
      <c r="AL204">
        <v>2</v>
      </c>
      <c r="AM204">
        <v>1</v>
      </c>
      <c r="AN204">
        <v>4</v>
      </c>
    </row>
    <row r="205" spans="1:40">
      <c r="A205">
        <v>204</v>
      </c>
      <c r="B205" t="s">
        <v>1076</v>
      </c>
      <c r="C205" t="s">
        <v>1077</v>
      </c>
      <c r="D205" t="s">
        <v>658</v>
      </c>
      <c r="E205" t="s">
        <v>835</v>
      </c>
      <c r="F205">
        <v>25</v>
      </c>
      <c r="G205">
        <v>194</v>
      </c>
      <c r="H205">
        <v>186.538461538462</v>
      </c>
      <c r="I205">
        <v>35</v>
      </c>
      <c r="J205">
        <v>48.966346153846096</v>
      </c>
      <c r="P205">
        <v>0</v>
      </c>
      <c r="Q205" s="6">
        <v>235.50480769230799</v>
      </c>
      <c r="R205">
        <v>12.5</v>
      </c>
      <c r="S205" t="s">
        <v>836</v>
      </c>
      <c r="T205" t="s">
        <v>957</v>
      </c>
      <c r="V205">
        <v>0</v>
      </c>
      <c r="X205">
        <v>265.00480769230802</v>
      </c>
      <c r="Y205">
        <v>30</v>
      </c>
      <c r="Z205">
        <v>90</v>
      </c>
      <c r="AA205">
        <v>145.00480769230799</v>
      </c>
      <c r="AB205" s="4">
        <v>145</v>
      </c>
      <c r="AC205">
        <v>19.230769232080998</v>
      </c>
      <c r="AD205">
        <v>0</v>
      </c>
      <c r="AF205">
        <v>1</v>
      </c>
      <c r="AG205">
        <v>0</v>
      </c>
      <c r="AH205">
        <v>2</v>
      </c>
      <c r="AI205">
        <v>0</v>
      </c>
      <c r="AJ205">
        <v>1</v>
      </c>
      <c r="AK205">
        <v>0</v>
      </c>
      <c r="AL205">
        <v>0</v>
      </c>
      <c r="AM205">
        <v>0</v>
      </c>
      <c r="AN205">
        <v>0</v>
      </c>
    </row>
    <row r="206" spans="1:40">
      <c r="A206">
        <v>205</v>
      </c>
      <c r="B206" t="s">
        <v>391</v>
      </c>
      <c r="C206" t="s">
        <v>392</v>
      </c>
      <c r="D206" t="s">
        <v>393</v>
      </c>
      <c r="E206" t="s">
        <v>835</v>
      </c>
      <c r="F206">
        <v>23</v>
      </c>
      <c r="G206">
        <v>194</v>
      </c>
      <c r="H206">
        <v>171.61538461538501</v>
      </c>
      <c r="I206">
        <v>27</v>
      </c>
      <c r="J206">
        <v>37.774038461538503</v>
      </c>
      <c r="P206">
        <v>0</v>
      </c>
      <c r="Q206" s="6">
        <v>209.38942307692301</v>
      </c>
      <c r="R206">
        <v>5.75</v>
      </c>
      <c r="S206" t="s">
        <v>836</v>
      </c>
      <c r="T206">
        <v>10</v>
      </c>
      <c r="V206">
        <v>0</v>
      </c>
      <c r="X206">
        <v>232.13942307692301</v>
      </c>
      <c r="Y206">
        <v>50</v>
      </c>
      <c r="Z206">
        <v>90</v>
      </c>
      <c r="AA206">
        <v>92.139423076922995</v>
      </c>
      <c r="AB206" s="4">
        <v>92</v>
      </c>
      <c r="AC206">
        <v>557.69230769203705</v>
      </c>
      <c r="AD206">
        <v>500</v>
      </c>
      <c r="AF206">
        <v>0</v>
      </c>
      <c r="AG206">
        <v>1</v>
      </c>
      <c r="AH206">
        <v>2</v>
      </c>
      <c r="AI206">
        <v>0</v>
      </c>
      <c r="AJ206">
        <v>0</v>
      </c>
      <c r="AK206">
        <v>2</v>
      </c>
      <c r="AL206">
        <v>0</v>
      </c>
      <c r="AM206">
        <v>1</v>
      </c>
      <c r="AN206">
        <v>0</v>
      </c>
    </row>
    <row r="207" spans="1:40">
      <c r="A207">
        <v>206</v>
      </c>
      <c r="B207" t="s">
        <v>1078</v>
      </c>
      <c r="C207" t="s">
        <v>1079</v>
      </c>
      <c r="D207" t="s">
        <v>351</v>
      </c>
      <c r="E207" t="s">
        <v>864</v>
      </c>
      <c r="F207">
        <v>25</v>
      </c>
      <c r="G207">
        <v>232</v>
      </c>
      <c r="H207">
        <v>223.07692307692301</v>
      </c>
      <c r="I207">
        <v>64</v>
      </c>
      <c r="J207">
        <v>107.07692307692299</v>
      </c>
      <c r="P207">
        <v>0</v>
      </c>
      <c r="Q207" s="6">
        <v>330.15384615384602</v>
      </c>
      <c r="R207">
        <v>6.25</v>
      </c>
      <c r="S207" t="s">
        <v>836</v>
      </c>
      <c r="T207" t="s">
        <v>957</v>
      </c>
      <c r="U207">
        <v>50</v>
      </c>
      <c r="V207">
        <v>0</v>
      </c>
      <c r="X207">
        <v>403.40384615384602</v>
      </c>
      <c r="Y207">
        <v>30</v>
      </c>
      <c r="Z207">
        <v>90</v>
      </c>
      <c r="AA207">
        <v>283.40384615384602</v>
      </c>
      <c r="AB207" s="4">
        <v>283</v>
      </c>
      <c r="AC207">
        <v>1615.38461538407</v>
      </c>
      <c r="AD207">
        <v>1600</v>
      </c>
      <c r="AF207">
        <v>2</v>
      </c>
      <c r="AG207">
        <v>1</v>
      </c>
      <c r="AH207">
        <v>1</v>
      </c>
      <c r="AI207">
        <v>1</v>
      </c>
      <c r="AJ207">
        <v>0</v>
      </c>
      <c r="AK207">
        <v>3</v>
      </c>
      <c r="AL207">
        <v>1</v>
      </c>
      <c r="AM207">
        <v>1</v>
      </c>
      <c r="AN207">
        <v>1</v>
      </c>
    </row>
    <row r="208" spans="1:40">
      <c r="A208">
        <v>207</v>
      </c>
      <c r="B208" t="s">
        <v>394</v>
      </c>
      <c r="C208" t="s">
        <v>395</v>
      </c>
      <c r="D208" t="s">
        <v>351</v>
      </c>
      <c r="E208" t="s">
        <v>835</v>
      </c>
      <c r="F208">
        <v>26</v>
      </c>
      <c r="G208">
        <v>194</v>
      </c>
      <c r="H208">
        <v>194</v>
      </c>
      <c r="I208">
        <v>51</v>
      </c>
      <c r="J208">
        <v>71.350961538461505</v>
      </c>
      <c r="P208">
        <v>0</v>
      </c>
      <c r="Q208" s="6">
        <v>265.350961538462</v>
      </c>
      <c r="R208">
        <v>13</v>
      </c>
      <c r="S208" t="s">
        <v>836</v>
      </c>
      <c r="T208" t="s">
        <v>957</v>
      </c>
      <c r="U208">
        <v>5</v>
      </c>
      <c r="V208">
        <v>0</v>
      </c>
      <c r="X208">
        <v>300.350961538462</v>
      </c>
      <c r="Y208">
        <v>50</v>
      </c>
      <c r="Z208">
        <v>90</v>
      </c>
      <c r="AA208">
        <v>160.350961538462</v>
      </c>
      <c r="AB208" s="4">
        <v>160</v>
      </c>
      <c r="AC208">
        <v>1403.8461538480101</v>
      </c>
      <c r="AD208">
        <v>1400</v>
      </c>
      <c r="AF208">
        <v>1</v>
      </c>
      <c r="AG208">
        <v>1</v>
      </c>
      <c r="AH208">
        <v>0</v>
      </c>
      <c r="AI208">
        <v>1</v>
      </c>
      <c r="AJ208">
        <v>0</v>
      </c>
      <c r="AK208">
        <v>0</v>
      </c>
      <c r="AL208">
        <v>1</v>
      </c>
      <c r="AM208">
        <v>0</v>
      </c>
      <c r="AN208">
        <v>4</v>
      </c>
    </row>
    <row r="209" spans="1:41">
      <c r="A209">
        <v>208</v>
      </c>
      <c r="B209" t="s">
        <v>396</v>
      </c>
      <c r="C209" t="s">
        <v>397</v>
      </c>
      <c r="D209" t="s">
        <v>261</v>
      </c>
      <c r="E209" t="s">
        <v>835</v>
      </c>
      <c r="F209">
        <v>24</v>
      </c>
      <c r="G209">
        <v>194</v>
      </c>
      <c r="H209">
        <v>179.07692307692301</v>
      </c>
      <c r="I209">
        <v>27</v>
      </c>
      <c r="J209">
        <v>37.774038461538503</v>
      </c>
      <c r="P209">
        <v>0</v>
      </c>
      <c r="Q209" s="6">
        <v>216.850961538462</v>
      </c>
      <c r="S209" t="s">
        <v>836</v>
      </c>
      <c r="T209" t="s">
        <v>967</v>
      </c>
      <c r="V209">
        <v>0</v>
      </c>
      <c r="X209">
        <v>223.850961538462</v>
      </c>
      <c r="Y209">
        <v>50</v>
      </c>
      <c r="Z209">
        <v>90</v>
      </c>
      <c r="AA209">
        <v>83.850961538461505</v>
      </c>
      <c r="AB209" s="4">
        <v>83</v>
      </c>
      <c r="AC209">
        <v>3403.8461538461902</v>
      </c>
      <c r="AD209">
        <v>3400</v>
      </c>
      <c r="AF209">
        <v>0</v>
      </c>
      <c r="AG209">
        <v>1</v>
      </c>
      <c r="AH209">
        <v>1</v>
      </c>
      <c r="AI209">
        <v>1</v>
      </c>
      <c r="AJ209">
        <v>0</v>
      </c>
      <c r="AK209">
        <v>3</v>
      </c>
      <c r="AL209">
        <v>3</v>
      </c>
      <c r="AM209">
        <v>0</v>
      </c>
      <c r="AN209">
        <v>4</v>
      </c>
    </row>
    <row r="210" spans="1:41">
      <c r="A210">
        <v>209</v>
      </c>
      <c r="B210" t="s">
        <v>1080</v>
      </c>
      <c r="C210" t="s">
        <v>1081</v>
      </c>
      <c r="D210" t="s">
        <v>679</v>
      </c>
      <c r="E210" t="s">
        <v>835</v>
      </c>
      <c r="F210">
        <v>22.875</v>
      </c>
      <c r="G210">
        <v>194</v>
      </c>
      <c r="H210">
        <v>170.68269230769201</v>
      </c>
      <c r="I210">
        <v>23</v>
      </c>
      <c r="J210">
        <v>32.177884615384599</v>
      </c>
      <c r="P210">
        <v>0</v>
      </c>
      <c r="Q210" s="6">
        <v>202.86057692307699</v>
      </c>
      <c r="S210" t="s">
        <v>836</v>
      </c>
      <c r="T210" t="s">
        <v>967</v>
      </c>
      <c r="V210">
        <v>0</v>
      </c>
      <c r="X210">
        <v>209.86057692307699</v>
      </c>
      <c r="Y210">
        <v>30</v>
      </c>
      <c r="Z210">
        <v>90</v>
      </c>
      <c r="AA210">
        <v>89.860576923076906</v>
      </c>
      <c r="AB210" s="4">
        <v>89</v>
      </c>
      <c r="AC210">
        <v>3442.3076923077401</v>
      </c>
      <c r="AD210">
        <v>3400</v>
      </c>
      <c r="AF210">
        <v>0</v>
      </c>
      <c r="AG210">
        <v>1</v>
      </c>
      <c r="AH210">
        <v>1</v>
      </c>
      <c r="AI210">
        <v>1</v>
      </c>
      <c r="AJ210">
        <v>1</v>
      </c>
      <c r="AK210">
        <v>4</v>
      </c>
      <c r="AL210">
        <v>3</v>
      </c>
      <c r="AM210">
        <v>0</v>
      </c>
      <c r="AN210">
        <v>4</v>
      </c>
    </row>
    <row r="211" spans="1:41">
      <c r="A211">
        <v>210</v>
      </c>
      <c r="B211" t="s">
        <v>398</v>
      </c>
      <c r="C211" t="s">
        <v>399</v>
      </c>
      <c r="D211" t="s">
        <v>400</v>
      </c>
      <c r="E211" t="s">
        <v>835</v>
      </c>
      <c r="F211">
        <v>25</v>
      </c>
      <c r="G211">
        <v>192</v>
      </c>
      <c r="H211">
        <v>184.61538461538501</v>
      </c>
      <c r="I211">
        <v>29</v>
      </c>
      <c r="J211">
        <v>40.153846153846203</v>
      </c>
      <c r="P211">
        <v>0</v>
      </c>
      <c r="Q211" s="6">
        <v>224.769230769231</v>
      </c>
      <c r="R211">
        <v>12.5</v>
      </c>
      <c r="S211" t="s">
        <v>836</v>
      </c>
      <c r="T211" t="s">
        <v>957</v>
      </c>
      <c r="V211">
        <v>0</v>
      </c>
      <c r="X211">
        <v>254.269230769231</v>
      </c>
      <c r="Y211">
        <v>50</v>
      </c>
      <c r="Z211">
        <v>90</v>
      </c>
      <c r="AA211">
        <v>114.269230769231</v>
      </c>
      <c r="AB211" s="4">
        <v>114</v>
      </c>
      <c r="AC211">
        <v>1076.9230769230901</v>
      </c>
      <c r="AD211">
        <v>1000</v>
      </c>
      <c r="AF211">
        <v>1</v>
      </c>
      <c r="AG211">
        <v>0</v>
      </c>
      <c r="AH211">
        <v>0</v>
      </c>
      <c r="AI211">
        <v>1</v>
      </c>
      <c r="AJ211">
        <v>0</v>
      </c>
      <c r="AK211">
        <v>4</v>
      </c>
      <c r="AL211">
        <v>1</v>
      </c>
      <c r="AM211">
        <v>0</v>
      </c>
      <c r="AN211">
        <v>0</v>
      </c>
    </row>
    <row r="212" spans="1:41">
      <c r="A212">
        <v>211</v>
      </c>
      <c r="B212" t="s">
        <v>401</v>
      </c>
      <c r="C212" t="s">
        <v>402</v>
      </c>
      <c r="D212" t="s">
        <v>400</v>
      </c>
      <c r="E212" t="s">
        <v>835</v>
      </c>
      <c r="F212">
        <v>25</v>
      </c>
      <c r="G212">
        <v>192</v>
      </c>
      <c r="H212">
        <v>184.61538461538501</v>
      </c>
      <c r="I212">
        <v>25</v>
      </c>
      <c r="J212">
        <v>34.615384615384599</v>
      </c>
      <c r="P212">
        <v>0</v>
      </c>
      <c r="Q212" s="6">
        <v>219.230769230769</v>
      </c>
      <c r="R212">
        <v>12.5</v>
      </c>
      <c r="S212" t="s">
        <v>836</v>
      </c>
      <c r="T212" t="s">
        <v>957</v>
      </c>
      <c r="V212">
        <v>0</v>
      </c>
      <c r="X212">
        <v>248.730769230769</v>
      </c>
      <c r="Y212">
        <v>50</v>
      </c>
      <c r="Z212">
        <v>90</v>
      </c>
      <c r="AA212">
        <v>108.730769230769</v>
      </c>
      <c r="AB212" s="4">
        <v>108</v>
      </c>
      <c r="AC212">
        <v>2923.0769230769101</v>
      </c>
      <c r="AD212">
        <v>2900</v>
      </c>
      <c r="AF212">
        <v>1</v>
      </c>
      <c r="AG212">
        <v>0</v>
      </c>
      <c r="AH212">
        <v>0</v>
      </c>
      <c r="AI212">
        <v>0</v>
      </c>
      <c r="AJ212">
        <v>1</v>
      </c>
      <c r="AK212">
        <v>3</v>
      </c>
      <c r="AL212">
        <v>2</v>
      </c>
      <c r="AM212">
        <v>1</v>
      </c>
      <c r="AN212">
        <v>4</v>
      </c>
    </row>
    <row r="213" spans="1:41">
      <c r="A213">
        <v>212</v>
      </c>
      <c r="B213" t="s">
        <v>1082</v>
      </c>
      <c r="C213" t="s">
        <v>1083</v>
      </c>
      <c r="D213" t="s">
        <v>312</v>
      </c>
      <c r="E213" t="s">
        <v>835</v>
      </c>
      <c r="F213">
        <v>4</v>
      </c>
      <c r="G213">
        <v>192</v>
      </c>
      <c r="H213">
        <v>29.538461538461501</v>
      </c>
      <c r="I213">
        <v>6</v>
      </c>
      <c r="J213">
        <v>8.3076923076923102</v>
      </c>
      <c r="P213">
        <v>0</v>
      </c>
      <c r="Q213" s="6">
        <v>37.846153846153797</v>
      </c>
      <c r="R213">
        <v>2</v>
      </c>
      <c r="S213">
        <v>3.5</v>
      </c>
      <c r="T213" t="s">
        <v>967</v>
      </c>
      <c r="V213">
        <v>0</v>
      </c>
      <c r="X213">
        <v>43.346153846153797</v>
      </c>
      <c r="AA213">
        <v>43.346153846153797</v>
      </c>
      <c r="AB213" s="4">
        <v>43</v>
      </c>
      <c r="AC213">
        <v>1384.61538461539</v>
      </c>
      <c r="AD213">
        <v>1300</v>
      </c>
      <c r="AF213">
        <v>0</v>
      </c>
      <c r="AG213">
        <v>0</v>
      </c>
      <c r="AH213">
        <v>2</v>
      </c>
      <c r="AI213">
        <v>0</v>
      </c>
      <c r="AJ213">
        <v>0</v>
      </c>
      <c r="AK213">
        <v>3</v>
      </c>
      <c r="AL213">
        <v>1</v>
      </c>
      <c r="AM213">
        <v>0</v>
      </c>
      <c r="AN213">
        <v>3</v>
      </c>
    </row>
    <row r="214" spans="1:41">
      <c r="A214">
        <v>213</v>
      </c>
      <c r="B214" t="s">
        <v>1084</v>
      </c>
      <c r="C214" t="s">
        <v>1085</v>
      </c>
      <c r="D214" t="s">
        <v>312</v>
      </c>
      <c r="E214" t="s">
        <v>835</v>
      </c>
      <c r="F214">
        <v>4</v>
      </c>
      <c r="G214">
        <v>192</v>
      </c>
      <c r="H214">
        <v>29.538461538461501</v>
      </c>
      <c r="I214">
        <v>4</v>
      </c>
      <c r="J214">
        <v>5.5384615384615401</v>
      </c>
      <c r="P214">
        <v>0</v>
      </c>
      <c r="Q214" s="6">
        <v>35.076923076923102</v>
      </c>
      <c r="R214">
        <v>2</v>
      </c>
      <c r="S214">
        <v>3.5</v>
      </c>
      <c r="T214" t="s">
        <v>967</v>
      </c>
      <c r="V214">
        <v>0</v>
      </c>
      <c r="X214">
        <v>40.576923076923102</v>
      </c>
      <c r="AA214">
        <v>40.576923076923102</v>
      </c>
      <c r="AB214" s="4">
        <v>40</v>
      </c>
      <c r="AC214">
        <v>2307.6923076923199</v>
      </c>
      <c r="AD214">
        <v>2300</v>
      </c>
      <c r="AF214">
        <v>0</v>
      </c>
      <c r="AG214">
        <v>0</v>
      </c>
      <c r="AH214">
        <v>2</v>
      </c>
      <c r="AI214">
        <v>0</v>
      </c>
      <c r="AJ214">
        <v>0</v>
      </c>
      <c r="AK214">
        <v>0</v>
      </c>
      <c r="AL214">
        <v>2</v>
      </c>
      <c r="AM214">
        <v>0</v>
      </c>
      <c r="AN214">
        <v>3</v>
      </c>
    </row>
    <row r="215" spans="1:41">
      <c r="A215">
        <v>214</v>
      </c>
      <c r="B215" t="s">
        <v>405</v>
      </c>
      <c r="C215" t="s">
        <v>406</v>
      </c>
      <c r="D215" t="s">
        <v>1086</v>
      </c>
      <c r="E215" t="s">
        <v>835</v>
      </c>
      <c r="F215">
        <v>23</v>
      </c>
      <c r="G215">
        <v>194</v>
      </c>
      <c r="H215">
        <v>171.61538461538501</v>
      </c>
      <c r="I215">
        <v>31</v>
      </c>
      <c r="J215">
        <v>43.370192307692299</v>
      </c>
      <c r="P215">
        <v>0</v>
      </c>
      <c r="Q215" s="6">
        <v>214.98557692307699</v>
      </c>
      <c r="R215">
        <v>5.75</v>
      </c>
      <c r="S215" t="s">
        <v>836</v>
      </c>
      <c r="T215">
        <v>10</v>
      </c>
      <c r="V215">
        <v>5</v>
      </c>
      <c r="X215">
        <v>242.73557692307699</v>
      </c>
      <c r="Y215">
        <v>30</v>
      </c>
      <c r="Z215">
        <v>90</v>
      </c>
      <c r="AA215">
        <v>122.73557692307701</v>
      </c>
      <c r="AB215" s="4">
        <v>122</v>
      </c>
      <c r="AC215">
        <v>2942.3076923076201</v>
      </c>
      <c r="AD215">
        <v>2900</v>
      </c>
      <c r="AF215">
        <v>1</v>
      </c>
      <c r="AG215">
        <v>0</v>
      </c>
      <c r="AH215">
        <v>1</v>
      </c>
      <c r="AI215">
        <v>0</v>
      </c>
      <c r="AJ215">
        <v>0</v>
      </c>
      <c r="AK215">
        <v>2</v>
      </c>
      <c r="AL215">
        <v>2</v>
      </c>
      <c r="AM215">
        <v>1</v>
      </c>
      <c r="AN215">
        <v>4</v>
      </c>
    </row>
    <row r="216" spans="1:41">
      <c r="A216">
        <v>215</v>
      </c>
      <c r="B216" t="s">
        <v>407</v>
      </c>
      <c r="C216" t="s">
        <v>408</v>
      </c>
      <c r="D216" t="s">
        <v>1087</v>
      </c>
      <c r="E216" t="s">
        <v>835</v>
      </c>
      <c r="F216">
        <v>25</v>
      </c>
      <c r="G216">
        <v>194</v>
      </c>
      <c r="H216">
        <v>186.538461538462</v>
      </c>
      <c r="I216">
        <v>61</v>
      </c>
      <c r="J216">
        <v>85.341346153846203</v>
      </c>
      <c r="P216">
        <v>0</v>
      </c>
      <c r="Q216" s="6">
        <v>271.87980769230802</v>
      </c>
      <c r="R216">
        <v>12.5</v>
      </c>
      <c r="S216" t="s">
        <v>836</v>
      </c>
      <c r="T216" t="s">
        <v>957</v>
      </c>
      <c r="V216">
        <v>5</v>
      </c>
      <c r="X216">
        <v>306.37980769230802</v>
      </c>
      <c r="Y216">
        <v>50</v>
      </c>
      <c r="Z216">
        <v>90</v>
      </c>
      <c r="AA216">
        <v>166.37980769230799</v>
      </c>
      <c r="AB216" s="4">
        <v>166</v>
      </c>
      <c r="AC216">
        <v>1519.23076923094</v>
      </c>
      <c r="AD216">
        <v>1500</v>
      </c>
      <c r="AF216">
        <v>1</v>
      </c>
      <c r="AG216">
        <v>1</v>
      </c>
      <c r="AH216">
        <v>0</v>
      </c>
      <c r="AI216">
        <v>1</v>
      </c>
      <c r="AJ216">
        <v>1</v>
      </c>
      <c r="AK216">
        <v>1</v>
      </c>
      <c r="AL216">
        <v>1</v>
      </c>
      <c r="AM216">
        <v>1</v>
      </c>
      <c r="AN216">
        <v>0</v>
      </c>
    </row>
    <row r="217" spans="1:41">
      <c r="A217">
        <v>216</v>
      </c>
      <c r="B217">
        <v>8110008</v>
      </c>
      <c r="C217" t="s">
        <v>409</v>
      </c>
      <c r="D217" t="s">
        <v>1088</v>
      </c>
      <c r="E217" t="s">
        <v>835</v>
      </c>
      <c r="F217">
        <v>25</v>
      </c>
      <c r="G217">
        <v>194</v>
      </c>
      <c r="H217">
        <v>186.538461538462</v>
      </c>
      <c r="I217">
        <v>41</v>
      </c>
      <c r="J217">
        <v>57.360576923076898</v>
      </c>
      <c r="P217">
        <v>0</v>
      </c>
      <c r="Q217" s="6">
        <v>243.899038461538</v>
      </c>
      <c r="R217">
        <v>12.5</v>
      </c>
      <c r="S217" t="s">
        <v>836</v>
      </c>
      <c r="T217" t="s">
        <v>957</v>
      </c>
      <c r="V217">
        <v>5</v>
      </c>
      <c r="X217">
        <v>278.399038461538</v>
      </c>
      <c r="Y217">
        <v>50</v>
      </c>
      <c r="Z217">
        <v>90</v>
      </c>
      <c r="AA217">
        <v>138.399038461538</v>
      </c>
      <c r="AB217" s="4">
        <v>138</v>
      </c>
      <c r="AC217">
        <v>1596.15384615381</v>
      </c>
      <c r="AD217">
        <v>1500</v>
      </c>
      <c r="AF217">
        <v>1</v>
      </c>
      <c r="AG217">
        <v>0</v>
      </c>
      <c r="AH217">
        <v>1</v>
      </c>
      <c r="AI217">
        <v>1</v>
      </c>
      <c r="AJ217">
        <v>1</v>
      </c>
      <c r="AK217">
        <v>3</v>
      </c>
      <c r="AL217">
        <v>1</v>
      </c>
      <c r="AM217">
        <v>1</v>
      </c>
      <c r="AN217">
        <v>0</v>
      </c>
    </row>
    <row r="218" spans="1:41">
      <c r="A218">
        <v>217</v>
      </c>
      <c r="B218" t="s">
        <v>411</v>
      </c>
      <c r="C218" t="s">
        <v>412</v>
      </c>
      <c r="D218" t="s">
        <v>413</v>
      </c>
      <c r="E218" t="s">
        <v>835</v>
      </c>
      <c r="F218">
        <v>25</v>
      </c>
      <c r="G218">
        <v>194</v>
      </c>
      <c r="H218">
        <v>186.538461538462</v>
      </c>
      <c r="I218">
        <v>23</v>
      </c>
      <c r="J218">
        <v>32.177884615384599</v>
      </c>
      <c r="P218">
        <v>0</v>
      </c>
      <c r="Q218" s="6">
        <v>218.71634615384599</v>
      </c>
      <c r="R218">
        <v>12.5</v>
      </c>
      <c r="S218" t="s">
        <v>836</v>
      </c>
      <c r="T218" t="s">
        <v>957</v>
      </c>
      <c r="W218">
        <v>4</v>
      </c>
      <c r="Y218">
        <v>252.21634615384599</v>
      </c>
      <c r="Z218">
        <v>50</v>
      </c>
      <c r="AA218">
        <v>90</v>
      </c>
      <c r="AB218" s="4">
        <v>112.216346153846</v>
      </c>
      <c r="AC218">
        <v>112</v>
      </c>
      <c r="AD218">
        <v>865.38461538452805</v>
      </c>
      <c r="AE218">
        <v>800</v>
      </c>
      <c r="AG218">
        <v>1</v>
      </c>
      <c r="AH218">
        <v>0</v>
      </c>
      <c r="AI218">
        <v>0</v>
      </c>
      <c r="AJ218">
        <v>1</v>
      </c>
      <c r="AK218">
        <v>0</v>
      </c>
      <c r="AL218">
        <v>2</v>
      </c>
      <c r="AM218">
        <v>0</v>
      </c>
      <c r="AN218">
        <v>1</v>
      </c>
      <c r="AO218">
        <v>3</v>
      </c>
    </row>
    <row r="219" spans="1:41">
      <c r="A219">
        <v>218</v>
      </c>
      <c r="B219" t="s">
        <v>414</v>
      </c>
      <c r="C219" t="s">
        <v>415</v>
      </c>
      <c r="D219" t="s">
        <v>416</v>
      </c>
      <c r="E219" t="s">
        <v>835</v>
      </c>
      <c r="F219">
        <v>25</v>
      </c>
      <c r="G219">
        <v>194</v>
      </c>
      <c r="H219">
        <v>186.538461538462</v>
      </c>
      <c r="I219">
        <v>27</v>
      </c>
      <c r="J219">
        <v>37.774038461538503</v>
      </c>
      <c r="P219">
        <v>0</v>
      </c>
      <c r="Q219" s="6">
        <v>224.3125</v>
      </c>
      <c r="R219">
        <v>12.5</v>
      </c>
      <c r="S219" t="s">
        <v>836</v>
      </c>
      <c r="T219" t="s">
        <v>957</v>
      </c>
      <c r="U219">
        <v>5</v>
      </c>
      <c r="W219">
        <v>4</v>
      </c>
      <c r="Y219">
        <v>262.8125</v>
      </c>
      <c r="Z219">
        <v>50</v>
      </c>
      <c r="AA219">
        <v>90</v>
      </c>
      <c r="AB219" s="4">
        <v>122.8125</v>
      </c>
      <c r="AC219">
        <v>122</v>
      </c>
      <c r="AD219">
        <v>3250.0000000002301</v>
      </c>
      <c r="AE219">
        <v>3200</v>
      </c>
      <c r="AG219">
        <v>1</v>
      </c>
      <c r="AH219">
        <v>0</v>
      </c>
      <c r="AI219">
        <v>1</v>
      </c>
      <c r="AJ219">
        <v>0</v>
      </c>
      <c r="AK219">
        <v>0</v>
      </c>
      <c r="AL219">
        <v>2</v>
      </c>
      <c r="AM219">
        <v>3</v>
      </c>
      <c r="AN219">
        <v>0</v>
      </c>
      <c r="AO219">
        <v>2</v>
      </c>
    </row>
    <row r="220" spans="1:41">
      <c r="A220">
        <v>219</v>
      </c>
      <c r="B220" t="s">
        <v>417</v>
      </c>
      <c r="C220" t="s">
        <v>418</v>
      </c>
      <c r="D220" t="s">
        <v>289</v>
      </c>
      <c r="E220" t="s">
        <v>864</v>
      </c>
      <c r="F220">
        <v>25</v>
      </c>
      <c r="G220">
        <v>232</v>
      </c>
      <c r="H220">
        <v>223.07692307692301</v>
      </c>
      <c r="I220">
        <v>58</v>
      </c>
      <c r="J220">
        <v>97.038461538461505</v>
      </c>
      <c r="P220">
        <v>0</v>
      </c>
      <c r="Q220" s="6">
        <v>320.11538461538498</v>
      </c>
      <c r="R220">
        <v>12.5</v>
      </c>
      <c r="S220" t="s">
        <v>836</v>
      </c>
      <c r="T220" t="s">
        <v>957</v>
      </c>
      <c r="U220">
        <v>50</v>
      </c>
      <c r="W220">
        <v>3</v>
      </c>
      <c r="Y220">
        <v>402.61538461538498</v>
      </c>
      <c r="Z220">
        <v>30</v>
      </c>
      <c r="AA220">
        <v>90</v>
      </c>
      <c r="AB220" s="4">
        <v>282.61538461538498</v>
      </c>
      <c r="AC220">
        <v>282</v>
      </c>
      <c r="AD220">
        <v>2461.53846153834</v>
      </c>
      <c r="AE220">
        <v>2400</v>
      </c>
      <c r="AG220">
        <v>2</v>
      </c>
      <c r="AH220">
        <v>1</v>
      </c>
      <c r="AI220">
        <v>1</v>
      </c>
      <c r="AJ220">
        <v>1</v>
      </c>
      <c r="AK220">
        <v>0</v>
      </c>
      <c r="AL220">
        <v>2</v>
      </c>
      <c r="AM220">
        <v>2</v>
      </c>
      <c r="AN220">
        <v>0</v>
      </c>
      <c r="AO220">
        <v>4</v>
      </c>
    </row>
    <row r="221" spans="1:41">
      <c r="A221">
        <v>220</v>
      </c>
      <c r="B221" t="s">
        <v>419</v>
      </c>
      <c r="C221" t="s">
        <v>420</v>
      </c>
      <c r="D221" t="s">
        <v>421</v>
      </c>
      <c r="E221" t="s">
        <v>835</v>
      </c>
      <c r="F221">
        <v>25</v>
      </c>
      <c r="G221">
        <v>194</v>
      </c>
      <c r="H221">
        <v>186.538461538462</v>
      </c>
      <c r="I221">
        <v>29</v>
      </c>
      <c r="J221">
        <v>40.572115384615401</v>
      </c>
      <c r="P221">
        <v>0</v>
      </c>
      <c r="Q221" s="6">
        <v>227.11057692307699</v>
      </c>
      <c r="R221">
        <v>12.5</v>
      </c>
      <c r="S221" t="s">
        <v>836</v>
      </c>
      <c r="T221" t="s">
        <v>957</v>
      </c>
      <c r="W221">
        <v>3</v>
      </c>
      <c r="Y221">
        <v>259.61057692307702</v>
      </c>
      <c r="Z221">
        <v>50</v>
      </c>
      <c r="AA221">
        <v>90</v>
      </c>
      <c r="AB221" s="4">
        <v>119.61057692307701</v>
      </c>
      <c r="AC221">
        <v>119</v>
      </c>
      <c r="AD221">
        <v>2442.3076923078502</v>
      </c>
      <c r="AE221">
        <v>2400</v>
      </c>
      <c r="AG221">
        <v>1</v>
      </c>
      <c r="AH221">
        <v>0</v>
      </c>
      <c r="AI221">
        <v>0</v>
      </c>
      <c r="AJ221">
        <v>1</v>
      </c>
      <c r="AK221">
        <v>1</v>
      </c>
      <c r="AL221">
        <v>4</v>
      </c>
      <c r="AM221">
        <v>2</v>
      </c>
      <c r="AN221">
        <v>0</v>
      </c>
      <c r="AO221">
        <v>4</v>
      </c>
    </row>
    <row r="222" spans="1:41">
      <c r="A222">
        <v>221</v>
      </c>
      <c r="B222" t="s">
        <v>422</v>
      </c>
      <c r="C222" t="s">
        <v>423</v>
      </c>
      <c r="D222" t="s">
        <v>1089</v>
      </c>
      <c r="E222" t="s">
        <v>835</v>
      </c>
      <c r="F222">
        <v>17.5</v>
      </c>
      <c r="G222">
        <v>194</v>
      </c>
      <c r="H222">
        <v>130.57692307692301</v>
      </c>
      <c r="I222">
        <v>23</v>
      </c>
      <c r="J222">
        <v>32.177884615384599</v>
      </c>
      <c r="P222">
        <v>0</v>
      </c>
      <c r="Q222" s="6">
        <v>162.75480769230799</v>
      </c>
      <c r="S222" t="s">
        <v>836</v>
      </c>
      <c r="T222" t="s">
        <v>967</v>
      </c>
      <c r="W222">
        <v>3</v>
      </c>
      <c r="Y222">
        <v>172.75480769230799</v>
      </c>
      <c r="Z222">
        <v>30</v>
      </c>
      <c r="AA222">
        <v>50</v>
      </c>
      <c r="AB222" s="4">
        <v>92.754807692307693</v>
      </c>
      <c r="AC222">
        <v>92</v>
      </c>
      <c r="AD222">
        <v>3019.2307692307199</v>
      </c>
      <c r="AE222">
        <v>3000</v>
      </c>
      <c r="AG222">
        <v>0</v>
      </c>
      <c r="AH222">
        <v>1</v>
      </c>
      <c r="AI222">
        <v>2</v>
      </c>
      <c r="AJ222">
        <v>0</v>
      </c>
      <c r="AK222">
        <v>0</v>
      </c>
      <c r="AL222">
        <v>2</v>
      </c>
      <c r="AM222">
        <v>3</v>
      </c>
      <c r="AN222">
        <v>0</v>
      </c>
      <c r="AO222">
        <v>0</v>
      </c>
    </row>
    <row r="223" spans="1:41">
      <c r="A223">
        <v>222</v>
      </c>
      <c r="B223" t="s">
        <v>820</v>
      </c>
      <c r="C223" t="s">
        <v>1090</v>
      </c>
      <c r="D223" t="s">
        <v>577</v>
      </c>
      <c r="E223" t="s">
        <v>835</v>
      </c>
      <c r="F223">
        <v>22.3125</v>
      </c>
      <c r="G223">
        <v>194</v>
      </c>
      <c r="H223">
        <v>166.48557692307699</v>
      </c>
      <c r="I223">
        <v>27</v>
      </c>
      <c r="J223">
        <v>37.774038461538503</v>
      </c>
      <c r="P223">
        <v>0</v>
      </c>
      <c r="Q223" s="6">
        <v>204.25961538461499</v>
      </c>
      <c r="S223" t="s">
        <v>836</v>
      </c>
      <c r="T223" t="s">
        <v>967</v>
      </c>
      <c r="W223">
        <v>3</v>
      </c>
      <c r="Y223">
        <v>214.25961538461499</v>
      </c>
      <c r="Z223">
        <v>30</v>
      </c>
      <c r="AA223">
        <v>50</v>
      </c>
      <c r="AB223" s="4">
        <v>134.25961538461499</v>
      </c>
      <c r="AC223">
        <v>134</v>
      </c>
      <c r="AD223">
        <v>1038.46153846177</v>
      </c>
      <c r="AE223">
        <v>1000</v>
      </c>
      <c r="AG223">
        <v>1</v>
      </c>
      <c r="AH223">
        <v>0</v>
      </c>
      <c r="AI223">
        <v>1</v>
      </c>
      <c r="AJ223">
        <v>1</v>
      </c>
      <c r="AK223">
        <v>0</v>
      </c>
      <c r="AL223">
        <v>4</v>
      </c>
      <c r="AM223">
        <v>1</v>
      </c>
      <c r="AN223">
        <v>0</v>
      </c>
      <c r="AO223">
        <v>0</v>
      </c>
    </row>
    <row r="224" spans="1:41">
      <c r="A224">
        <v>223</v>
      </c>
      <c r="B224" t="s">
        <v>1091</v>
      </c>
      <c r="C224" t="s">
        <v>1092</v>
      </c>
      <c r="D224" t="s">
        <v>194</v>
      </c>
      <c r="E224" t="s">
        <v>835</v>
      </c>
      <c r="F224">
        <v>21.875</v>
      </c>
      <c r="G224">
        <v>194</v>
      </c>
      <c r="H224">
        <v>163.22115384615401</v>
      </c>
      <c r="I224">
        <v>23</v>
      </c>
      <c r="J224">
        <v>32.177884615384599</v>
      </c>
      <c r="P224">
        <v>0</v>
      </c>
      <c r="Q224" s="6">
        <v>195.399038461538</v>
      </c>
      <c r="S224" t="s">
        <v>836</v>
      </c>
      <c r="T224" t="s">
        <v>967</v>
      </c>
      <c r="W224">
        <v>3</v>
      </c>
      <c r="Y224">
        <v>205.399038461538</v>
      </c>
      <c r="Z224">
        <v>30</v>
      </c>
      <c r="AA224">
        <v>50</v>
      </c>
      <c r="AB224" s="4">
        <v>125.399038461538</v>
      </c>
      <c r="AC224">
        <v>125</v>
      </c>
      <c r="AD224">
        <v>1596.15384615381</v>
      </c>
      <c r="AE224">
        <v>1500</v>
      </c>
      <c r="AG224">
        <v>1</v>
      </c>
      <c r="AH224">
        <v>0</v>
      </c>
      <c r="AI224">
        <v>1</v>
      </c>
      <c r="AJ224">
        <v>0</v>
      </c>
      <c r="AK224">
        <v>1</v>
      </c>
      <c r="AL224">
        <v>0</v>
      </c>
      <c r="AM224">
        <v>1</v>
      </c>
      <c r="AN224">
        <v>1</v>
      </c>
      <c r="AO224">
        <v>0</v>
      </c>
    </row>
    <row r="225" spans="1:41">
      <c r="A225">
        <v>224</v>
      </c>
      <c r="B225" t="s">
        <v>424</v>
      </c>
      <c r="C225" t="s">
        <v>425</v>
      </c>
      <c r="D225" t="s">
        <v>385</v>
      </c>
      <c r="E225" t="s">
        <v>835</v>
      </c>
      <c r="F225">
        <v>22.75</v>
      </c>
      <c r="G225">
        <v>194</v>
      </c>
      <c r="H225">
        <v>169.75</v>
      </c>
      <c r="I225">
        <v>27</v>
      </c>
      <c r="J225">
        <v>37.774038461538503</v>
      </c>
      <c r="P225">
        <v>0</v>
      </c>
      <c r="Q225" s="6">
        <v>207.52403846153899</v>
      </c>
      <c r="R225">
        <v>5.75</v>
      </c>
      <c r="S225" t="s">
        <v>836</v>
      </c>
      <c r="T225" t="s">
        <v>967</v>
      </c>
      <c r="W225">
        <v>3</v>
      </c>
      <c r="Y225">
        <v>223.27403846153899</v>
      </c>
      <c r="Z225">
        <v>30</v>
      </c>
      <c r="AA225">
        <v>90</v>
      </c>
      <c r="AB225" s="4">
        <v>103.27403846153901</v>
      </c>
      <c r="AC225">
        <v>103</v>
      </c>
      <c r="AD225">
        <v>1096.1538461540399</v>
      </c>
      <c r="AE225">
        <v>1000</v>
      </c>
      <c r="AG225">
        <v>1</v>
      </c>
      <c r="AH225">
        <v>0</v>
      </c>
      <c r="AI225">
        <v>0</v>
      </c>
      <c r="AJ225">
        <v>0</v>
      </c>
      <c r="AK225">
        <v>0</v>
      </c>
      <c r="AL225">
        <v>3</v>
      </c>
      <c r="AM225">
        <v>1</v>
      </c>
      <c r="AN225">
        <v>0</v>
      </c>
      <c r="AO225">
        <v>0</v>
      </c>
    </row>
    <row r="226" spans="1:41">
      <c r="A226">
        <v>225</v>
      </c>
      <c r="B226" t="s">
        <v>426</v>
      </c>
      <c r="C226" t="s">
        <v>427</v>
      </c>
      <c r="D226" t="s">
        <v>329</v>
      </c>
      <c r="E226" t="s">
        <v>835</v>
      </c>
      <c r="F226">
        <v>24.9375</v>
      </c>
      <c r="G226">
        <v>194</v>
      </c>
      <c r="H226">
        <v>186.07211538461499</v>
      </c>
      <c r="I226">
        <v>29</v>
      </c>
      <c r="J226">
        <v>40.572115384615401</v>
      </c>
      <c r="P226">
        <v>0</v>
      </c>
      <c r="Q226" s="6">
        <v>226.644230769231</v>
      </c>
      <c r="R226">
        <v>12.5</v>
      </c>
      <c r="S226" t="s">
        <v>836</v>
      </c>
      <c r="T226" t="s">
        <v>957</v>
      </c>
      <c r="W226">
        <v>3</v>
      </c>
      <c r="Y226">
        <v>259.144230769231</v>
      </c>
      <c r="Z226">
        <v>50</v>
      </c>
      <c r="AA226">
        <v>90</v>
      </c>
      <c r="AB226" s="4">
        <v>119.144230769231</v>
      </c>
      <c r="AC226">
        <v>119</v>
      </c>
      <c r="AD226">
        <v>576.92307692309396</v>
      </c>
      <c r="AE226">
        <v>500</v>
      </c>
      <c r="AG226">
        <v>1</v>
      </c>
      <c r="AH226">
        <v>0</v>
      </c>
      <c r="AI226">
        <v>0</v>
      </c>
      <c r="AJ226">
        <v>1</v>
      </c>
      <c r="AK226">
        <v>1</v>
      </c>
      <c r="AL226">
        <v>4</v>
      </c>
      <c r="AM226">
        <v>0</v>
      </c>
      <c r="AN226">
        <v>1</v>
      </c>
      <c r="AO226">
        <v>0</v>
      </c>
    </row>
    <row r="227" spans="1:41">
      <c r="A227">
        <v>226</v>
      </c>
      <c r="B227" t="s">
        <v>1093</v>
      </c>
      <c r="C227" t="s">
        <v>1094</v>
      </c>
      <c r="D227" t="s">
        <v>1064</v>
      </c>
      <c r="E227" t="s">
        <v>835</v>
      </c>
      <c r="F227">
        <v>23.8125</v>
      </c>
      <c r="G227">
        <v>194</v>
      </c>
      <c r="H227">
        <v>177.67788461538501</v>
      </c>
      <c r="I227">
        <v>27</v>
      </c>
      <c r="J227">
        <v>37.774038461538503</v>
      </c>
      <c r="P227">
        <v>0</v>
      </c>
      <c r="Q227" s="6">
        <v>215.45192307692301</v>
      </c>
      <c r="S227" t="s">
        <v>836</v>
      </c>
      <c r="T227" t="s">
        <v>967</v>
      </c>
      <c r="W227">
        <v>3</v>
      </c>
      <c r="Y227">
        <v>225.45192307692301</v>
      </c>
      <c r="Z227">
        <v>50</v>
      </c>
      <c r="AA227">
        <v>90</v>
      </c>
      <c r="AB227" s="4">
        <v>85.451923076923094</v>
      </c>
      <c r="AC227">
        <v>85</v>
      </c>
      <c r="AD227">
        <v>1807.69230769249</v>
      </c>
      <c r="AE227">
        <v>1800</v>
      </c>
      <c r="AG227">
        <v>0</v>
      </c>
      <c r="AH227">
        <v>1</v>
      </c>
      <c r="AI227">
        <v>1</v>
      </c>
      <c r="AJ227">
        <v>1</v>
      </c>
      <c r="AK227">
        <v>1</v>
      </c>
      <c r="AL227">
        <v>0</v>
      </c>
      <c r="AM227">
        <v>1</v>
      </c>
      <c r="AN227">
        <v>1</v>
      </c>
      <c r="AO227">
        <v>3</v>
      </c>
    </row>
    <row r="228" spans="1:41">
      <c r="A228">
        <v>227</v>
      </c>
      <c r="B228" t="s">
        <v>428</v>
      </c>
      <c r="C228" t="s">
        <v>429</v>
      </c>
      <c r="D228" t="s">
        <v>430</v>
      </c>
      <c r="E228" t="s">
        <v>835</v>
      </c>
      <c r="F228">
        <v>23.9375</v>
      </c>
      <c r="G228">
        <v>194</v>
      </c>
      <c r="H228">
        <v>178.61057692307699</v>
      </c>
      <c r="I228">
        <v>27</v>
      </c>
      <c r="J228">
        <v>37.774038461538503</v>
      </c>
      <c r="P228">
        <v>0</v>
      </c>
      <c r="Q228" s="6">
        <v>216.38461538461499</v>
      </c>
      <c r="R228">
        <v>6</v>
      </c>
      <c r="S228" t="s">
        <v>836</v>
      </c>
      <c r="T228" t="s">
        <v>967</v>
      </c>
      <c r="W228">
        <v>2</v>
      </c>
      <c r="Y228">
        <v>231.38461538461499</v>
      </c>
      <c r="Z228">
        <v>50</v>
      </c>
      <c r="AA228">
        <v>90</v>
      </c>
      <c r="AB228" s="4">
        <v>91.384615384615401</v>
      </c>
      <c r="AC228">
        <v>91</v>
      </c>
      <c r="AD228">
        <v>1538.46153846177</v>
      </c>
      <c r="AE228">
        <v>1500</v>
      </c>
      <c r="AG228">
        <v>0</v>
      </c>
      <c r="AH228">
        <v>1</v>
      </c>
      <c r="AI228">
        <v>2</v>
      </c>
      <c r="AJ228">
        <v>0</v>
      </c>
      <c r="AK228">
        <v>0</v>
      </c>
      <c r="AL228">
        <v>1</v>
      </c>
      <c r="AM228">
        <v>1</v>
      </c>
      <c r="AN228">
        <v>1</v>
      </c>
      <c r="AO228">
        <v>0</v>
      </c>
    </row>
    <row r="229" spans="1:41">
      <c r="A229">
        <v>228</v>
      </c>
      <c r="B229" t="s">
        <v>1095</v>
      </c>
      <c r="C229" t="s">
        <v>1096</v>
      </c>
      <c r="D229" t="s">
        <v>1097</v>
      </c>
      <c r="E229" t="s">
        <v>835</v>
      </c>
      <c r="F229">
        <v>22.5</v>
      </c>
      <c r="G229">
        <v>194</v>
      </c>
      <c r="H229">
        <v>167.88461538461499</v>
      </c>
      <c r="I229">
        <v>45</v>
      </c>
      <c r="J229">
        <v>62.956730769230802</v>
      </c>
      <c r="P229">
        <v>0</v>
      </c>
      <c r="Q229" s="6">
        <v>230.84134615384599</v>
      </c>
      <c r="S229" t="s">
        <v>836</v>
      </c>
      <c r="T229" t="s">
        <v>967</v>
      </c>
      <c r="W229">
        <v>2</v>
      </c>
      <c r="Y229">
        <v>239.84134615384599</v>
      </c>
      <c r="Z229">
        <v>30</v>
      </c>
      <c r="AA229">
        <v>50</v>
      </c>
      <c r="AB229" s="4">
        <v>159.84134615384599</v>
      </c>
      <c r="AC229">
        <v>159</v>
      </c>
      <c r="AD229">
        <v>3365.3846153847599</v>
      </c>
      <c r="AE229">
        <v>3300</v>
      </c>
      <c r="AG229">
        <v>1</v>
      </c>
      <c r="AH229">
        <v>1</v>
      </c>
      <c r="AI229">
        <v>0</v>
      </c>
      <c r="AJ229">
        <v>0</v>
      </c>
      <c r="AK229">
        <v>1</v>
      </c>
      <c r="AL229">
        <v>4</v>
      </c>
      <c r="AM229">
        <v>3</v>
      </c>
      <c r="AN229">
        <v>0</v>
      </c>
      <c r="AO229">
        <v>3</v>
      </c>
    </row>
    <row r="230" spans="1:41">
      <c r="A230">
        <v>229</v>
      </c>
      <c r="B230" t="s">
        <v>1098</v>
      </c>
      <c r="C230" t="s">
        <v>140</v>
      </c>
      <c r="D230" t="s">
        <v>1099</v>
      </c>
      <c r="E230" t="s">
        <v>835</v>
      </c>
      <c r="F230">
        <v>24.4375</v>
      </c>
      <c r="G230">
        <v>194</v>
      </c>
      <c r="H230">
        <v>182.34134615384599</v>
      </c>
      <c r="I230">
        <v>43</v>
      </c>
      <c r="J230">
        <v>60.158653846153904</v>
      </c>
      <c r="P230">
        <v>0</v>
      </c>
      <c r="Q230" s="6">
        <v>242.5</v>
      </c>
      <c r="R230">
        <v>6</v>
      </c>
      <c r="S230" t="s">
        <v>836</v>
      </c>
      <c r="T230" t="s">
        <v>957</v>
      </c>
      <c r="W230">
        <v>2</v>
      </c>
      <c r="Y230">
        <v>267.5</v>
      </c>
      <c r="Z230">
        <v>50</v>
      </c>
      <c r="AA230">
        <v>90</v>
      </c>
      <c r="AB230" s="4">
        <v>127.5</v>
      </c>
      <c r="AC230">
        <v>127</v>
      </c>
      <c r="AD230">
        <v>2000.0000000002301</v>
      </c>
      <c r="AE230">
        <v>2000</v>
      </c>
      <c r="AG230">
        <v>1</v>
      </c>
      <c r="AH230">
        <v>0</v>
      </c>
      <c r="AI230">
        <v>1</v>
      </c>
      <c r="AJ230">
        <v>0</v>
      </c>
      <c r="AK230">
        <v>1</v>
      </c>
      <c r="AL230">
        <v>2</v>
      </c>
      <c r="AM230">
        <v>2</v>
      </c>
      <c r="AN230">
        <v>0</v>
      </c>
      <c r="AO230">
        <v>0</v>
      </c>
    </row>
    <row r="231" spans="1:41">
      <c r="A231">
        <v>230</v>
      </c>
      <c r="B231" t="s">
        <v>1100</v>
      </c>
      <c r="C231" t="s">
        <v>1101</v>
      </c>
      <c r="D231" t="s">
        <v>325</v>
      </c>
      <c r="E231" t="s">
        <v>835</v>
      </c>
      <c r="F231">
        <v>25</v>
      </c>
      <c r="G231">
        <v>194</v>
      </c>
      <c r="H231">
        <v>186.538461538462</v>
      </c>
      <c r="I231">
        <v>31</v>
      </c>
      <c r="J231">
        <v>43.370192307692299</v>
      </c>
      <c r="P231">
        <v>0</v>
      </c>
      <c r="Q231" s="6">
        <v>229.90865384615401</v>
      </c>
      <c r="R231">
        <v>12.5</v>
      </c>
      <c r="S231" t="s">
        <v>836</v>
      </c>
      <c r="T231" t="s">
        <v>957</v>
      </c>
      <c r="W231">
        <v>2</v>
      </c>
      <c r="Y231">
        <v>261.40865384615398</v>
      </c>
      <c r="Z231">
        <v>50</v>
      </c>
      <c r="AA231">
        <v>90</v>
      </c>
      <c r="AB231" s="4">
        <v>121.408653846154</v>
      </c>
      <c r="AC231">
        <v>121</v>
      </c>
      <c r="AD231">
        <v>1634.6153846152399</v>
      </c>
      <c r="AE231">
        <v>1600</v>
      </c>
      <c r="AG231">
        <v>1</v>
      </c>
      <c r="AH231">
        <v>0</v>
      </c>
      <c r="AI231">
        <v>1</v>
      </c>
      <c r="AJ231">
        <v>0</v>
      </c>
      <c r="AK231">
        <v>0</v>
      </c>
      <c r="AL231">
        <v>1</v>
      </c>
      <c r="AM231">
        <v>1</v>
      </c>
      <c r="AN231">
        <v>1</v>
      </c>
      <c r="AO231">
        <v>1</v>
      </c>
    </row>
    <row r="232" spans="1:41">
      <c r="A232">
        <v>231</v>
      </c>
      <c r="B232" t="s">
        <v>431</v>
      </c>
      <c r="C232" t="s">
        <v>432</v>
      </c>
      <c r="D232" t="s">
        <v>433</v>
      </c>
      <c r="E232" t="s">
        <v>835</v>
      </c>
      <c r="F232">
        <v>24.625</v>
      </c>
      <c r="G232">
        <v>194</v>
      </c>
      <c r="H232">
        <v>183.74038461538501</v>
      </c>
      <c r="I232">
        <v>43</v>
      </c>
      <c r="J232">
        <v>60.158653846153904</v>
      </c>
      <c r="P232">
        <v>0</v>
      </c>
      <c r="Q232" s="6">
        <v>243.89903846153899</v>
      </c>
      <c r="R232">
        <v>12.5</v>
      </c>
      <c r="S232" t="s">
        <v>836</v>
      </c>
      <c r="T232" t="s">
        <v>957</v>
      </c>
      <c r="Y232">
        <v>273.39903846153902</v>
      </c>
      <c r="Z232">
        <v>30</v>
      </c>
      <c r="AA232">
        <v>90</v>
      </c>
      <c r="AB232" s="4">
        <v>153.39903846153899</v>
      </c>
      <c r="AC232">
        <v>153</v>
      </c>
      <c r="AD232">
        <v>1596.1538461540399</v>
      </c>
      <c r="AE232">
        <v>1500</v>
      </c>
      <c r="AG232">
        <v>1</v>
      </c>
      <c r="AH232">
        <v>1</v>
      </c>
      <c r="AI232">
        <v>0</v>
      </c>
      <c r="AJ232">
        <v>0</v>
      </c>
      <c r="AK232">
        <v>0</v>
      </c>
      <c r="AL232">
        <v>3</v>
      </c>
      <c r="AM232">
        <v>1</v>
      </c>
      <c r="AN232">
        <v>1</v>
      </c>
      <c r="AO232">
        <v>0</v>
      </c>
    </row>
    <row r="233" spans="1:41">
      <c r="A233">
        <v>232</v>
      </c>
      <c r="B233" t="s">
        <v>434</v>
      </c>
      <c r="C233" t="s">
        <v>435</v>
      </c>
      <c r="D233" t="s">
        <v>436</v>
      </c>
      <c r="E233" t="s">
        <v>835</v>
      </c>
      <c r="F233">
        <v>24.5</v>
      </c>
      <c r="G233">
        <v>194</v>
      </c>
      <c r="H233">
        <v>182.80769230769201</v>
      </c>
      <c r="I233">
        <v>29</v>
      </c>
      <c r="J233">
        <v>40.572115384615401</v>
      </c>
      <c r="P233">
        <v>0</v>
      </c>
      <c r="Q233" s="6">
        <v>223.37980769230799</v>
      </c>
      <c r="R233">
        <v>12.5</v>
      </c>
      <c r="S233" t="s">
        <v>836</v>
      </c>
      <c r="T233" t="s">
        <v>957</v>
      </c>
      <c r="Y233">
        <v>252.87980769230799</v>
      </c>
      <c r="Z233">
        <v>50</v>
      </c>
      <c r="AA233">
        <v>90</v>
      </c>
      <c r="AB233" s="4">
        <v>112.87980769230801</v>
      </c>
      <c r="AC233">
        <v>112</v>
      </c>
      <c r="AD233">
        <v>3519.23076923094</v>
      </c>
      <c r="AE233">
        <v>3500</v>
      </c>
      <c r="AG233">
        <v>1</v>
      </c>
      <c r="AH233">
        <v>0</v>
      </c>
      <c r="AI233">
        <v>0</v>
      </c>
      <c r="AJ233">
        <v>1</v>
      </c>
      <c r="AK233">
        <v>0</v>
      </c>
      <c r="AL233">
        <v>2</v>
      </c>
      <c r="AM233">
        <v>3</v>
      </c>
      <c r="AN233">
        <v>1</v>
      </c>
      <c r="AO233">
        <v>0</v>
      </c>
    </row>
    <row r="234" spans="1:41">
      <c r="A234">
        <v>233</v>
      </c>
      <c r="B234" t="s">
        <v>1102</v>
      </c>
      <c r="C234" t="s">
        <v>1103</v>
      </c>
      <c r="D234" t="s">
        <v>1104</v>
      </c>
      <c r="E234" t="s">
        <v>835</v>
      </c>
      <c r="F234">
        <v>25</v>
      </c>
      <c r="G234">
        <v>194</v>
      </c>
      <c r="H234">
        <v>186.538461538462</v>
      </c>
      <c r="I234">
        <v>29</v>
      </c>
      <c r="J234">
        <v>40.572115384615401</v>
      </c>
      <c r="P234">
        <v>0</v>
      </c>
      <c r="Q234" s="6">
        <v>227.11057692307699</v>
      </c>
      <c r="R234">
        <v>12.5</v>
      </c>
      <c r="S234" t="s">
        <v>836</v>
      </c>
      <c r="T234" t="s">
        <v>957</v>
      </c>
      <c r="Y234">
        <v>256.61057692307702</v>
      </c>
      <c r="Z234">
        <v>50</v>
      </c>
      <c r="AA234">
        <v>90</v>
      </c>
      <c r="AB234" s="4">
        <v>116.61057692307701</v>
      </c>
      <c r="AC234">
        <v>116</v>
      </c>
      <c r="AD234">
        <v>2442.3076923078502</v>
      </c>
      <c r="AE234">
        <v>2400</v>
      </c>
      <c r="AG234">
        <v>1</v>
      </c>
      <c r="AH234">
        <v>0</v>
      </c>
      <c r="AI234">
        <v>0</v>
      </c>
      <c r="AJ234">
        <v>1</v>
      </c>
      <c r="AK234">
        <v>1</v>
      </c>
      <c r="AL234">
        <v>1</v>
      </c>
      <c r="AM234">
        <v>2</v>
      </c>
      <c r="AN234">
        <v>0</v>
      </c>
      <c r="AO234">
        <v>4</v>
      </c>
    </row>
    <row r="235" spans="1:41">
      <c r="A235">
        <v>234</v>
      </c>
      <c r="B235" t="s">
        <v>1105</v>
      </c>
      <c r="C235" t="s">
        <v>1106</v>
      </c>
      <c r="D235" t="s">
        <v>1107</v>
      </c>
      <c r="E235" t="s">
        <v>835</v>
      </c>
      <c r="F235">
        <v>24.9375</v>
      </c>
      <c r="G235">
        <v>194</v>
      </c>
      <c r="H235">
        <v>186.07211538461499</v>
      </c>
      <c r="I235">
        <v>25</v>
      </c>
      <c r="J235">
        <v>34.975961538461497</v>
      </c>
      <c r="P235">
        <v>0</v>
      </c>
      <c r="Q235" s="6">
        <v>221.04807692307699</v>
      </c>
      <c r="R235">
        <v>12.5</v>
      </c>
      <c r="S235" t="s">
        <v>836</v>
      </c>
      <c r="T235" t="s">
        <v>957</v>
      </c>
      <c r="Y235">
        <v>250.54807692307699</v>
      </c>
      <c r="Z235">
        <v>30</v>
      </c>
      <c r="AA235">
        <v>90</v>
      </c>
      <c r="AB235" s="4">
        <v>130.54807692307699</v>
      </c>
      <c r="AC235">
        <v>130</v>
      </c>
      <c r="AD235">
        <v>2192.30769230751</v>
      </c>
      <c r="AE235">
        <v>2100</v>
      </c>
      <c r="AG235">
        <v>1</v>
      </c>
      <c r="AH235">
        <v>0</v>
      </c>
      <c r="AI235">
        <v>1</v>
      </c>
      <c r="AJ235">
        <v>1</v>
      </c>
      <c r="AK235">
        <v>0</v>
      </c>
      <c r="AL235">
        <v>0</v>
      </c>
      <c r="AM235">
        <v>2</v>
      </c>
      <c r="AN235">
        <v>0</v>
      </c>
      <c r="AO235">
        <v>1</v>
      </c>
    </row>
    <row r="236" spans="1:41">
      <c r="A236">
        <v>235</v>
      </c>
      <c r="B236" t="s">
        <v>1108</v>
      </c>
      <c r="C236" t="s">
        <v>1109</v>
      </c>
      <c r="D236" t="s">
        <v>206</v>
      </c>
      <c r="E236" t="s">
        <v>835</v>
      </c>
      <c r="F236">
        <v>24.9375</v>
      </c>
      <c r="G236">
        <v>194</v>
      </c>
      <c r="H236">
        <v>186.07211538461499</v>
      </c>
      <c r="I236">
        <v>47</v>
      </c>
      <c r="J236">
        <v>65.754807692307693</v>
      </c>
      <c r="P236">
        <v>0</v>
      </c>
      <c r="Q236" s="6">
        <v>251.82692307692301</v>
      </c>
      <c r="R236">
        <v>12.5</v>
      </c>
      <c r="S236" t="s">
        <v>836</v>
      </c>
      <c r="T236" t="s">
        <v>957</v>
      </c>
      <c r="Y236">
        <v>281.32692307692298</v>
      </c>
      <c r="Z236">
        <v>50</v>
      </c>
      <c r="AA236">
        <v>90</v>
      </c>
      <c r="AB236" s="4">
        <v>141.32692307692301</v>
      </c>
      <c r="AC236">
        <v>141</v>
      </c>
      <c r="AD236">
        <v>1307.6923076923799</v>
      </c>
      <c r="AE236">
        <v>1300</v>
      </c>
      <c r="AG236">
        <v>1</v>
      </c>
      <c r="AH236">
        <v>0</v>
      </c>
      <c r="AI236">
        <v>2</v>
      </c>
      <c r="AJ236">
        <v>0</v>
      </c>
      <c r="AK236">
        <v>0</v>
      </c>
      <c r="AL236">
        <v>1</v>
      </c>
      <c r="AM236">
        <v>1</v>
      </c>
      <c r="AN236">
        <v>0</v>
      </c>
      <c r="AO236">
        <v>3</v>
      </c>
    </row>
    <row r="237" spans="1:41">
      <c r="A237">
        <v>236</v>
      </c>
      <c r="B237" t="s">
        <v>821</v>
      </c>
      <c r="C237" t="s">
        <v>822</v>
      </c>
      <c r="D237" t="s">
        <v>823</v>
      </c>
      <c r="E237" t="s">
        <v>835</v>
      </c>
      <c r="F237">
        <v>23</v>
      </c>
      <c r="G237">
        <v>194</v>
      </c>
      <c r="H237">
        <v>171.61538461538501</v>
      </c>
      <c r="I237">
        <v>27</v>
      </c>
      <c r="J237">
        <v>37.774038461538503</v>
      </c>
      <c r="P237">
        <v>0</v>
      </c>
      <c r="Q237" s="6">
        <v>209.38942307692301</v>
      </c>
      <c r="S237" t="s">
        <v>836</v>
      </c>
      <c r="T237" t="s">
        <v>967</v>
      </c>
      <c r="Y237">
        <v>216.38942307692301</v>
      </c>
      <c r="Z237">
        <v>30</v>
      </c>
      <c r="AA237">
        <v>50</v>
      </c>
      <c r="AB237" s="4">
        <v>136.38942307692301</v>
      </c>
      <c r="AC237">
        <v>136</v>
      </c>
      <c r="AD237">
        <v>1557.69230769249</v>
      </c>
      <c r="AE237">
        <v>1500</v>
      </c>
      <c r="AG237">
        <v>1</v>
      </c>
      <c r="AH237">
        <v>0</v>
      </c>
      <c r="AI237">
        <v>1</v>
      </c>
      <c r="AJ237">
        <v>1</v>
      </c>
      <c r="AK237">
        <v>1</v>
      </c>
      <c r="AL237">
        <v>1</v>
      </c>
      <c r="AM237">
        <v>1</v>
      </c>
      <c r="AN237">
        <v>1</v>
      </c>
      <c r="AO237">
        <v>0</v>
      </c>
    </row>
    <row r="238" spans="1:41">
      <c r="A238">
        <v>237</v>
      </c>
      <c r="B238" t="s">
        <v>437</v>
      </c>
      <c r="C238" t="s">
        <v>438</v>
      </c>
      <c r="D238" t="s">
        <v>439</v>
      </c>
      <c r="E238" t="s">
        <v>835</v>
      </c>
      <c r="F238">
        <v>25</v>
      </c>
      <c r="G238">
        <v>194</v>
      </c>
      <c r="H238">
        <v>186.538461538462</v>
      </c>
      <c r="I238">
        <v>49</v>
      </c>
      <c r="J238">
        <v>68.552884615384599</v>
      </c>
      <c r="P238">
        <v>0</v>
      </c>
      <c r="Q238" s="6">
        <v>255.09134615384599</v>
      </c>
      <c r="R238">
        <v>12.5</v>
      </c>
      <c r="S238" t="s">
        <v>836</v>
      </c>
      <c r="T238" t="s">
        <v>957</v>
      </c>
      <c r="Y238">
        <v>284.59134615384602</v>
      </c>
      <c r="Z238">
        <v>50</v>
      </c>
      <c r="AA238">
        <v>90</v>
      </c>
      <c r="AB238" s="4">
        <v>144.59134615384599</v>
      </c>
      <c r="AC238">
        <v>144</v>
      </c>
      <c r="AD238">
        <v>2365.3846153845302</v>
      </c>
      <c r="AE238">
        <v>2300</v>
      </c>
      <c r="AG238">
        <v>1</v>
      </c>
      <c r="AH238">
        <v>0</v>
      </c>
      <c r="AI238">
        <v>2</v>
      </c>
      <c r="AJ238">
        <v>0</v>
      </c>
      <c r="AK238">
        <v>0</v>
      </c>
      <c r="AL238">
        <v>4</v>
      </c>
      <c r="AM238">
        <v>2</v>
      </c>
      <c r="AN238">
        <v>0</v>
      </c>
      <c r="AO238">
        <v>3</v>
      </c>
    </row>
    <row r="239" spans="1:41">
      <c r="A239">
        <v>238</v>
      </c>
      <c r="B239" t="s">
        <v>1110</v>
      </c>
      <c r="C239" t="s">
        <v>1111</v>
      </c>
      <c r="D239" t="s">
        <v>439</v>
      </c>
      <c r="E239" t="s">
        <v>835</v>
      </c>
      <c r="F239">
        <v>25</v>
      </c>
      <c r="G239">
        <v>194</v>
      </c>
      <c r="H239">
        <v>186.538461538462</v>
      </c>
      <c r="I239">
        <v>33</v>
      </c>
      <c r="J239">
        <v>46.168269230769198</v>
      </c>
      <c r="P239">
        <v>0</v>
      </c>
      <c r="Q239" s="6">
        <v>232.706730769231</v>
      </c>
      <c r="R239">
        <v>12.5</v>
      </c>
      <c r="S239" t="s">
        <v>836</v>
      </c>
      <c r="T239" t="s">
        <v>957</v>
      </c>
      <c r="U239">
        <v>5</v>
      </c>
      <c r="Y239">
        <v>267.206730769231</v>
      </c>
      <c r="Z239">
        <v>50</v>
      </c>
      <c r="AA239">
        <v>90</v>
      </c>
      <c r="AB239" s="4">
        <v>127.206730769231</v>
      </c>
      <c r="AC239">
        <v>127</v>
      </c>
      <c r="AD239">
        <v>826.92307692286704</v>
      </c>
      <c r="AE239">
        <v>800</v>
      </c>
      <c r="AG239">
        <v>1</v>
      </c>
      <c r="AH239">
        <v>0</v>
      </c>
      <c r="AI239">
        <v>1</v>
      </c>
      <c r="AJ239">
        <v>0</v>
      </c>
      <c r="AK239">
        <v>1</v>
      </c>
      <c r="AL239">
        <v>2</v>
      </c>
      <c r="AM239">
        <v>0</v>
      </c>
      <c r="AN239">
        <v>1</v>
      </c>
      <c r="AO239">
        <v>3</v>
      </c>
    </row>
    <row r="240" spans="1:41">
      <c r="A240">
        <v>239</v>
      </c>
      <c r="B240" t="s">
        <v>440</v>
      </c>
      <c r="C240" t="s">
        <v>441</v>
      </c>
      <c r="D240" t="s">
        <v>439</v>
      </c>
      <c r="E240" t="s">
        <v>835</v>
      </c>
      <c r="F240">
        <v>25</v>
      </c>
      <c r="G240">
        <v>194</v>
      </c>
      <c r="H240">
        <v>186.538461538462</v>
      </c>
      <c r="I240">
        <v>59</v>
      </c>
      <c r="J240">
        <v>82.543269230769198</v>
      </c>
      <c r="P240">
        <v>0</v>
      </c>
      <c r="Q240" s="6">
        <v>269.081730769231</v>
      </c>
      <c r="R240">
        <v>12.5</v>
      </c>
      <c r="S240" t="s">
        <v>836</v>
      </c>
      <c r="T240" t="s">
        <v>957</v>
      </c>
      <c r="U240">
        <v>5</v>
      </c>
      <c r="Y240">
        <v>303.581730769231</v>
      </c>
      <c r="Z240">
        <v>50</v>
      </c>
      <c r="AA240">
        <v>90</v>
      </c>
      <c r="AB240" s="4">
        <v>163.581730769231</v>
      </c>
      <c r="AC240">
        <v>163</v>
      </c>
      <c r="AD240">
        <v>2326.9230769228702</v>
      </c>
      <c r="AE240">
        <v>2300</v>
      </c>
      <c r="AG240">
        <v>1</v>
      </c>
      <c r="AH240">
        <v>1</v>
      </c>
      <c r="AI240">
        <v>0</v>
      </c>
      <c r="AJ240">
        <v>1</v>
      </c>
      <c r="AK240">
        <v>0</v>
      </c>
      <c r="AL240">
        <v>3</v>
      </c>
      <c r="AM240">
        <v>2</v>
      </c>
      <c r="AN240">
        <v>0</v>
      </c>
      <c r="AO240">
        <v>3</v>
      </c>
    </row>
    <row r="241" spans="1:41">
      <c r="A241">
        <v>240</v>
      </c>
      <c r="B241" t="s">
        <v>1112</v>
      </c>
      <c r="C241" t="s">
        <v>1113</v>
      </c>
      <c r="D241" t="s">
        <v>922</v>
      </c>
      <c r="E241" t="s">
        <v>835</v>
      </c>
      <c r="F241">
        <v>25</v>
      </c>
      <c r="G241">
        <v>192</v>
      </c>
      <c r="H241">
        <v>184.61538461538501</v>
      </c>
      <c r="I241">
        <v>27</v>
      </c>
      <c r="J241">
        <v>37.384615384615401</v>
      </c>
      <c r="P241">
        <v>0</v>
      </c>
      <c r="Q241" s="6">
        <v>222</v>
      </c>
      <c r="R241">
        <v>12.5</v>
      </c>
      <c r="S241" t="s">
        <v>836</v>
      </c>
      <c r="T241" t="s">
        <v>957</v>
      </c>
      <c r="U241">
        <v>5</v>
      </c>
      <c r="Y241">
        <v>256.5</v>
      </c>
      <c r="Z241">
        <v>50</v>
      </c>
      <c r="AA241">
        <v>90</v>
      </c>
      <c r="AB241" s="4">
        <v>116.5</v>
      </c>
      <c r="AC241">
        <v>116</v>
      </c>
      <c r="AD241">
        <v>2000</v>
      </c>
      <c r="AE241">
        <v>2000</v>
      </c>
      <c r="AG241">
        <v>1</v>
      </c>
      <c r="AH241">
        <v>0</v>
      </c>
      <c r="AI241">
        <v>0</v>
      </c>
      <c r="AJ241">
        <v>1</v>
      </c>
      <c r="AK241">
        <v>1</v>
      </c>
      <c r="AL241">
        <v>1</v>
      </c>
      <c r="AM241">
        <v>2</v>
      </c>
      <c r="AN241">
        <v>0</v>
      </c>
      <c r="AO241">
        <v>0</v>
      </c>
    </row>
    <row r="242" spans="1:41">
      <c r="A242">
        <v>241</v>
      </c>
      <c r="B242" t="s">
        <v>1114</v>
      </c>
      <c r="C242" t="s">
        <v>460</v>
      </c>
      <c r="D242" t="s">
        <v>682</v>
      </c>
      <c r="E242" t="s">
        <v>835</v>
      </c>
      <c r="F242">
        <v>22</v>
      </c>
      <c r="G242">
        <v>192</v>
      </c>
      <c r="H242">
        <v>162.461538461538</v>
      </c>
      <c r="I242">
        <v>26</v>
      </c>
      <c r="J242">
        <v>36</v>
      </c>
      <c r="P242">
        <v>0</v>
      </c>
      <c r="Q242" s="6">
        <v>198.461538461538</v>
      </c>
      <c r="S242" t="s">
        <v>836</v>
      </c>
      <c r="T242" t="s">
        <v>967</v>
      </c>
      <c r="Y242">
        <v>205.461538461538</v>
      </c>
      <c r="Z242">
        <v>30</v>
      </c>
      <c r="AA242">
        <v>50</v>
      </c>
      <c r="AB242" s="4">
        <v>125.461538461538</v>
      </c>
      <c r="AC242">
        <v>125</v>
      </c>
      <c r="AD242">
        <v>1846.1538461539201</v>
      </c>
      <c r="AE242">
        <v>1800</v>
      </c>
      <c r="AG242">
        <v>1</v>
      </c>
      <c r="AH242">
        <v>0</v>
      </c>
      <c r="AI242">
        <v>1</v>
      </c>
      <c r="AJ242">
        <v>0</v>
      </c>
      <c r="AK242">
        <v>1</v>
      </c>
      <c r="AL242">
        <v>0</v>
      </c>
      <c r="AM242">
        <v>1</v>
      </c>
      <c r="AN242">
        <v>1</v>
      </c>
      <c r="AO242">
        <v>3</v>
      </c>
    </row>
    <row r="243" spans="1:41">
      <c r="A243">
        <v>242</v>
      </c>
      <c r="B243" t="s">
        <v>442</v>
      </c>
      <c r="C243" t="s">
        <v>443</v>
      </c>
      <c r="D243" t="s">
        <v>444</v>
      </c>
      <c r="E243" t="s">
        <v>835</v>
      </c>
      <c r="F243">
        <v>26</v>
      </c>
      <c r="G243">
        <v>192</v>
      </c>
      <c r="H243">
        <v>192</v>
      </c>
      <c r="I243">
        <v>55</v>
      </c>
      <c r="J243">
        <v>76.153846153846203</v>
      </c>
      <c r="P243">
        <v>0</v>
      </c>
      <c r="Q243" s="6">
        <v>268.15384615384602</v>
      </c>
      <c r="R243">
        <v>12.5</v>
      </c>
      <c r="S243" t="s">
        <v>836</v>
      </c>
      <c r="T243" t="s">
        <v>957</v>
      </c>
      <c r="Y243">
        <v>297.65384615384602</v>
      </c>
      <c r="Z243">
        <v>50</v>
      </c>
      <c r="AB243" s="4">
        <v>247.65384615384599</v>
      </c>
      <c r="AC243">
        <v>247</v>
      </c>
      <c r="AD243">
        <v>2615.3846153847599</v>
      </c>
      <c r="AE243">
        <v>2600</v>
      </c>
      <c r="AG243">
        <v>2</v>
      </c>
      <c r="AH243">
        <v>0</v>
      </c>
      <c r="AI243">
        <v>2</v>
      </c>
      <c r="AJ243">
        <v>0</v>
      </c>
      <c r="AK243">
        <v>1</v>
      </c>
      <c r="AL243">
        <v>2</v>
      </c>
      <c r="AM243">
        <v>2</v>
      </c>
      <c r="AN243">
        <v>1</v>
      </c>
      <c r="AO243">
        <v>1</v>
      </c>
    </row>
    <row r="244" spans="1:41">
      <c r="A244">
        <v>243</v>
      </c>
      <c r="B244" t="s">
        <v>451</v>
      </c>
      <c r="C244" t="s">
        <v>452</v>
      </c>
      <c r="D244" t="s">
        <v>453</v>
      </c>
      <c r="E244" t="s">
        <v>835</v>
      </c>
      <c r="F244">
        <v>25</v>
      </c>
      <c r="G244">
        <v>194</v>
      </c>
      <c r="H244">
        <v>186.538461538462</v>
      </c>
      <c r="I244">
        <v>34</v>
      </c>
      <c r="J244">
        <v>47.567307692307701</v>
      </c>
      <c r="P244">
        <v>0</v>
      </c>
      <c r="Q244" s="6">
        <v>234.105769230769</v>
      </c>
      <c r="R244">
        <v>12.5</v>
      </c>
      <c r="S244" t="s">
        <v>836</v>
      </c>
      <c r="T244" t="s">
        <v>957</v>
      </c>
      <c r="U244">
        <v>5</v>
      </c>
      <c r="W244">
        <v>5</v>
      </c>
      <c r="Y244">
        <v>273.605769230769</v>
      </c>
      <c r="Z244">
        <v>50</v>
      </c>
      <c r="AA244">
        <v>90</v>
      </c>
      <c r="AB244" s="4">
        <v>133.605769230769</v>
      </c>
      <c r="AC244">
        <v>133</v>
      </c>
      <c r="AD244">
        <v>2423.0769230771298</v>
      </c>
      <c r="AE244">
        <v>2400</v>
      </c>
      <c r="AG244">
        <v>1</v>
      </c>
      <c r="AH244">
        <v>0</v>
      </c>
      <c r="AI244">
        <v>1</v>
      </c>
      <c r="AJ244">
        <v>1</v>
      </c>
      <c r="AK244">
        <v>0</v>
      </c>
      <c r="AL244">
        <v>3</v>
      </c>
      <c r="AM244">
        <v>2</v>
      </c>
      <c r="AN244">
        <v>0</v>
      </c>
      <c r="AO244">
        <v>4</v>
      </c>
    </row>
    <row r="245" spans="1:41">
      <c r="A245">
        <v>244</v>
      </c>
      <c r="B245" t="s">
        <v>454</v>
      </c>
      <c r="C245" t="s">
        <v>455</v>
      </c>
      <c r="D245" t="s">
        <v>456</v>
      </c>
      <c r="E245" t="s">
        <v>835</v>
      </c>
      <c r="F245">
        <v>23.5</v>
      </c>
      <c r="G245">
        <v>194</v>
      </c>
      <c r="H245">
        <v>175.34615384615401</v>
      </c>
      <c r="I245">
        <v>47</v>
      </c>
      <c r="J245">
        <v>65.754807692307693</v>
      </c>
      <c r="P245">
        <v>0</v>
      </c>
      <c r="Q245" s="6">
        <v>241.100961538462</v>
      </c>
      <c r="S245" t="s">
        <v>836</v>
      </c>
      <c r="T245" t="s">
        <v>967</v>
      </c>
      <c r="W245">
        <v>2</v>
      </c>
      <c r="Y245">
        <v>250.100961538462</v>
      </c>
      <c r="Z245">
        <v>20</v>
      </c>
      <c r="AA245">
        <v>50</v>
      </c>
      <c r="AB245" s="4">
        <v>180.100961538462</v>
      </c>
      <c r="AC245">
        <v>180</v>
      </c>
      <c r="AD245">
        <v>403.846153846189</v>
      </c>
      <c r="AE245">
        <v>400</v>
      </c>
      <c r="AG245">
        <v>1</v>
      </c>
      <c r="AH245">
        <v>1</v>
      </c>
      <c r="AI245">
        <v>1</v>
      </c>
      <c r="AJ245">
        <v>1</v>
      </c>
      <c r="AK245">
        <v>0</v>
      </c>
      <c r="AL245">
        <v>0</v>
      </c>
      <c r="AM245">
        <v>0</v>
      </c>
      <c r="AN245">
        <v>0</v>
      </c>
      <c r="AO245">
        <v>4</v>
      </c>
    </row>
    <row r="246" spans="1:41">
      <c r="A246">
        <v>245</v>
      </c>
      <c r="B246" t="s">
        <v>457</v>
      </c>
      <c r="C246" t="s">
        <v>458</v>
      </c>
      <c r="D246" t="s">
        <v>459</v>
      </c>
      <c r="E246" t="s">
        <v>835</v>
      </c>
      <c r="F246">
        <v>25</v>
      </c>
      <c r="G246">
        <v>194</v>
      </c>
      <c r="H246">
        <v>186.538461538462</v>
      </c>
      <c r="I246">
        <v>36</v>
      </c>
      <c r="J246">
        <v>50.365384615384599</v>
      </c>
      <c r="P246">
        <v>0</v>
      </c>
      <c r="Q246" s="6">
        <v>236.90384615384599</v>
      </c>
      <c r="R246">
        <v>12.5</v>
      </c>
      <c r="S246" t="s">
        <v>836</v>
      </c>
      <c r="T246" t="s">
        <v>957</v>
      </c>
      <c r="W246">
        <v>6</v>
      </c>
      <c r="Y246">
        <v>272.40384615384602</v>
      </c>
      <c r="Z246">
        <v>30</v>
      </c>
      <c r="AA246">
        <v>90</v>
      </c>
      <c r="AB246" s="4">
        <v>152.40384615384599</v>
      </c>
      <c r="AC246">
        <v>152</v>
      </c>
      <c r="AD246">
        <v>1615.38461538453</v>
      </c>
      <c r="AE246">
        <v>1600</v>
      </c>
      <c r="AG246">
        <v>1</v>
      </c>
      <c r="AH246">
        <v>1</v>
      </c>
      <c r="AI246">
        <v>0</v>
      </c>
      <c r="AJ246">
        <v>0</v>
      </c>
      <c r="AK246">
        <v>0</v>
      </c>
      <c r="AL246">
        <v>2</v>
      </c>
      <c r="AM246">
        <v>1</v>
      </c>
      <c r="AN246">
        <v>1</v>
      </c>
      <c r="AO246">
        <v>1</v>
      </c>
    </row>
    <row r="247" spans="1:41">
      <c r="A247">
        <v>246</v>
      </c>
      <c r="B247" t="s">
        <v>461</v>
      </c>
      <c r="C247" t="s">
        <v>462</v>
      </c>
      <c r="D247" t="s">
        <v>463</v>
      </c>
      <c r="E247" t="s">
        <v>835</v>
      </c>
      <c r="F247">
        <v>24</v>
      </c>
      <c r="G247">
        <v>194</v>
      </c>
      <c r="H247">
        <v>179.07692307692301</v>
      </c>
      <c r="I247">
        <v>27</v>
      </c>
      <c r="J247">
        <v>37.774038461538503</v>
      </c>
      <c r="P247">
        <v>0</v>
      </c>
      <c r="Q247" s="6">
        <v>216.850961538462</v>
      </c>
      <c r="R247">
        <v>5.75</v>
      </c>
      <c r="S247" t="s">
        <v>836</v>
      </c>
      <c r="T247">
        <v>10</v>
      </c>
      <c r="W247">
        <v>5</v>
      </c>
      <c r="Y247">
        <v>244.600961538462</v>
      </c>
      <c r="Z247">
        <v>50</v>
      </c>
      <c r="AA247">
        <v>90</v>
      </c>
      <c r="AB247" s="4">
        <v>104.600961538462</v>
      </c>
      <c r="AC247">
        <v>104</v>
      </c>
      <c r="AD247">
        <v>2403.8461538480101</v>
      </c>
      <c r="AE247">
        <v>2400</v>
      </c>
      <c r="AG247">
        <v>1</v>
      </c>
      <c r="AH247">
        <v>0</v>
      </c>
      <c r="AI247">
        <v>0</v>
      </c>
      <c r="AJ247">
        <v>0</v>
      </c>
      <c r="AK247">
        <v>0</v>
      </c>
      <c r="AL247">
        <v>4</v>
      </c>
      <c r="AM247">
        <v>2</v>
      </c>
      <c r="AN247">
        <v>0</v>
      </c>
      <c r="AO247">
        <v>4</v>
      </c>
    </row>
    <row r="248" spans="1:41">
      <c r="A248">
        <v>247</v>
      </c>
      <c r="B248" t="s">
        <v>1115</v>
      </c>
      <c r="C248" t="s">
        <v>506</v>
      </c>
      <c r="D248" t="s">
        <v>1116</v>
      </c>
      <c r="E248" t="s">
        <v>835</v>
      </c>
      <c r="F248">
        <v>23</v>
      </c>
      <c r="G248">
        <v>194</v>
      </c>
      <c r="H248">
        <v>171.61538461538501</v>
      </c>
      <c r="I248">
        <v>24</v>
      </c>
      <c r="J248">
        <v>33.576923076923102</v>
      </c>
      <c r="P248">
        <v>0</v>
      </c>
      <c r="Q248" s="6">
        <v>205.19230769230799</v>
      </c>
      <c r="S248" t="s">
        <v>836</v>
      </c>
      <c r="T248" t="s">
        <v>967</v>
      </c>
      <c r="W248">
        <v>4</v>
      </c>
      <c r="Y248">
        <v>216.19230769230799</v>
      </c>
      <c r="Z248">
        <v>30</v>
      </c>
      <c r="AA248">
        <v>90</v>
      </c>
      <c r="AB248" s="4">
        <v>96.192307692308006</v>
      </c>
      <c r="AC248">
        <v>96</v>
      </c>
      <c r="AD248">
        <v>769.23076923196697</v>
      </c>
      <c r="AE248">
        <v>700</v>
      </c>
      <c r="AG248">
        <v>0</v>
      </c>
      <c r="AH248">
        <v>1</v>
      </c>
      <c r="AI248">
        <v>2</v>
      </c>
      <c r="AJ248">
        <v>0</v>
      </c>
      <c r="AK248">
        <v>1</v>
      </c>
      <c r="AL248">
        <v>1</v>
      </c>
      <c r="AM248">
        <v>0</v>
      </c>
      <c r="AN248">
        <v>1</v>
      </c>
      <c r="AO248">
        <v>2</v>
      </c>
    </row>
    <row r="249" spans="1:41">
      <c r="A249">
        <v>248</v>
      </c>
      <c r="B249" t="s">
        <v>1117</v>
      </c>
      <c r="C249" t="s">
        <v>464</v>
      </c>
      <c r="D249" t="s">
        <v>1116</v>
      </c>
      <c r="E249" t="s">
        <v>835</v>
      </c>
      <c r="F249">
        <v>22.9375</v>
      </c>
      <c r="G249">
        <v>194</v>
      </c>
      <c r="H249">
        <v>171.149038461538</v>
      </c>
      <c r="I249">
        <v>23</v>
      </c>
      <c r="J249">
        <v>32.177884615384599</v>
      </c>
      <c r="P249">
        <v>0</v>
      </c>
      <c r="Q249" s="6">
        <v>203.32692307692301</v>
      </c>
      <c r="S249" t="s">
        <v>836</v>
      </c>
      <c r="T249" t="s">
        <v>967</v>
      </c>
      <c r="W249">
        <v>4</v>
      </c>
      <c r="Y249">
        <v>214.32692307692301</v>
      </c>
      <c r="Z249">
        <v>30</v>
      </c>
      <c r="AA249">
        <v>90</v>
      </c>
      <c r="AB249" s="4">
        <v>94.326923076922995</v>
      </c>
      <c r="AC249">
        <v>94</v>
      </c>
      <c r="AD249">
        <v>1307.69230769204</v>
      </c>
      <c r="AE249">
        <v>1300</v>
      </c>
      <c r="AG249">
        <v>0</v>
      </c>
      <c r="AH249">
        <v>1</v>
      </c>
      <c r="AI249">
        <v>2</v>
      </c>
      <c r="AJ249">
        <v>0</v>
      </c>
      <c r="AK249">
        <v>0</v>
      </c>
      <c r="AL249">
        <v>4</v>
      </c>
      <c r="AM249">
        <v>1</v>
      </c>
      <c r="AN249">
        <v>0</v>
      </c>
      <c r="AO249">
        <v>3</v>
      </c>
    </row>
    <row r="250" spans="1:41">
      <c r="A250">
        <v>249</v>
      </c>
      <c r="B250" t="s">
        <v>1118</v>
      </c>
      <c r="C250" t="s">
        <v>326</v>
      </c>
      <c r="D250" t="s">
        <v>1119</v>
      </c>
      <c r="E250" t="s">
        <v>835</v>
      </c>
      <c r="F250">
        <v>21.875</v>
      </c>
      <c r="G250">
        <v>194</v>
      </c>
      <c r="H250">
        <v>163.22115384615401</v>
      </c>
      <c r="I250">
        <v>27</v>
      </c>
      <c r="J250">
        <v>37.774038461538503</v>
      </c>
      <c r="P250">
        <v>0</v>
      </c>
      <c r="Q250" s="6">
        <v>200.99519230769201</v>
      </c>
      <c r="S250" t="s">
        <v>836</v>
      </c>
      <c r="T250" t="s">
        <v>967</v>
      </c>
      <c r="W250">
        <v>3</v>
      </c>
      <c r="Y250">
        <v>210.99519230769201</v>
      </c>
      <c r="Z250">
        <v>30</v>
      </c>
      <c r="AA250">
        <v>50</v>
      </c>
      <c r="AB250" s="4">
        <v>130.99519230769201</v>
      </c>
      <c r="AC250">
        <v>130</v>
      </c>
      <c r="AD250">
        <v>3980.76923076803</v>
      </c>
      <c r="AE250">
        <v>3900</v>
      </c>
      <c r="AG250">
        <v>1</v>
      </c>
      <c r="AH250">
        <v>0</v>
      </c>
      <c r="AI250">
        <v>1</v>
      </c>
      <c r="AJ250">
        <v>1</v>
      </c>
      <c r="AK250">
        <v>0</v>
      </c>
      <c r="AL250">
        <v>0</v>
      </c>
      <c r="AM250">
        <v>3</v>
      </c>
      <c r="AN250">
        <v>1</v>
      </c>
      <c r="AO250">
        <v>4</v>
      </c>
    </row>
    <row r="251" spans="1:41">
      <c r="A251">
        <v>250</v>
      </c>
      <c r="B251" t="s">
        <v>465</v>
      </c>
      <c r="C251" t="s">
        <v>466</v>
      </c>
      <c r="D251" t="s">
        <v>467</v>
      </c>
      <c r="E251" t="s">
        <v>835</v>
      </c>
      <c r="F251">
        <v>24.8125</v>
      </c>
      <c r="G251">
        <v>194</v>
      </c>
      <c r="H251">
        <v>185.13942307692301</v>
      </c>
      <c r="I251">
        <v>29</v>
      </c>
      <c r="J251">
        <v>40.572115384615401</v>
      </c>
      <c r="N251">
        <v>97</v>
      </c>
      <c r="P251">
        <v>0</v>
      </c>
      <c r="Q251" s="6">
        <v>225.711538461538</v>
      </c>
      <c r="R251">
        <v>12.5</v>
      </c>
      <c r="S251" t="s">
        <v>836</v>
      </c>
      <c r="T251" t="s">
        <v>957</v>
      </c>
      <c r="W251">
        <v>3</v>
      </c>
      <c r="Y251">
        <v>355.211538461538</v>
      </c>
      <c r="Z251">
        <v>50</v>
      </c>
      <c r="AA251">
        <v>90</v>
      </c>
      <c r="AB251" s="4">
        <v>215.211538461538</v>
      </c>
      <c r="AC251">
        <v>215</v>
      </c>
      <c r="AD251">
        <v>846.15384615199196</v>
      </c>
      <c r="AE251">
        <v>800</v>
      </c>
      <c r="AG251">
        <v>2</v>
      </c>
      <c r="AH251">
        <v>0</v>
      </c>
      <c r="AI251">
        <v>0</v>
      </c>
      <c r="AJ251">
        <v>1</v>
      </c>
      <c r="AK251">
        <v>1</v>
      </c>
      <c r="AL251">
        <v>0</v>
      </c>
      <c r="AM251">
        <v>0</v>
      </c>
      <c r="AN251">
        <v>1</v>
      </c>
      <c r="AO251">
        <v>3</v>
      </c>
    </row>
    <row r="252" spans="1:41">
      <c r="A252">
        <v>251</v>
      </c>
      <c r="B252" t="s">
        <v>468</v>
      </c>
      <c r="C252" t="s">
        <v>469</v>
      </c>
      <c r="D252" t="s">
        <v>470</v>
      </c>
      <c r="E252" t="s">
        <v>835</v>
      </c>
      <c r="F252">
        <v>24.5</v>
      </c>
      <c r="G252">
        <v>194</v>
      </c>
      <c r="H252">
        <v>182.80769230769201</v>
      </c>
      <c r="I252">
        <v>25</v>
      </c>
      <c r="J252">
        <v>34.975961538461497</v>
      </c>
      <c r="P252">
        <v>0</v>
      </c>
      <c r="Q252" s="6">
        <v>217.78365384615401</v>
      </c>
      <c r="R252">
        <v>6</v>
      </c>
      <c r="S252" t="s">
        <v>836</v>
      </c>
      <c r="T252" t="s">
        <v>957</v>
      </c>
      <c r="W252">
        <v>3</v>
      </c>
      <c r="Y252">
        <v>243.78365384615401</v>
      </c>
      <c r="Z252">
        <v>30</v>
      </c>
      <c r="AA252">
        <v>90</v>
      </c>
      <c r="AB252" s="4">
        <v>123.783653846154</v>
      </c>
      <c r="AC252">
        <v>123</v>
      </c>
      <c r="AD252">
        <v>3134.61538461604</v>
      </c>
      <c r="AE252">
        <v>3100</v>
      </c>
      <c r="AG252">
        <v>1</v>
      </c>
      <c r="AH252">
        <v>0</v>
      </c>
      <c r="AI252">
        <v>1</v>
      </c>
      <c r="AJ252">
        <v>0</v>
      </c>
      <c r="AK252">
        <v>0</v>
      </c>
      <c r="AL252">
        <v>3</v>
      </c>
      <c r="AM252">
        <v>3</v>
      </c>
      <c r="AN252">
        <v>0</v>
      </c>
      <c r="AO252">
        <v>1</v>
      </c>
    </row>
    <row r="253" spans="1:41">
      <c r="A253">
        <v>252</v>
      </c>
      <c r="B253" t="s">
        <v>1120</v>
      </c>
      <c r="C253" t="s">
        <v>1121</v>
      </c>
      <c r="D253" t="s">
        <v>194</v>
      </c>
      <c r="E253" t="s">
        <v>835</v>
      </c>
      <c r="F253">
        <v>25</v>
      </c>
      <c r="G253">
        <v>194</v>
      </c>
      <c r="H253">
        <v>186.538461538462</v>
      </c>
      <c r="I253">
        <v>27</v>
      </c>
      <c r="J253">
        <v>37.774038461538503</v>
      </c>
      <c r="P253">
        <v>0</v>
      </c>
      <c r="Q253" s="6">
        <v>224.3125</v>
      </c>
      <c r="R253">
        <v>12.5</v>
      </c>
      <c r="S253" t="s">
        <v>836</v>
      </c>
      <c r="T253" t="s">
        <v>957</v>
      </c>
      <c r="W253">
        <v>3</v>
      </c>
      <c r="Y253">
        <v>256.8125</v>
      </c>
      <c r="Z253">
        <v>50</v>
      </c>
      <c r="AA253">
        <v>90</v>
      </c>
      <c r="AB253" s="4">
        <v>116.8125</v>
      </c>
      <c r="AC253">
        <v>116</v>
      </c>
      <c r="AD253">
        <v>3250</v>
      </c>
      <c r="AE253">
        <v>3200</v>
      </c>
      <c r="AG253">
        <v>1</v>
      </c>
      <c r="AH253">
        <v>0</v>
      </c>
      <c r="AI253">
        <v>0</v>
      </c>
      <c r="AJ253">
        <v>1</v>
      </c>
      <c r="AK253">
        <v>1</v>
      </c>
      <c r="AL253">
        <v>1</v>
      </c>
      <c r="AM253">
        <v>3</v>
      </c>
      <c r="AN253">
        <v>0</v>
      </c>
      <c r="AO253">
        <v>2</v>
      </c>
    </row>
    <row r="254" spans="1:41">
      <c r="A254">
        <v>253</v>
      </c>
      <c r="B254" t="s">
        <v>471</v>
      </c>
      <c r="C254" t="s">
        <v>472</v>
      </c>
      <c r="D254" t="s">
        <v>473</v>
      </c>
      <c r="E254" t="s">
        <v>835</v>
      </c>
      <c r="F254">
        <v>25</v>
      </c>
      <c r="G254">
        <v>194</v>
      </c>
      <c r="H254">
        <v>186.538461538462</v>
      </c>
      <c r="I254">
        <v>27</v>
      </c>
      <c r="J254">
        <v>37.774038461538503</v>
      </c>
      <c r="P254">
        <v>0</v>
      </c>
      <c r="Q254" s="6">
        <v>224.3125</v>
      </c>
      <c r="R254">
        <v>12.5</v>
      </c>
      <c r="S254" t="s">
        <v>836</v>
      </c>
      <c r="T254" t="s">
        <v>957</v>
      </c>
      <c r="U254">
        <v>5</v>
      </c>
      <c r="W254">
        <v>2</v>
      </c>
      <c r="Y254">
        <v>260.8125</v>
      </c>
      <c r="Z254">
        <v>50</v>
      </c>
      <c r="AA254">
        <v>90</v>
      </c>
      <c r="AB254" s="4">
        <v>120.8125</v>
      </c>
      <c r="AC254">
        <v>120</v>
      </c>
      <c r="AD254">
        <v>3250</v>
      </c>
      <c r="AE254">
        <v>3200</v>
      </c>
      <c r="AG254">
        <v>1</v>
      </c>
      <c r="AH254">
        <v>0</v>
      </c>
      <c r="AI254">
        <v>1</v>
      </c>
      <c r="AJ254">
        <v>0</v>
      </c>
      <c r="AK254">
        <v>0</v>
      </c>
      <c r="AL254">
        <v>0</v>
      </c>
      <c r="AM254">
        <v>3</v>
      </c>
      <c r="AN254">
        <v>0</v>
      </c>
      <c r="AO254">
        <v>2</v>
      </c>
    </row>
    <row r="255" spans="1:41">
      <c r="A255">
        <v>254</v>
      </c>
      <c r="B255" t="s">
        <v>474</v>
      </c>
      <c r="C255" t="s">
        <v>475</v>
      </c>
      <c r="D255" t="s">
        <v>197</v>
      </c>
      <c r="E255" t="s">
        <v>835</v>
      </c>
      <c r="F255">
        <v>24.875</v>
      </c>
      <c r="G255">
        <v>194</v>
      </c>
      <c r="H255">
        <v>185.605769230769</v>
      </c>
      <c r="I255">
        <v>23</v>
      </c>
      <c r="J255">
        <v>32.177884615384599</v>
      </c>
      <c r="P255">
        <v>0</v>
      </c>
      <c r="Q255" s="6">
        <v>217.78365384615401</v>
      </c>
      <c r="R255">
        <v>12.5</v>
      </c>
      <c r="S255" t="s">
        <v>836</v>
      </c>
      <c r="T255" t="s">
        <v>957</v>
      </c>
      <c r="W255">
        <v>2</v>
      </c>
      <c r="Y255">
        <v>249.28365384615401</v>
      </c>
      <c r="Z255">
        <v>50</v>
      </c>
      <c r="AA255">
        <v>90</v>
      </c>
      <c r="AB255" s="4">
        <v>109.283653846154</v>
      </c>
      <c r="AC255">
        <v>109</v>
      </c>
      <c r="AD255">
        <v>1134.61538461604</v>
      </c>
      <c r="AE255">
        <v>1100</v>
      </c>
      <c r="AG255">
        <v>1</v>
      </c>
      <c r="AH255">
        <v>0</v>
      </c>
      <c r="AI255">
        <v>0</v>
      </c>
      <c r="AJ255">
        <v>0</v>
      </c>
      <c r="AK255">
        <v>1</v>
      </c>
      <c r="AL255">
        <v>4</v>
      </c>
      <c r="AM255">
        <v>1</v>
      </c>
      <c r="AN255">
        <v>0</v>
      </c>
      <c r="AO255">
        <v>1</v>
      </c>
    </row>
    <row r="256" spans="1:41">
      <c r="A256">
        <v>255</v>
      </c>
      <c r="B256" t="s">
        <v>476</v>
      </c>
      <c r="C256" t="s">
        <v>477</v>
      </c>
      <c r="D256" t="s">
        <v>478</v>
      </c>
      <c r="E256" t="s">
        <v>835</v>
      </c>
      <c r="F256">
        <v>24</v>
      </c>
      <c r="G256">
        <v>194</v>
      </c>
      <c r="H256">
        <v>179.07692307692301</v>
      </c>
      <c r="I256">
        <v>25</v>
      </c>
      <c r="J256">
        <v>34.975961538461497</v>
      </c>
      <c r="P256">
        <v>0</v>
      </c>
      <c r="Q256" s="6">
        <v>214.05288461538501</v>
      </c>
      <c r="S256" t="s">
        <v>836</v>
      </c>
      <c r="T256" t="s">
        <v>967</v>
      </c>
      <c r="W256">
        <v>2</v>
      </c>
      <c r="Y256">
        <v>223.05288461538501</v>
      </c>
      <c r="Z256">
        <v>50</v>
      </c>
      <c r="AA256">
        <v>90</v>
      </c>
      <c r="AB256" s="4">
        <v>83.052884615384997</v>
      </c>
      <c r="AC256">
        <v>83</v>
      </c>
      <c r="AD256">
        <v>211.53846154004401</v>
      </c>
      <c r="AE256">
        <v>200</v>
      </c>
      <c r="AG256">
        <v>0</v>
      </c>
      <c r="AH256">
        <v>1</v>
      </c>
      <c r="AI256">
        <v>1</v>
      </c>
      <c r="AJ256">
        <v>1</v>
      </c>
      <c r="AK256">
        <v>0</v>
      </c>
      <c r="AL256">
        <v>3</v>
      </c>
      <c r="AM256">
        <v>0</v>
      </c>
      <c r="AN256">
        <v>0</v>
      </c>
      <c r="AO256">
        <v>2</v>
      </c>
    </row>
    <row r="257" spans="1:41">
      <c r="A257">
        <v>256</v>
      </c>
      <c r="B257" t="s">
        <v>1122</v>
      </c>
      <c r="C257" t="s">
        <v>1123</v>
      </c>
      <c r="D257" t="s">
        <v>1124</v>
      </c>
      <c r="E257" t="s">
        <v>835</v>
      </c>
      <c r="F257">
        <v>25</v>
      </c>
      <c r="G257">
        <v>194</v>
      </c>
      <c r="H257">
        <v>186.538461538462</v>
      </c>
      <c r="I257">
        <v>27</v>
      </c>
      <c r="J257">
        <v>37.774038461538503</v>
      </c>
      <c r="P257">
        <v>0</v>
      </c>
      <c r="Q257" s="6">
        <v>224.3125</v>
      </c>
      <c r="R257">
        <v>12.5</v>
      </c>
      <c r="S257" t="s">
        <v>836</v>
      </c>
      <c r="T257" t="s">
        <v>957</v>
      </c>
      <c r="W257">
        <v>2</v>
      </c>
      <c r="Y257">
        <v>255.8125</v>
      </c>
      <c r="Z257">
        <v>50</v>
      </c>
      <c r="AA257">
        <v>90</v>
      </c>
      <c r="AB257" s="4">
        <v>115.8125</v>
      </c>
      <c r="AC257">
        <v>115</v>
      </c>
      <c r="AD257">
        <v>3250</v>
      </c>
      <c r="AE257">
        <v>3200</v>
      </c>
      <c r="AG257">
        <v>1</v>
      </c>
      <c r="AH257">
        <v>0</v>
      </c>
      <c r="AI257">
        <v>0</v>
      </c>
      <c r="AJ257">
        <v>1</v>
      </c>
      <c r="AK257">
        <v>1</v>
      </c>
      <c r="AL257">
        <v>0</v>
      </c>
      <c r="AM257">
        <v>3</v>
      </c>
      <c r="AN257">
        <v>0</v>
      </c>
      <c r="AO257">
        <v>2</v>
      </c>
    </row>
    <row r="258" spans="1:41">
      <c r="A258">
        <v>257</v>
      </c>
      <c r="B258" t="s">
        <v>479</v>
      </c>
      <c r="C258" t="s">
        <v>480</v>
      </c>
      <c r="D258" t="s">
        <v>325</v>
      </c>
      <c r="E258" t="s">
        <v>835</v>
      </c>
      <c r="F258">
        <v>24.375</v>
      </c>
      <c r="G258">
        <v>194</v>
      </c>
      <c r="H258">
        <v>181.875</v>
      </c>
      <c r="I258">
        <v>43</v>
      </c>
      <c r="J258">
        <v>60.158653846153904</v>
      </c>
      <c r="P258">
        <v>0</v>
      </c>
      <c r="Q258" s="6">
        <v>242.03365384615401</v>
      </c>
      <c r="R258">
        <v>6</v>
      </c>
      <c r="S258" t="s">
        <v>836</v>
      </c>
      <c r="T258" t="s">
        <v>957</v>
      </c>
      <c r="W258">
        <v>2</v>
      </c>
      <c r="Y258">
        <v>267.03365384615398</v>
      </c>
      <c r="Z258">
        <v>30</v>
      </c>
      <c r="AA258">
        <v>90</v>
      </c>
      <c r="AB258" s="4">
        <v>147.03365384615401</v>
      </c>
      <c r="AC258">
        <v>147</v>
      </c>
      <c r="AD258">
        <v>134.61538461615399</v>
      </c>
      <c r="AE258">
        <v>100</v>
      </c>
      <c r="AG258">
        <v>1</v>
      </c>
      <c r="AH258">
        <v>0</v>
      </c>
      <c r="AI258">
        <v>2</v>
      </c>
      <c r="AJ258">
        <v>0</v>
      </c>
      <c r="AK258">
        <v>1</v>
      </c>
      <c r="AL258">
        <v>2</v>
      </c>
      <c r="AM258">
        <v>0</v>
      </c>
      <c r="AN258">
        <v>0</v>
      </c>
      <c r="AO258">
        <v>1</v>
      </c>
    </row>
    <row r="259" spans="1:41">
      <c r="A259">
        <v>258</v>
      </c>
      <c r="B259" t="s">
        <v>481</v>
      </c>
      <c r="C259" t="s">
        <v>482</v>
      </c>
      <c r="D259" t="s">
        <v>483</v>
      </c>
      <c r="E259" t="s">
        <v>835</v>
      </c>
      <c r="F259">
        <v>24</v>
      </c>
      <c r="G259">
        <v>194</v>
      </c>
      <c r="H259">
        <v>179.07692307692301</v>
      </c>
      <c r="I259">
        <v>29</v>
      </c>
      <c r="J259">
        <v>40.572115384615401</v>
      </c>
      <c r="P259">
        <v>0</v>
      </c>
      <c r="Q259" s="6">
        <v>219.649038461538</v>
      </c>
      <c r="R259">
        <v>6</v>
      </c>
      <c r="S259" t="s">
        <v>836</v>
      </c>
      <c r="T259">
        <v>10</v>
      </c>
      <c r="U259">
        <v>5</v>
      </c>
      <c r="W259">
        <v>2</v>
      </c>
      <c r="Y259">
        <v>249.649038461538</v>
      </c>
      <c r="Z259">
        <v>50</v>
      </c>
      <c r="AA259">
        <v>90</v>
      </c>
      <c r="AB259" s="4">
        <v>109.649038461538</v>
      </c>
      <c r="AC259">
        <v>109</v>
      </c>
      <c r="AD259">
        <v>2596.1538461519899</v>
      </c>
      <c r="AE259">
        <v>2500</v>
      </c>
      <c r="AG259">
        <v>1</v>
      </c>
      <c r="AH259">
        <v>0</v>
      </c>
      <c r="AI259">
        <v>0</v>
      </c>
      <c r="AJ259">
        <v>0</v>
      </c>
      <c r="AK259">
        <v>1</v>
      </c>
      <c r="AL259">
        <v>4</v>
      </c>
      <c r="AM259">
        <v>2</v>
      </c>
      <c r="AN259">
        <v>1</v>
      </c>
      <c r="AO259">
        <v>0</v>
      </c>
    </row>
    <row r="260" spans="1:41">
      <c r="A260">
        <v>259</v>
      </c>
      <c r="B260" t="s">
        <v>484</v>
      </c>
      <c r="C260" t="s">
        <v>485</v>
      </c>
      <c r="D260" t="s">
        <v>486</v>
      </c>
      <c r="E260" t="s">
        <v>835</v>
      </c>
      <c r="F260">
        <v>25</v>
      </c>
      <c r="G260">
        <v>194</v>
      </c>
      <c r="H260">
        <v>186.538461538462</v>
      </c>
      <c r="I260">
        <v>29</v>
      </c>
      <c r="J260">
        <v>40.572115384615401</v>
      </c>
      <c r="P260">
        <v>0</v>
      </c>
      <c r="Q260" s="6">
        <v>227.11057692307699</v>
      </c>
      <c r="R260">
        <v>12.5</v>
      </c>
      <c r="S260" t="s">
        <v>836</v>
      </c>
      <c r="T260" t="s">
        <v>957</v>
      </c>
      <c r="U260">
        <v>5</v>
      </c>
      <c r="W260">
        <v>0</v>
      </c>
      <c r="Y260">
        <v>261.61057692307702</v>
      </c>
      <c r="Z260">
        <v>50</v>
      </c>
      <c r="AA260">
        <v>90</v>
      </c>
      <c r="AB260" s="4">
        <v>121.61057692307701</v>
      </c>
      <c r="AC260">
        <v>121</v>
      </c>
      <c r="AD260">
        <v>2442.3076923080798</v>
      </c>
      <c r="AE260">
        <v>2400</v>
      </c>
      <c r="AG260">
        <v>1</v>
      </c>
      <c r="AH260">
        <v>0</v>
      </c>
      <c r="AI260">
        <v>1</v>
      </c>
      <c r="AJ260">
        <v>0</v>
      </c>
      <c r="AK260">
        <v>0</v>
      </c>
      <c r="AL260">
        <v>1</v>
      </c>
      <c r="AM260">
        <v>2</v>
      </c>
      <c r="AN260">
        <v>0</v>
      </c>
      <c r="AO260">
        <v>4</v>
      </c>
    </row>
    <row r="261" spans="1:41">
      <c r="A261">
        <v>260</v>
      </c>
      <c r="B261" t="s">
        <v>1125</v>
      </c>
      <c r="C261" t="s">
        <v>1126</v>
      </c>
      <c r="D261" t="s">
        <v>1127</v>
      </c>
      <c r="E261" t="s">
        <v>835</v>
      </c>
      <c r="F261">
        <v>25</v>
      </c>
      <c r="G261">
        <v>194</v>
      </c>
      <c r="H261">
        <v>186.538461538462</v>
      </c>
      <c r="I261">
        <v>29</v>
      </c>
      <c r="J261">
        <v>40.572115384615401</v>
      </c>
      <c r="P261">
        <v>0</v>
      </c>
      <c r="Q261" s="6">
        <v>227.11057692307699</v>
      </c>
      <c r="R261">
        <v>12.5</v>
      </c>
      <c r="S261" t="s">
        <v>836</v>
      </c>
      <c r="T261" t="s">
        <v>957</v>
      </c>
      <c r="W261">
        <v>0</v>
      </c>
      <c r="Y261">
        <v>256.61057692307702</v>
      </c>
      <c r="Z261">
        <v>30</v>
      </c>
      <c r="AA261">
        <v>90</v>
      </c>
      <c r="AB261" s="4">
        <v>136.61057692307699</v>
      </c>
      <c r="AC261">
        <v>136</v>
      </c>
      <c r="AD261">
        <v>2442.3076923080798</v>
      </c>
      <c r="AE261">
        <v>2400</v>
      </c>
      <c r="AG261">
        <v>1</v>
      </c>
      <c r="AH261">
        <v>0</v>
      </c>
      <c r="AI261">
        <v>1</v>
      </c>
      <c r="AJ261">
        <v>1</v>
      </c>
      <c r="AK261">
        <v>1</v>
      </c>
      <c r="AL261">
        <v>1</v>
      </c>
      <c r="AM261">
        <v>2</v>
      </c>
      <c r="AN261">
        <v>0</v>
      </c>
      <c r="AO261">
        <v>4</v>
      </c>
    </row>
    <row r="262" spans="1:41">
      <c r="A262">
        <v>261</v>
      </c>
      <c r="B262" t="s">
        <v>487</v>
      </c>
      <c r="C262" t="s">
        <v>488</v>
      </c>
      <c r="D262" t="s">
        <v>489</v>
      </c>
      <c r="E262" t="s">
        <v>835</v>
      </c>
      <c r="F262">
        <v>24.5</v>
      </c>
      <c r="G262">
        <v>194</v>
      </c>
      <c r="H262">
        <v>182.80769230769201</v>
      </c>
      <c r="I262">
        <v>27</v>
      </c>
      <c r="J262">
        <v>37.774038461538503</v>
      </c>
      <c r="P262">
        <v>0</v>
      </c>
      <c r="Q262" s="6">
        <v>220.581730769231</v>
      </c>
      <c r="S262" t="s">
        <v>836</v>
      </c>
      <c r="T262">
        <v>0</v>
      </c>
      <c r="W262">
        <v>0</v>
      </c>
      <c r="Y262">
        <v>227.581730769231</v>
      </c>
      <c r="Z262">
        <v>50</v>
      </c>
      <c r="AA262">
        <v>90</v>
      </c>
      <c r="AB262" s="4">
        <v>87.581730769231001</v>
      </c>
      <c r="AC262">
        <v>87</v>
      </c>
      <c r="AD262">
        <v>2326.9230769239998</v>
      </c>
      <c r="AE262">
        <v>2300</v>
      </c>
      <c r="AG262">
        <v>0</v>
      </c>
      <c r="AH262">
        <v>1</v>
      </c>
      <c r="AI262">
        <v>1</v>
      </c>
      <c r="AJ262">
        <v>1</v>
      </c>
      <c r="AK262">
        <v>1</v>
      </c>
      <c r="AL262">
        <v>2</v>
      </c>
      <c r="AM262">
        <v>2</v>
      </c>
      <c r="AN262">
        <v>0</v>
      </c>
      <c r="AO262">
        <v>3</v>
      </c>
    </row>
    <row r="263" spans="1:41">
      <c r="A263">
        <v>262</v>
      </c>
      <c r="B263" t="s">
        <v>490</v>
      </c>
      <c r="C263" t="s">
        <v>491</v>
      </c>
      <c r="D263" t="s">
        <v>206</v>
      </c>
      <c r="E263" t="s">
        <v>835</v>
      </c>
      <c r="F263">
        <v>25</v>
      </c>
      <c r="G263">
        <v>194</v>
      </c>
      <c r="H263">
        <v>186.538461538462</v>
      </c>
      <c r="I263">
        <v>39</v>
      </c>
      <c r="J263">
        <v>54.5625</v>
      </c>
      <c r="P263">
        <v>0</v>
      </c>
      <c r="Q263" s="6">
        <v>241.100961538462</v>
      </c>
      <c r="R263">
        <v>12.5</v>
      </c>
      <c r="S263" t="s">
        <v>836</v>
      </c>
      <c r="T263" t="s">
        <v>957</v>
      </c>
      <c r="W263">
        <v>0</v>
      </c>
      <c r="Y263">
        <v>270.600961538462</v>
      </c>
      <c r="Z263">
        <v>50</v>
      </c>
      <c r="AA263">
        <v>90</v>
      </c>
      <c r="AB263" s="4">
        <v>130.600961538462</v>
      </c>
      <c r="AC263">
        <v>130</v>
      </c>
      <c r="AD263">
        <v>2403.8461538480101</v>
      </c>
      <c r="AE263">
        <v>2400</v>
      </c>
      <c r="AG263">
        <v>1</v>
      </c>
      <c r="AH263">
        <v>0</v>
      </c>
      <c r="AI263">
        <v>1</v>
      </c>
      <c r="AJ263">
        <v>1</v>
      </c>
      <c r="AK263">
        <v>0</v>
      </c>
      <c r="AL263">
        <v>0</v>
      </c>
      <c r="AM263">
        <v>2</v>
      </c>
      <c r="AN263">
        <v>0</v>
      </c>
      <c r="AO263">
        <v>4</v>
      </c>
    </row>
    <row r="264" spans="1:41">
      <c r="A264">
        <v>263</v>
      </c>
      <c r="B264" t="s">
        <v>492</v>
      </c>
      <c r="C264" t="s">
        <v>493</v>
      </c>
      <c r="D264" t="s">
        <v>206</v>
      </c>
      <c r="E264" t="s">
        <v>835</v>
      </c>
      <c r="F264">
        <v>25</v>
      </c>
      <c r="G264">
        <v>194</v>
      </c>
      <c r="H264">
        <v>186.538461538462</v>
      </c>
      <c r="I264">
        <v>57</v>
      </c>
      <c r="J264">
        <v>79.745192307692307</v>
      </c>
      <c r="P264">
        <v>0</v>
      </c>
      <c r="Q264" s="6">
        <v>266.28365384615398</v>
      </c>
      <c r="R264">
        <v>12.5</v>
      </c>
      <c r="S264" t="s">
        <v>836</v>
      </c>
      <c r="T264" t="s">
        <v>957</v>
      </c>
      <c r="W264">
        <v>0</v>
      </c>
      <c r="Y264">
        <v>295.78365384615398</v>
      </c>
      <c r="Z264">
        <v>50</v>
      </c>
      <c r="AA264">
        <v>90</v>
      </c>
      <c r="AB264" s="4">
        <v>155.78365384615401</v>
      </c>
      <c r="AC264">
        <v>155</v>
      </c>
      <c r="AD264">
        <v>3134.61538461593</v>
      </c>
      <c r="AE264">
        <v>3100</v>
      </c>
      <c r="AG264">
        <v>1</v>
      </c>
      <c r="AH264">
        <v>1</v>
      </c>
      <c r="AI264">
        <v>0</v>
      </c>
      <c r="AJ264">
        <v>0</v>
      </c>
      <c r="AK264">
        <v>1</v>
      </c>
      <c r="AL264">
        <v>0</v>
      </c>
      <c r="AM264">
        <v>3</v>
      </c>
      <c r="AN264">
        <v>0</v>
      </c>
      <c r="AO264">
        <v>1</v>
      </c>
    </row>
    <row r="265" spans="1:41">
      <c r="A265">
        <v>264</v>
      </c>
      <c r="B265" t="s">
        <v>494</v>
      </c>
      <c r="C265" t="s">
        <v>495</v>
      </c>
      <c r="D265" t="s">
        <v>496</v>
      </c>
      <c r="E265" t="s">
        <v>835</v>
      </c>
      <c r="F265">
        <v>24.875</v>
      </c>
      <c r="G265">
        <v>194</v>
      </c>
      <c r="H265">
        <v>185.605769230769</v>
      </c>
      <c r="I265">
        <v>27</v>
      </c>
      <c r="J265">
        <v>37.774038461538503</v>
      </c>
      <c r="P265">
        <v>0</v>
      </c>
      <c r="Q265" s="6">
        <v>223.37980769230799</v>
      </c>
      <c r="R265">
        <v>12.5</v>
      </c>
      <c r="S265" t="s">
        <v>836</v>
      </c>
      <c r="T265" t="s">
        <v>957</v>
      </c>
      <c r="W265">
        <v>0</v>
      </c>
      <c r="Y265">
        <v>252.87980769230799</v>
      </c>
      <c r="Z265">
        <v>50</v>
      </c>
      <c r="AA265">
        <v>90</v>
      </c>
      <c r="AB265" s="4">
        <v>112.87980769230801</v>
      </c>
      <c r="AC265">
        <v>112</v>
      </c>
      <c r="AD265">
        <v>3519.2307692307199</v>
      </c>
      <c r="AE265">
        <v>3500</v>
      </c>
      <c r="AG265">
        <v>1</v>
      </c>
      <c r="AH265">
        <v>0</v>
      </c>
      <c r="AI265">
        <v>0</v>
      </c>
      <c r="AJ265">
        <v>1</v>
      </c>
      <c r="AK265">
        <v>0</v>
      </c>
      <c r="AL265">
        <v>2</v>
      </c>
      <c r="AM265">
        <v>3</v>
      </c>
      <c r="AN265">
        <v>1</v>
      </c>
      <c r="AO265">
        <v>0</v>
      </c>
    </row>
    <row r="266" spans="1:41">
      <c r="A266">
        <v>265</v>
      </c>
      <c r="B266" t="s">
        <v>497</v>
      </c>
      <c r="C266" t="s">
        <v>498</v>
      </c>
      <c r="D266" t="s">
        <v>400</v>
      </c>
      <c r="E266" t="s">
        <v>835</v>
      </c>
      <c r="F266">
        <v>24.5</v>
      </c>
      <c r="G266">
        <v>192</v>
      </c>
      <c r="H266">
        <v>180.92307692307699</v>
      </c>
      <c r="I266">
        <v>53</v>
      </c>
      <c r="J266">
        <v>73.384615384615401</v>
      </c>
      <c r="P266">
        <v>0</v>
      </c>
      <c r="Q266" s="6">
        <v>254.30769230769201</v>
      </c>
      <c r="R266">
        <v>6</v>
      </c>
      <c r="S266" t="s">
        <v>836</v>
      </c>
      <c r="T266" t="s">
        <v>957</v>
      </c>
      <c r="W266">
        <v>0</v>
      </c>
      <c r="Y266">
        <v>277.30769230769198</v>
      </c>
      <c r="Z266">
        <v>50</v>
      </c>
      <c r="AA266">
        <v>90</v>
      </c>
      <c r="AB266" s="4">
        <v>137.30769230769201</v>
      </c>
      <c r="AC266">
        <v>137</v>
      </c>
      <c r="AD266">
        <v>1230.7692307692801</v>
      </c>
      <c r="AE266">
        <v>1200</v>
      </c>
      <c r="AG266">
        <v>1</v>
      </c>
      <c r="AH266">
        <v>0</v>
      </c>
      <c r="AI266">
        <v>1</v>
      </c>
      <c r="AJ266">
        <v>1</v>
      </c>
      <c r="AK266">
        <v>1</v>
      </c>
      <c r="AL266">
        <v>2</v>
      </c>
      <c r="AM266">
        <v>1</v>
      </c>
      <c r="AN266">
        <v>0</v>
      </c>
      <c r="AO266">
        <v>2</v>
      </c>
    </row>
    <row r="267" spans="1:41">
      <c r="A267">
        <v>266</v>
      </c>
      <c r="B267" t="s">
        <v>499</v>
      </c>
      <c r="C267" t="s">
        <v>500</v>
      </c>
      <c r="D267" t="s">
        <v>400</v>
      </c>
      <c r="E267" t="s">
        <v>835</v>
      </c>
      <c r="F267">
        <v>24.9375</v>
      </c>
      <c r="G267">
        <v>192</v>
      </c>
      <c r="H267">
        <v>184.15384615384599</v>
      </c>
      <c r="I267">
        <v>25</v>
      </c>
      <c r="J267">
        <v>34.615384615384599</v>
      </c>
      <c r="P267">
        <v>0</v>
      </c>
      <c r="Q267" s="6">
        <v>218.769230769231</v>
      </c>
      <c r="R267">
        <v>12.5</v>
      </c>
      <c r="S267" t="s">
        <v>836</v>
      </c>
      <c r="T267" t="s">
        <v>957</v>
      </c>
      <c r="W267">
        <v>0</v>
      </c>
      <c r="Y267">
        <v>248.269230769231</v>
      </c>
      <c r="Z267">
        <v>50</v>
      </c>
      <c r="AA267">
        <v>90</v>
      </c>
      <c r="AB267" s="4">
        <v>108.269230769231</v>
      </c>
      <c r="AC267">
        <v>108</v>
      </c>
      <c r="AD267">
        <v>1076.9230769230901</v>
      </c>
      <c r="AE267">
        <v>1000</v>
      </c>
      <c r="AG267">
        <v>1</v>
      </c>
      <c r="AH267">
        <v>0</v>
      </c>
      <c r="AI267">
        <v>0</v>
      </c>
      <c r="AJ267">
        <v>0</v>
      </c>
      <c r="AK267">
        <v>1</v>
      </c>
      <c r="AL267">
        <v>3</v>
      </c>
      <c r="AM267">
        <v>1</v>
      </c>
      <c r="AN267">
        <v>0</v>
      </c>
      <c r="AO267">
        <v>0</v>
      </c>
    </row>
    <row r="268" spans="1:41">
      <c r="A268">
        <v>267</v>
      </c>
      <c r="B268" t="s">
        <v>1128</v>
      </c>
      <c r="C268" t="s">
        <v>1129</v>
      </c>
      <c r="D268" t="s">
        <v>1130</v>
      </c>
      <c r="E268" t="s">
        <v>835</v>
      </c>
      <c r="F268">
        <v>22</v>
      </c>
      <c r="G268">
        <v>192</v>
      </c>
      <c r="H268">
        <v>162.461538461538</v>
      </c>
      <c r="I268">
        <v>27</v>
      </c>
      <c r="J268">
        <v>37.384615384615401</v>
      </c>
      <c r="P268">
        <v>0</v>
      </c>
      <c r="Q268" s="6">
        <v>199.84615384615401</v>
      </c>
      <c r="R268">
        <v>10</v>
      </c>
      <c r="S268" t="s">
        <v>836</v>
      </c>
      <c r="T268" t="s">
        <v>967</v>
      </c>
      <c r="W268">
        <v>0</v>
      </c>
      <c r="Y268">
        <v>216.84615384615401</v>
      </c>
      <c r="Z268">
        <v>30</v>
      </c>
      <c r="AB268" s="4">
        <v>186.84615384615401</v>
      </c>
      <c r="AC268">
        <v>186</v>
      </c>
      <c r="AD268">
        <v>3384.6153846154698</v>
      </c>
      <c r="AE268">
        <v>3300</v>
      </c>
      <c r="AG268">
        <v>1</v>
      </c>
      <c r="AH268">
        <v>1</v>
      </c>
      <c r="AI268">
        <v>1</v>
      </c>
      <c r="AJ268">
        <v>1</v>
      </c>
      <c r="AK268">
        <v>1</v>
      </c>
      <c r="AL268">
        <v>1</v>
      </c>
      <c r="AM268">
        <v>3</v>
      </c>
      <c r="AN268">
        <v>0</v>
      </c>
      <c r="AO268">
        <v>3</v>
      </c>
    </row>
    <row r="269" spans="1:41">
      <c r="A269">
        <v>268</v>
      </c>
      <c r="B269" t="s">
        <v>1131</v>
      </c>
      <c r="C269" t="s">
        <v>1132</v>
      </c>
      <c r="D269" t="s">
        <v>306</v>
      </c>
      <c r="E269" t="s">
        <v>835</v>
      </c>
      <c r="F269">
        <v>18</v>
      </c>
      <c r="G269">
        <v>192</v>
      </c>
      <c r="H269">
        <v>132.92307692307699</v>
      </c>
      <c r="I269">
        <v>15</v>
      </c>
      <c r="J269">
        <v>20.769230769230798</v>
      </c>
      <c r="P269">
        <v>0</v>
      </c>
      <c r="Q269" s="6">
        <v>153.69230769230799</v>
      </c>
      <c r="R269">
        <v>8</v>
      </c>
      <c r="S269" t="s">
        <v>836</v>
      </c>
      <c r="T269" t="s">
        <v>967</v>
      </c>
      <c r="W269">
        <v>0</v>
      </c>
      <c r="Y269">
        <v>168.69230769230799</v>
      </c>
      <c r="Z269">
        <v>30</v>
      </c>
      <c r="AB269" s="4">
        <v>138.69230769230799</v>
      </c>
      <c r="AC269">
        <v>138</v>
      </c>
      <c r="AD269">
        <v>2769.23076923083</v>
      </c>
      <c r="AE269">
        <v>2700</v>
      </c>
      <c r="AG269">
        <v>1</v>
      </c>
      <c r="AH269">
        <v>0</v>
      </c>
      <c r="AI269">
        <v>1</v>
      </c>
      <c r="AJ269">
        <v>1</v>
      </c>
      <c r="AK269">
        <v>1</v>
      </c>
      <c r="AL269">
        <v>3</v>
      </c>
      <c r="AM269">
        <v>2</v>
      </c>
      <c r="AN269">
        <v>1</v>
      </c>
      <c r="AO269">
        <v>2</v>
      </c>
    </row>
    <row r="270" spans="1:41">
      <c r="A270">
        <v>269</v>
      </c>
      <c r="B270" t="s">
        <v>1133</v>
      </c>
      <c r="C270" t="s">
        <v>1134</v>
      </c>
      <c r="D270" t="s">
        <v>1135</v>
      </c>
      <c r="E270" t="s">
        <v>835</v>
      </c>
      <c r="F270">
        <v>24.875</v>
      </c>
      <c r="G270">
        <v>194</v>
      </c>
      <c r="H270">
        <v>185.605769230769</v>
      </c>
      <c r="I270">
        <v>23</v>
      </c>
      <c r="J270">
        <v>32.177884615384599</v>
      </c>
      <c r="P270">
        <v>0</v>
      </c>
      <c r="Q270" s="6">
        <v>217.78365384615401</v>
      </c>
      <c r="R270">
        <v>12.5</v>
      </c>
      <c r="S270" t="s">
        <v>836</v>
      </c>
      <c r="T270" t="s">
        <v>957</v>
      </c>
      <c r="W270">
        <v>5</v>
      </c>
      <c r="Y270">
        <v>252.28365384615401</v>
      </c>
      <c r="Z270">
        <v>30</v>
      </c>
      <c r="AA270">
        <v>90</v>
      </c>
      <c r="AB270" s="4">
        <v>132.28365384615401</v>
      </c>
      <c r="AC270">
        <v>132</v>
      </c>
      <c r="AD270">
        <v>1134.61538461604</v>
      </c>
      <c r="AE270">
        <v>1100</v>
      </c>
      <c r="AG270">
        <v>1</v>
      </c>
      <c r="AH270">
        <v>0</v>
      </c>
      <c r="AI270">
        <v>1</v>
      </c>
      <c r="AJ270">
        <v>1</v>
      </c>
      <c r="AK270">
        <v>0</v>
      </c>
      <c r="AL270">
        <v>2</v>
      </c>
      <c r="AM270">
        <v>1</v>
      </c>
      <c r="AN270">
        <v>0</v>
      </c>
      <c r="AO270">
        <v>1</v>
      </c>
    </row>
    <row r="271" spans="1:41">
      <c r="A271">
        <v>270</v>
      </c>
      <c r="B271" t="s">
        <v>501</v>
      </c>
      <c r="C271" t="s">
        <v>502</v>
      </c>
      <c r="D271" t="s">
        <v>280</v>
      </c>
      <c r="E271" t="s">
        <v>835</v>
      </c>
      <c r="F271">
        <v>25</v>
      </c>
      <c r="G271">
        <v>194</v>
      </c>
      <c r="H271">
        <v>186.538461538462</v>
      </c>
      <c r="I271">
        <v>27</v>
      </c>
      <c r="J271">
        <v>37.774038461538503</v>
      </c>
      <c r="P271">
        <v>0</v>
      </c>
      <c r="Q271" s="6">
        <v>224.3125</v>
      </c>
      <c r="R271">
        <v>12.5</v>
      </c>
      <c r="S271" t="s">
        <v>836</v>
      </c>
      <c r="T271" t="s">
        <v>957</v>
      </c>
      <c r="W271">
        <v>5</v>
      </c>
      <c r="Y271">
        <v>258.8125</v>
      </c>
      <c r="Z271">
        <v>50</v>
      </c>
      <c r="AA271">
        <v>90</v>
      </c>
      <c r="AB271" s="4">
        <v>118.8125</v>
      </c>
      <c r="AC271">
        <v>118</v>
      </c>
      <c r="AD271">
        <v>3250</v>
      </c>
      <c r="AE271">
        <v>3200</v>
      </c>
      <c r="AG271">
        <v>1</v>
      </c>
      <c r="AH271">
        <v>0</v>
      </c>
      <c r="AI271">
        <v>0</v>
      </c>
      <c r="AJ271">
        <v>1</v>
      </c>
      <c r="AK271">
        <v>1</v>
      </c>
      <c r="AL271">
        <v>3</v>
      </c>
      <c r="AM271">
        <v>3</v>
      </c>
      <c r="AN271">
        <v>0</v>
      </c>
      <c r="AO271">
        <v>2</v>
      </c>
    </row>
    <row r="272" spans="1:41">
      <c r="A272">
        <v>271</v>
      </c>
      <c r="B272" t="s">
        <v>503</v>
      </c>
      <c r="C272" t="s">
        <v>504</v>
      </c>
      <c r="D272" t="s">
        <v>505</v>
      </c>
      <c r="E272" t="s">
        <v>835</v>
      </c>
      <c r="F272">
        <v>23</v>
      </c>
      <c r="G272">
        <v>194</v>
      </c>
      <c r="H272">
        <v>171.61538461538501</v>
      </c>
      <c r="I272">
        <v>25</v>
      </c>
      <c r="J272">
        <v>34.975961538461497</v>
      </c>
      <c r="P272">
        <v>0</v>
      </c>
      <c r="Q272" s="6">
        <v>206.59134615384599</v>
      </c>
      <c r="S272" t="s">
        <v>836</v>
      </c>
      <c r="T272" t="s">
        <v>967</v>
      </c>
      <c r="U272">
        <v>5</v>
      </c>
      <c r="W272">
        <v>5</v>
      </c>
      <c r="Y272">
        <v>223.59134615384599</v>
      </c>
      <c r="Z272">
        <v>30</v>
      </c>
      <c r="AA272">
        <v>50</v>
      </c>
      <c r="AB272" s="4">
        <v>143.59134615384599</v>
      </c>
      <c r="AC272">
        <v>143</v>
      </c>
      <c r="AD272">
        <v>2365.38461538396</v>
      </c>
      <c r="AE272">
        <v>2300</v>
      </c>
      <c r="AG272">
        <v>1</v>
      </c>
      <c r="AH272">
        <v>0</v>
      </c>
      <c r="AI272">
        <v>2</v>
      </c>
      <c r="AJ272">
        <v>0</v>
      </c>
      <c r="AK272">
        <v>0</v>
      </c>
      <c r="AL272">
        <v>3</v>
      </c>
      <c r="AM272">
        <v>2</v>
      </c>
      <c r="AN272">
        <v>0</v>
      </c>
      <c r="AO272">
        <v>3</v>
      </c>
    </row>
    <row r="273" spans="1:41">
      <c r="A273">
        <v>272</v>
      </c>
      <c r="B273" t="s">
        <v>1136</v>
      </c>
      <c r="C273" t="s">
        <v>1137</v>
      </c>
      <c r="D273" t="s">
        <v>1138</v>
      </c>
      <c r="E273" t="s">
        <v>835</v>
      </c>
      <c r="F273">
        <v>18.5</v>
      </c>
      <c r="G273">
        <v>194</v>
      </c>
      <c r="H273">
        <v>138.038461538462</v>
      </c>
      <c r="I273">
        <v>17</v>
      </c>
      <c r="J273">
        <v>23.783653846153801</v>
      </c>
      <c r="P273">
        <v>0</v>
      </c>
      <c r="Q273" s="6">
        <v>161.82211538461499</v>
      </c>
      <c r="R273">
        <v>4.5</v>
      </c>
      <c r="S273" t="s">
        <v>836</v>
      </c>
      <c r="T273" t="s">
        <v>967</v>
      </c>
      <c r="U273">
        <v>5</v>
      </c>
      <c r="W273">
        <v>5</v>
      </c>
      <c r="Y273">
        <v>183.32211538461499</v>
      </c>
      <c r="Z273">
        <v>30</v>
      </c>
      <c r="AA273">
        <v>90</v>
      </c>
      <c r="AB273" s="4">
        <v>63.322115384615003</v>
      </c>
      <c r="AC273">
        <v>63</v>
      </c>
      <c r="AD273">
        <v>1288.4615384599599</v>
      </c>
      <c r="AE273">
        <v>1200</v>
      </c>
      <c r="AG273">
        <v>0</v>
      </c>
      <c r="AH273">
        <v>1</v>
      </c>
      <c r="AI273">
        <v>0</v>
      </c>
      <c r="AJ273">
        <v>1</v>
      </c>
      <c r="AK273">
        <v>0</v>
      </c>
      <c r="AL273">
        <v>3</v>
      </c>
      <c r="AM273">
        <v>1</v>
      </c>
      <c r="AN273">
        <v>0</v>
      </c>
      <c r="AO273">
        <v>2</v>
      </c>
    </row>
    <row r="274" spans="1:41">
      <c r="A274">
        <v>273</v>
      </c>
      <c r="B274" t="s">
        <v>1139</v>
      </c>
      <c r="C274" t="s">
        <v>1140</v>
      </c>
      <c r="D274" t="s">
        <v>1141</v>
      </c>
      <c r="E274" t="s">
        <v>835</v>
      </c>
      <c r="F274">
        <v>0</v>
      </c>
      <c r="G274">
        <v>194</v>
      </c>
      <c r="H274">
        <v>0</v>
      </c>
      <c r="I274">
        <v>0</v>
      </c>
      <c r="J274">
        <v>0</v>
      </c>
      <c r="P274">
        <v>0</v>
      </c>
      <c r="Q274" s="6">
        <v>0</v>
      </c>
      <c r="S274">
        <v>0</v>
      </c>
      <c r="T274">
        <v>0</v>
      </c>
      <c r="W274">
        <v>0</v>
      </c>
      <c r="Y274">
        <v>0</v>
      </c>
      <c r="AB274" s="4">
        <v>0</v>
      </c>
      <c r="AC274">
        <v>0</v>
      </c>
      <c r="AD274">
        <v>0</v>
      </c>
      <c r="AE274">
        <v>0</v>
      </c>
      <c r="AF274" t="s">
        <v>869</v>
      </c>
      <c r="AG274">
        <v>0</v>
      </c>
      <c r="AH274">
        <v>0</v>
      </c>
      <c r="AI274">
        <v>0</v>
      </c>
      <c r="AJ274">
        <v>0</v>
      </c>
      <c r="AK274">
        <v>0</v>
      </c>
      <c r="AL274">
        <v>0</v>
      </c>
      <c r="AM274">
        <v>0</v>
      </c>
      <c r="AN274">
        <v>0</v>
      </c>
      <c r="AO274">
        <v>0</v>
      </c>
    </row>
    <row r="275" spans="1:41">
      <c r="A275">
        <v>274</v>
      </c>
      <c r="B275" t="s">
        <v>1142</v>
      </c>
      <c r="C275" t="s">
        <v>1143</v>
      </c>
      <c r="D275" t="s">
        <v>1144</v>
      </c>
      <c r="E275" t="s">
        <v>864</v>
      </c>
      <c r="F275">
        <v>25</v>
      </c>
      <c r="G275">
        <v>220</v>
      </c>
      <c r="H275">
        <v>211.538461538462</v>
      </c>
      <c r="I275">
        <v>59</v>
      </c>
      <c r="J275">
        <v>93.605769230769198</v>
      </c>
      <c r="P275">
        <v>0</v>
      </c>
      <c r="Q275" s="6">
        <v>305.144230769231</v>
      </c>
      <c r="R275">
        <v>12.5</v>
      </c>
      <c r="S275" t="s">
        <v>836</v>
      </c>
      <c r="T275" t="s">
        <v>957</v>
      </c>
      <c r="U275">
        <v>30</v>
      </c>
      <c r="W275">
        <v>4</v>
      </c>
      <c r="X275">
        <v>364.644230769231</v>
      </c>
      <c r="Y275">
        <v>368.644230769231</v>
      </c>
      <c r="Z275">
        <v>30</v>
      </c>
      <c r="AA275">
        <v>90</v>
      </c>
      <c r="AB275" s="4">
        <v>248.644230769231</v>
      </c>
      <c r="AC275">
        <v>248</v>
      </c>
      <c r="AD275">
        <v>2576.9230769239998</v>
      </c>
      <c r="AE275">
        <v>2500</v>
      </c>
      <c r="AG275">
        <v>2</v>
      </c>
      <c r="AH275">
        <v>0</v>
      </c>
      <c r="AI275">
        <v>2</v>
      </c>
      <c r="AJ275">
        <v>0</v>
      </c>
      <c r="AK275">
        <v>1</v>
      </c>
      <c r="AL275">
        <v>3</v>
      </c>
      <c r="AM275">
        <v>2</v>
      </c>
      <c r="AN275">
        <v>1</v>
      </c>
      <c r="AO275">
        <v>0</v>
      </c>
    </row>
    <row r="276" spans="1:41">
      <c r="A276">
        <v>275</v>
      </c>
      <c r="B276" t="s">
        <v>508</v>
      </c>
      <c r="C276" t="s">
        <v>509</v>
      </c>
      <c r="D276" t="s">
        <v>179</v>
      </c>
      <c r="E276" t="s">
        <v>864</v>
      </c>
      <c r="F276">
        <v>26</v>
      </c>
      <c r="G276">
        <v>412</v>
      </c>
      <c r="H276">
        <v>412</v>
      </c>
      <c r="J276">
        <v>0</v>
      </c>
      <c r="P276">
        <v>0</v>
      </c>
      <c r="Q276" s="6">
        <v>412</v>
      </c>
      <c r="R276">
        <v>13</v>
      </c>
      <c r="U276">
        <v>230</v>
      </c>
      <c r="V276">
        <v>6</v>
      </c>
      <c r="X276">
        <v>661</v>
      </c>
      <c r="Y276">
        <v>50</v>
      </c>
      <c r="Z276">
        <v>90</v>
      </c>
      <c r="AA276">
        <v>521</v>
      </c>
      <c r="AB276" s="4">
        <v>521</v>
      </c>
      <c r="AC276">
        <v>0</v>
      </c>
      <c r="AD276">
        <v>0</v>
      </c>
      <c r="AF276">
        <v>5</v>
      </c>
      <c r="AG276">
        <v>0</v>
      </c>
      <c r="AH276">
        <v>1</v>
      </c>
      <c r="AI276">
        <v>0</v>
      </c>
      <c r="AJ276">
        <v>0</v>
      </c>
      <c r="AK276">
        <v>1</v>
      </c>
      <c r="AL276">
        <v>0</v>
      </c>
      <c r="AM276">
        <v>0</v>
      </c>
      <c r="AN276">
        <v>0</v>
      </c>
    </row>
    <row r="277" spans="1:41">
      <c r="A277">
        <v>276</v>
      </c>
      <c r="B277" t="s">
        <v>510</v>
      </c>
      <c r="C277" t="s">
        <v>511</v>
      </c>
      <c r="D277" t="s">
        <v>322</v>
      </c>
      <c r="E277" t="s">
        <v>835</v>
      </c>
      <c r="F277">
        <v>26</v>
      </c>
      <c r="G277">
        <v>194</v>
      </c>
      <c r="H277">
        <v>194</v>
      </c>
      <c r="I277">
        <v>36</v>
      </c>
      <c r="J277">
        <v>50.365384615384599</v>
      </c>
      <c r="P277">
        <v>0</v>
      </c>
      <c r="Q277" s="6">
        <v>244.36538461538501</v>
      </c>
      <c r="R277">
        <v>13</v>
      </c>
      <c r="S277" t="s">
        <v>836</v>
      </c>
      <c r="T277" t="s">
        <v>957</v>
      </c>
      <c r="U277">
        <v>15</v>
      </c>
      <c r="V277">
        <v>5</v>
      </c>
      <c r="X277">
        <v>294.36538461538498</v>
      </c>
      <c r="Y277">
        <v>50</v>
      </c>
      <c r="Z277">
        <v>90</v>
      </c>
      <c r="AA277">
        <v>154.36538461538501</v>
      </c>
      <c r="AB277" s="4">
        <v>154</v>
      </c>
      <c r="AC277">
        <v>1461.53846153993</v>
      </c>
      <c r="AD277">
        <v>1400</v>
      </c>
      <c r="AF277">
        <v>1</v>
      </c>
      <c r="AG277">
        <v>1</v>
      </c>
      <c r="AH277">
        <v>0</v>
      </c>
      <c r="AI277">
        <v>0</v>
      </c>
      <c r="AJ277">
        <v>0</v>
      </c>
      <c r="AK277">
        <v>4</v>
      </c>
      <c r="AL277">
        <v>1</v>
      </c>
      <c r="AM277">
        <v>0</v>
      </c>
      <c r="AN277">
        <v>4</v>
      </c>
    </row>
    <row r="278" spans="1:41">
      <c r="A278">
        <v>277</v>
      </c>
      <c r="B278" t="s">
        <v>1145</v>
      </c>
      <c r="C278" t="s">
        <v>564</v>
      </c>
      <c r="D278" t="s">
        <v>322</v>
      </c>
      <c r="E278" t="s">
        <v>1146</v>
      </c>
      <c r="F278">
        <v>25.5</v>
      </c>
      <c r="G278">
        <v>194</v>
      </c>
      <c r="H278">
        <v>190.269230769231</v>
      </c>
      <c r="I278">
        <v>34</v>
      </c>
      <c r="J278">
        <v>47.567307692307701</v>
      </c>
      <c r="P278">
        <v>0</v>
      </c>
      <c r="Q278" s="6">
        <v>237.836538461538</v>
      </c>
      <c r="R278">
        <v>6</v>
      </c>
      <c r="S278" t="s">
        <v>836</v>
      </c>
      <c r="T278" t="s">
        <v>957</v>
      </c>
      <c r="U278">
        <v>45</v>
      </c>
      <c r="V278">
        <v>5</v>
      </c>
      <c r="X278">
        <v>310.836538461538</v>
      </c>
      <c r="Y278">
        <v>30</v>
      </c>
      <c r="Z278">
        <v>90</v>
      </c>
      <c r="AA278">
        <v>190.836538461538</v>
      </c>
      <c r="AB278" s="4">
        <v>190</v>
      </c>
      <c r="AC278">
        <v>3346.1538461519899</v>
      </c>
      <c r="AD278">
        <v>3300</v>
      </c>
      <c r="AF278">
        <v>1</v>
      </c>
      <c r="AG278">
        <v>1</v>
      </c>
      <c r="AH278">
        <v>2</v>
      </c>
      <c r="AI278">
        <v>0</v>
      </c>
      <c r="AJ278">
        <v>0</v>
      </c>
      <c r="AK278">
        <v>0</v>
      </c>
      <c r="AL278">
        <v>3</v>
      </c>
      <c r="AM278">
        <v>0</v>
      </c>
      <c r="AN278">
        <v>3</v>
      </c>
    </row>
    <row r="279" spans="1:41">
      <c r="A279">
        <v>278</v>
      </c>
      <c r="B279" t="s">
        <v>512</v>
      </c>
      <c r="C279" t="s">
        <v>513</v>
      </c>
      <c r="D279" t="s">
        <v>514</v>
      </c>
      <c r="E279" t="s">
        <v>835</v>
      </c>
      <c r="F279">
        <v>26</v>
      </c>
      <c r="G279">
        <v>194</v>
      </c>
      <c r="H279">
        <v>194</v>
      </c>
      <c r="I279">
        <v>30</v>
      </c>
      <c r="J279">
        <v>41.971153846153797</v>
      </c>
      <c r="P279">
        <v>0</v>
      </c>
      <c r="Q279" s="6">
        <v>235.97115384615401</v>
      </c>
      <c r="R279">
        <v>13</v>
      </c>
      <c r="S279" t="s">
        <v>836</v>
      </c>
      <c r="T279" t="s">
        <v>957</v>
      </c>
      <c r="U279">
        <v>5</v>
      </c>
      <c r="V279">
        <v>6</v>
      </c>
      <c r="X279">
        <v>276.97115384615398</v>
      </c>
      <c r="Y279">
        <v>50</v>
      </c>
      <c r="Z279">
        <v>90</v>
      </c>
      <c r="AA279">
        <v>136.97115384615401</v>
      </c>
      <c r="AB279" s="4">
        <v>136</v>
      </c>
      <c r="AC279">
        <v>3884.61538461593</v>
      </c>
      <c r="AD279">
        <v>3800</v>
      </c>
      <c r="AF279">
        <v>1</v>
      </c>
      <c r="AG279">
        <v>0</v>
      </c>
      <c r="AH279">
        <v>1</v>
      </c>
      <c r="AI279">
        <v>1</v>
      </c>
      <c r="AJ279">
        <v>1</v>
      </c>
      <c r="AK279">
        <v>1</v>
      </c>
      <c r="AL279">
        <v>3</v>
      </c>
      <c r="AM279">
        <v>1</v>
      </c>
      <c r="AN279">
        <v>3</v>
      </c>
    </row>
    <row r="280" spans="1:41">
      <c r="A280">
        <v>279</v>
      </c>
      <c r="B280" t="s">
        <v>515</v>
      </c>
      <c r="C280" t="s">
        <v>516</v>
      </c>
      <c r="D280" t="s">
        <v>459</v>
      </c>
      <c r="E280" t="s">
        <v>835</v>
      </c>
      <c r="F280">
        <v>26</v>
      </c>
      <c r="G280">
        <v>194</v>
      </c>
      <c r="H280">
        <v>194</v>
      </c>
      <c r="I280">
        <v>32</v>
      </c>
      <c r="J280">
        <v>44.769230769230802</v>
      </c>
      <c r="P280">
        <v>0</v>
      </c>
      <c r="Q280" s="6">
        <v>238.769230769231</v>
      </c>
      <c r="R280">
        <v>13</v>
      </c>
      <c r="S280" t="s">
        <v>836</v>
      </c>
      <c r="T280" t="s">
        <v>957</v>
      </c>
      <c r="U280">
        <v>5</v>
      </c>
      <c r="V280">
        <v>6</v>
      </c>
      <c r="X280">
        <v>279.769230769231</v>
      </c>
      <c r="Y280">
        <v>50</v>
      </c>
      <c r="Z280">
        <v>90</v>
      </c>
      <c r="AA280">
        <v>139.769230769231</v>
      </c>
      <c r="AB280" s="4">
        <v>139</v>
      </c>
      <c r="AC280">
        <v>3076.9230769239998</v>
      </c>
      <c r="AD280">
        <v>3000</v>
      </c>
      <c r="AF280">
        <v>1</v>
      </c>
      <c r="AG280">
        <v>0</v>
      </c>
      <c r="AH280">
        <v>1</v>
      </c>
      <c r="AI280">
        <v>1</v>
      </c>
      <c r="AJ280">
        <v>1</v>
      </c>
      <c r="AK280">
        <v>4</v>
      </c>
      <c r="AL280">
        <v>3</v>
      </c>
      <c r="AM280">
        <v>0</v>
      </c>
      <c r="AN280">
        <v>0</v>
      </c>
    </row>
    <row r="281" spans="1:41">
      <c r="A281">
        <v>280</v>
      </c>
      <c r="B281" t="s">
        <v>517</v>
      </c>
      <c r="C281" t="s">
        <v>518</v>
      </c>
      <c r="D281" t="s">
        <v>322</v>
      </c>
      <c r="E281" t="s">
        <v>835</v>
      </c>
      <c r="F281">
        <v>23.9375</v>
      </c>
      <c r="G281">
        <v>194</v>
      </c>
      <c r="H281">
        <v>178.61057692307699</v>
      </c>
      <c r="I281">
        <v>42</v>
      </c>
      <c r="J281">
        <v>58.759615384615401</v>
      </c>
      <c r="P281">
        <v>0</v>
      </c>
      <c r="Q281" s="6">
        <v>237.37019230769201</v>
      </c>
      <c r="S281" t="s">
        <v>836</v>
      </c>
      <c r="T281" t="s">
        <v>967</v>
      </c>
      <c r="V281">
        <v>5</v>
      </c>
      <c r="X281">
        <v>249.37019230769201</v>
      </c>
      <c r="Y281">
        <v>30</v>
      </c>
      <c r="Z281">
        <v>90</v>
      </c>
      <c r="AA281">
        <v>129.37019230769201</v>
      </c>
      <c r="AB281" s="4">
        <v>129</v>
      </c>
      <c r="AC281">
        <v>1480.76923076803</v>
      </c>
      <c r="AD281">
        <v>1400</v>
      </c>
      <c r="AF281">
        <v>1</v>
      </c>
      <c r="AG281">
        <v>0</v>
      </c>
      <c r="AH281">
        <v>1</v>
      </c>
      <c r="AI281">
        <v>0</v>
      </c>
      <c r="AJ281">
        <v>1</v>
      </c>
      <c r="AK281">
        <v>4</v>
      </c>
      <c r="AL281">
        <v>1</v>
      </c>
      <c r="AM281">
        <v>0</v>
      </c>
      <c r="AN281">
        <v>4</v>
      </c>
    </row>
    <row r="282" spans="1:41">
      <c r="A282">
        <v>281</v>
      </c>
      <c r="B282" t="s">
        <v>1147</v>
      </c>
      <c r="C282" t="s">
        <v>1148</v>
      </c>
      <c r="D282" t="s">
        <v>1149</v>
      </c>
      <c r="E282" t="s">
        <v>835</v>
      </c>
      <c r="F282">
        <v>23.5</v>
      </c>
      <c r="G282">
        <v>194</v>
      </c>
      <c r="H282">
        <v>175.34615384615401</v>
      </c>
      <c r="I282">
        <v>30</v>
      </c>
      <c r="J282">
        <v>41.971153846153797</v>
      </c>
      <c r="P282">
        <v>0</v>
      </c>
      <c r="Q282" s="6">
        <v>217.31730769230799</v>
      </c>
      <c r="S282" t="s">
        <v>836</v>
      </c>
      <c r="T282" t="s">
        <v>967</v>
      </c>
      <c r="V282">
        <v>5</v>
      </c>
      <c r="X282">
        <v>229.31730769230799</v>
      </c>
      <c r="Y282">
        <v>30</v>
      </c>
      <c r="Z282">
        <v>90</v>
      </c>
      <c r="AA282">
        <v>109.31730769230801</v>
      </c>
      <c r="AB282" s="4">
        <v>109</v>
      </c>
      <c r="AC282">
        <v>1269.23076923197</v>
      </c>
      <c r="AD282">
        <v>1200</v>
      </c>
      <c r="AF282">
        <v>1</v>
      </c>
      <c r="AG282">
        <v>0</v>
      </c>
      <c r="AH282">
        <v>0</v>
      </c>
      <c r="AI282">
        <v>0</v>
      </c>
      <c r="AJ282">
        <v>1</v>
      </c>
      <c r="AK282">
        <v>4</v>
      </c>
      <c r="AL282">
        <v>1</v>
      </c>
      <c r="AM282">
        <v>0</v>
      </c>
      <c r="AN282">
        <v>2</v>
      </c>
    </row>
    <row r="283" spans="1:41">
      <c r="A283">
        <v>282</v>
      </c>
      <c r="B283" t="s">
        <v>519</v>
      </c>
      <c r="C283" t="s">
        <v>520</v>
      </c>
      <c r="D283" t="s">
        <v>521</v>
      </c>
      <c r="E283" t="s">
        <v>835</v>
      </c>
      <c r="F283">
        <v>26</v>
      </c>
      <c r="G283">
        <v>194</v>
      </c>
      <c r="H283">
        <v>194</v>
      </c>
      <c r="I283">
        <v>36</v>
      </c>
      <c r="J283">
        <v>50.365384615384599</v>
      </c>
      <c r="P283">
        <v>0</v>
      </c>
      <c r="Q283" s="6">
        <v>244.36538461538501</v>
      </c>
      <c r="R283">
        <v>13</v>
      </c>
      <c r="S283" t="s">
        <v>836</v>
      </c>
      <c r="T283" t="s">
        <v>957</v>
      </c>
      <c r="U283">
        <v>20</v>
      </c>
      <c r="V283">
        <v>5</v>
      </c>
      <c r="X283">
        <v>299.36538461538498</v>
      </c>
      <c r="Y283">
        <v>50</v>
      </c>
      <c r="Z283">
        <v>90</v>
      </c>
      <c r="AA283">
        <v>159.36538461538501</v>
      </c>
      <c r="AB283" s="4">
        <v>159</v>
      </c>
      <c r="AC283">
        <v>1461.53846153993</v>
      </c>
      <c r="AD283">
        <v>1400</v>
      </c>
      <c r="AF283">
        <v>1</v>
      </c>
      <c r="AG283">
        <v>1</v>
      </c>
      <c r="AH283">
        <v>0</v>
      </c>
      <c r="AI283">
        <v>0</v>
      </c>
      <c r="AJ283">
        <v>1</v>
      </c>
      <c r="AK283">
        <v>4</v>
      </c>
      <c r="AL283">
        <v>1</v>
      </c>
      <c r="AM283">
        <v>0</v>
      </c>
      <c r="AN283">
        <v>4</v>
      </c>
    </row>
    <row r="284" spans="1:41">
      <c r="A284">
        <v>283</v>
      </c>
      <c r="B284" t="s">
        <v>522</v>
      </c>
      <c r="C284" t="s">
        <v>523</v>
      </c>
      <c r="D284" t="s">
        <v>524</v>
      </c>
      <c r="E284" t="s">
        <v>835</v>
      </c>
      <c r="F284">
        <v>18.9375</v>
      </c>
      <c r="G284">
        <v>194</v>
      </c>
      <c r="H284">
        <v>141.30288461538501</v>
      </c>
      <c r="I284">
        <v>22</v>
      </c>
      <c r="J284">
        <v>30.778846153846199</v>
      </c>
      <c r="P284">
        <v>0</v>
      </c>
      <c r="Q284" s="6">
        <v>172.081730769231</v>
      </c>
      <c r="S284" t="s">
        <v>836</v>
      </c>
      <c r="T284" t="s">
        <v>967</v>
      </c>
      <c r="V284">
        <v>4</v>
      </c>
      <c r="X284">
        <v>183.081730769231</v>
      </c>
      <c r="Y284">
        <v>30</v>
      </c>
      <c r="Z284">
        <v>50</v>
      </c>
      <c r="AA284">
        <v>103.081730769231</v>
      </c>
      <c r="AB284" s="4">
        <v>103</v>
      </c>
      <c r="AC284">
        <v>326.92307692400402</v>
      </c>
      <c r="AD284">
        <v>300</v>
      </c>
      <c r="AF284">
        <v>1</v>
      </c>
      <c r="AG284">
        <v>0</v>
      </c>
      <c r="AH284">
        <v>0</v>
      </c>
      <c r="AI284">
        <v>0</v>
      </c>
      <c r="AJ284">
        <v>0</v>
      </c>
      <c r="AK284">
        <v>3</v>
      </c>
      <c r="AL284">
        <v>0</v>
      </c>
      <c r="AM284">
        <v>0</v>
      </c>
      <c r="AN284">
        <v>3</v>
      </c>
    </row>
    <row r="285" spans="1:41">
      <c r="A285">
        <v>284</v>
      </c>
      <c r="B285" t="s">
        <v>525</v>
      </c>
      <c r="C285" t="s">
        <v>526</v>
      </c>
      <c r="D285" t="s">
        <v>527</v>
      </c>
      <c r="E285" t="s">
        <v>835</v>
      </c>
      <c r="F285">
        <v>26</v>
      </c>
      <c r="G285">
        <v>194</v>
      </c>
      <c r="H285">
        <v>194</v>
      </c>
      <c r="I285">
        <v>36</v>
      </c>
      <c r="J285">
        <v>50.365384615384599</v>
      </c>
      <c r="P285">
        <v>0</v>
      </c>
      <c r="Q285" s="6">
        <v>244.36538461538501</v>
      </c>
      <c r="R285">
        <v>13</v>
      </c>
      <c r="S285" t="s">
        <v>836</v>
      </c>
      <c r="T285" t="s">
        <v>957</v>
      </c>
      <c r="U285">
        <v>5</v>
      </c>
      <c r="V285">
        <v>4</v>
      </c>
      <c r="X285">
        <v>283.36538461538498</v>
      </c>
      <c r="Y285">
        <v>50</v>
      </c>
      <c r="Z285">
        <v>90</v>
      </c>
      <c r="AA285">
        <v>143.36538461538501</v>
      </c>
      <c r="AB285" s="4">
        <v>143</v>
      </c>
      <c r="AC285">
        <v>1461.53846153993</v>
      </c>
      <c r="AD285">
        <v>1400</v>
      </c>
      <c r="AF285">
        <v>1</v>
      </c>
      <c r="AG285">
        <v>0</v>
      </c>
      <c r="AH285">
        <v>2</v>
      </c>
      <c r="AI285">
        <v>0</v>
      </c>
      <c r="AJ285">
        <v>0</v>
      </c>
      <c r="AK285">
        <v>3</v>
      </c>
      <c r="AL285">
        <v>1</v>
      </c>
      <c r="AM285">
        <v>0</v>
      </c>
      <c r="AN285">
        <v>4</v>
      </c>
    </row>
    <row r="286" spans="1:41">
      <c r="A286">
        <v>285</v>
      </c>
      <c r="B286" t="s">
        <v>528</v>
      </c>
      <c r="C286" t="s">
        <v>529</v>
      </c>
      <c r="D286" t="s">
        <v>530</v>
      </c>
      <c r="E286" t="s">
        <v>835</v>
      </c>
      <c r="F286">
        <v>26</v>
      </c>
      <c r="G286">
        <v>194</v>
      </c>
      <c r="H286">
        <v>194</v>
      </c>
      <c r="I286">
        <v>46</v>
      </c>
      <c r="J286">
        <v>64.355769230769198</v>
      </c>
      <c r="P286">
        <v>0</v>
      </c>
      <c r="Q286" s="6">
        <v>258.355769230769</v>
      </c>
      <c r="R286">
        <v>13</v>
      </c>
      <c r="S286" t="s">
        <v>836</v>
      </c>
      <c r="T286" t="s">
        <v>957</v>
      </c>
      <c r="U286">
        <v>40</v>
      </c>
      <c r="V286">
        <v>4</v>
      </c>
      <c r="X286">
        <v>332.355769230769</v>
      </c>
      <c r="Y286">
        <v>50</v>
      </c>
      <c r="Z286">
        <v>90</v>
      </c>
      <c r="AA286">
        <v>192.355769230769</v>
      </c>
      <c r="AB286" s="4">
        <v>192</v>
      </c>
      <c r="AC286">
        <v>1423.076923076</v>
      </c>
      <c r="AD286">
        <v>1400</v>
      </c>
      <c r="AF286">
        <v>1</v>
      </c>
      <c r="AG286">
        <v>1</v>
      </c>
      <c r="AH286">
        <v>2</v>
      </c>
      <c r="AI286">
        <v>0</v>
      </c>
      <c r="AJ286">
        <v>0</v>
      </c>
      <c r="AK286">
        <v>2</v>
      </c>
      <c r="AL286">
        <v>1</v>
      </c>
      <c r="AM286">
        <v>0</v>
      </c>
      <c r="AN286">
        <v>4</v>
      </c>
    </row>
    <row r="287" spans="1:41">
      <c r="A287">
        <v>286</v>
      </c>
      <c r="B287" t="s">
        <v>531</v>
      </c>
      <c r="C287" t="s">
        <v>532</v>
      </c>
      <c r="D287" t="s">
        <v>533</v>
      </c>
      <c r="E287" t="s">
        <v>835</v>
      </c>
      <c r="F287">
        <v>26</v>
      </c>
      <c r="G287">
        <v>194</v>
      </c>
      <c r="H287">
        <v>194</v>
      </c>
      <c r="I287">
        <v>46</v>
      </c>
      <c r="J287">
        <v>64.355769230769198</v>
      </c>
      <c r="P287">
        <v>0</v>
      </c>
      <c r="Q287" s="6">
        <v>258.355769230769</v>
      </c>
      <c r="R287">
        <v>13</v>
      </c>
      <c r="S287" t="s">
        <v>836</v>
      </c>
      <c r="T287" t="s">
        <v>957</v>
      </c>
      <c r="U287">
        <v>5</v>
      </c>
      <c r="V287">
        <v>2</v>
      </c>
      <c r="X287">
        <v>295.355769230769</v>
      </c>
      <c r="Y287">
        <v>50</v>
      </c>
      <c r="Z287">
        <v>90</v>
      </c>
      <c r="AA287">
        <v>155.355769230769</v>
      </c>
      <c r="AB287" s="4">
        <v>155</v>
      </c>
      <c r="AC287">
        <v>1423.076923076</v>
      </c>
      <c r="AD287">
        <v>1400</v>
      </c>
      <c r="AF287">
        <v>1</v>
      </c>
      <c r="AG287">
        <v>1</v>
      </c>
      <c r="AH287">
        <v>0</v>
      </c>
      <c r="AI287">
        <v>0</v>
      </c>
      <c r="AJ287">
        <v>1</v>
      </c>
      <c r="AK287">
        <v>0</v>
      </c>
      <c r="AL287">
        <v>1</v>
      </c>
      <c r="AM287">
        <v>0</v>
      </c>
      <c r="AN287">
        <v>4</v>
      </c>
    </row>
    <row r="288" spans="1:41">
      <c r="A288">
        <v>287</v>
      </c>
      <c r="B288" t="s">
        <v>1150</v>
      </c>
      <c r="C288" t="s">
        <v>1151</v>
      </c>
      <c r="D288" t="s">
        <v>1152</v>
      </c>
      <c r="E288" t="s">
        <v>835</v>
      </c>
      <c r="F288">
        <v>21</v>
      </c>
      <c r="G288">
        <v>194</v>
      </c>
      <c r="H288">
        <v>156.69230769230799</v>
      </c>
      <c r="I288">
        <v>22</v>
      </c>
      <c r="J288">
        <v>30.778846153846199</v>
      </c>
      <c r="P288">
        <v>0</v>
      </c>
      <c r="Q288" s="6">
        <v>187.47115384615401</v>
      </c>
      <c r="S288" t="s">
        <v>836</v>
      </c>
      <c r="T288" t="s">
        <v>967</v>
      </c>
      <c r="V288">
        <v>2</v>
      </c>
      <c r="X288">
        <v>196.47115384615401</v>
      </c>
      <c r="Y288">
        <v>30</v>
      </c>
      <c r="Z288">
        <v>50</v>
      </c>
      <c r="AA288">
        <v>116.471153846154</v>
      </c>
      <c r="AB288" s="4">
        <v>116</v>
      </c>
      <c r="AC288">
        <v>1884.61538461604</v>
      </c>
      <c r="AD288">
        <v>1800</v>
      </c>
      <c r="AF288">
        <v>1</v>
      </c>
      <c r="AG288">
        <v>0</v>
      </c>
      <c r="AH288">
        <v>0</v>
      </c>
      <c r="AI288">
        <v>1</v>
      </c>
      <c r="AJ288">
        <v>1</v>
      </c>
      <c r="AK288">
        <v>1</v>
      </c>
      <c r="AL288">
        <v>1</v>
      </c>
      <c r="AM288">
        <v>1</v>
      </c>
      <c r="AN288">
        <v>3</v>
      </c>
    </row>
    <row r="289" spans="1:41">
      <c r="A289">
        <v>288</v>
      </c>
      <c r="B289" t="s">
        <v>534</v>
      </c>
      <c r="C289" t="s">
        <v>535</v>
      </c>
      <c r="D289" t="s">
        <v>536</v>
      </c>
      <c r="E289" t="s">
        <v>835</v>
      </c>
      <c r="F289">
        <v>26</v>
      </c>
      <c r="G289">
        <v>194</v>
      </c>
      <c r="H289">
        <v>194</v>
      </c>
      <c r="I289">
        <v>32</v>
      </c>
      <c r="J289">
        <v>44.769230769230802</v>
      </c>
      <c r="P289">
        <v>0</v>
      </c>
      <c r="Q289" s="6">
        <v>238.769230769231</v>
      </c>
      <c r="R289">
        <v>13</v>
      </c>
      <c r="S289" t="s">
        <v>836</v>
      </c>
      <c r="T289" t="s">
        <v>957</v>
      </c>
      <c r="V289">
        <v>2</v>
      </c>
      <c r="X289">
        <v>270.769230769231</v>
      </c>
      <c r="Y289">
        <v>50</v>
      </c>
      <c r="Z289">
        <v>90</v>
      </c>
      <c r="AA289">
        <v>130.769230769231</v>
      </c>
      <c r="AB289" s="4">
        <v>130</v>
      </c>
      <c r="AC289">
        <v>3076.9230769239998</v>
      </c>
      <c r="AD289">
        <v>3000</v>
      </c>
      <c r="AF289">
        <v>1</v>
      </c>
      <c r="AG289">
        <v>0</v>
      </c>
      <c r="AH289">
        <v>1</v>
      </c>
      <c r="AI289">
        <v>1</v>
      </c>
      <c r="AJ289">
        <v>0</v>
      </c>
      <c r="AK289">
        <v>0</v>
      </c>
      <c r="AL289">
        <v>3</v>
      </c>
      <c r="AM289">
        <v>0</v>
      </c>
      <c r="AN289">
        <v>0</v>
      </c>
    </row>
    <row r="290" spans="1:41">
      <c r="A290">
        <v>289</v>
      </c>
      <c r="B290" t="s">
        <v>1153</v>
      </c>
      <c r="C290" t="s">
        <v>1154</v>
      </c>
      <c r="D290" t="s">
        <v>1155</v>
      </c>
      <c r="E290" t="s">
        <v>835</v>
      </c>
      <c r="F290">
        <v>25</v>
      </c>
      <c r="G290">
        <v>194</v>
      </c>
      <c r="H290">
        <v>186.538461538462</v>
      </c>
      <c r="I290">
        <v>22</v>
      </c>
      <c r="J290">
        <v>30.778846153846199</v>
      </c>
      <c r="P290">
        <v>0</v>
      </c>
      <c r="Q290" s="6">
        <v>217.31730769230799</v>
      </c>
      <c r="R290">
        <v>6.25</v>
      </c>
      <c r="S290" t="s">
        <v>836</v>
      </c>
      <c r="T290" t="s">
        <v>957</v>
      </c>
      <c r="V290">
        <v>2</v>
      </c>
      <c r="X290">
        <v>242.56730769230799</v>
      </c>
      <c r="Y290">
        <v>30</v>
      </c>
      <c r="Z290">
        <v>90</v>
      </c>
      <c r="AA290">
        <v>122.56730769230801</v>
      </c>
      <c r="AB290" s="4">
        <v>122</v>
      </c>
      <c r="AC290">
        <v>2269.23076923197</v>
      </c>
      <c r="AD290">
        <v>2200</v>
      </c>
      <c r="AF290">
        <v>1</v>
      </c>
      <c r="AG290">
        <v>0</v>
      </c>
      <c r="AH290">
        <v>1</v>
      </c>
      <c r="AI290">
        <v>0</v>
      </c>
      <c r="AJ290">
        <v>0</v>
      </c>
      <c r="AK290">
        <v>2</v>
      </c>
      <c r="AL290">
        <v>2</v>
      </c>
      <c r="AM290">
        <v>0</v>
      </c>
      <c r="AN290">
        <v>2</v>
      </c>
    </row>
    <row r="291" spans="1:41">
      <c r="A291">
        <v>290</v>
      </c>
      <c r="B291" t="s">
        <v>537</v>
      </c>
      <c r="C291" t="s">
        <v>1156</v>
      </c>
      <c r="D291" t="s">
        <v>539</v>
      </c>
      <c r="E291" t="s">
        <v>835</v>
      </c>
      <c r="F291">
        <v>26</v>
      </c>
      <c r="G291">
        <v>194</v>
      </c>
      <c r="H291">
        <v>194</v>
      </c>
      <c r="I291">
        <v>28</v>
      </c>
      <c r="J291">
        <v>39.173076923076898</v>
      </c>
      <c r="P291">
        <v>0</v>
      </c>
      <c r="Q291" s="6">
        <v>233.17307692307699</v>
      </c>
      <c r="R291">
        <v>13</v>
      </c>
      <c r="S291" t="s">
        <v>836</v>
      </c>
      <c r="T291" t="s">
        <v>957</v>
      </c>
      <c r="V291">
        <v>0</v>
      </c>
      <c r="X291">
        <v>263.17307692307702</v>
      </c>
      <c r="Y291">
        <v>50</v>
      </c>
      <c r="Z291">
        <v>90</v>
      </c>
      <c r="AA291">
        <v>123.17307692307701</v>
      </c>
      <c r="AB291" s="4">
        <v>123</v>
      </c>
      <c r="AC291">
        <v>692.30769230807698</v>
      </c>
      <c r="AD291">
        <v>600</v>
      </c>
      <c r="AF291">
        <v>1</v>
      </c>
      <c r="AG291">
        <v>0</v>
      </c>
      <c r="AH291">
        <v>1</v>
      </c>
      <c r="AI291">
        <v>0</v>
      </c>
      <c r="AJ291">
        <v>0</v>
      </c>
      <c r="AK291">
        <v>3</v>
      </c>
      <c r="AL291">
        <v>0</v>
      </c>
      <c r="AM291">
        <v>1</v>
      </c>
      <c r="AN291">
        <v>1</v>
      </c>
    </row>
    <row r="292" spans="1:41">
      <c r="A292">
        <v>291</v>
      </c>
      <c r="B292" t="s">
        <v>1157</v>
      </c>
      <c r="C292" t="s">
        <v>1158</v>
      </c>
      <c r="D292" t="s">
        <v>539</v>
      </c>
      <c r="E292" t="s">
        <v>835</v>
      </c>
      <c r="F292">
        <v>24</v>
      </c>
      <c r="G292">
        <v>194</v>
      </c>
      <c r="H292">
        <v>179.07692307692301</v>
      </c>
      <c r="I292">
        <v>36</v>
      </c>
      <c r="J292">
        <v>50.365384615384599</v>
      </c>
      <c r="P292">
        <v>0</v>
      </c>
      <c r="Q292" s="6">
        <v>229.44230769230799</v>
      </c>
      <c r="S292" t="s">
        <v>836</v>
      </c>
      <c r="T292" t="s">
        <v>967</v>
      </c>
      <c r="V292">
        <v>0</v>
      </c>
      <c r="X292">
        <v>236.44230769230799</v>
      </c>
      <c r="Y292">
        <v>20</v>
      </c>
      <c r="Z292">
        <v>50</v>
      </c>
      <c r="AA292">
        <v>166.44230769230799</v>
      </c>
      <c r="AB292" s="4">
        <v>166</v>
      </c>
      <c r="AC292">
        <v>1769.23076923197</v>
      </c>
      <c r="AD292">
        <v>1700</v>
      </c>
      <c r="AF292">
        <v>1</v>
      </c>
      <c r="AG292">
        <v>1</v>
      </c>
      <c r="AH292">
        <v>0</v>
      </c>
      <c r="AI292">
        <v>1</v>
      </c>
      <c r="AJ292">
        <v>1</v>
      </c>
      <c r="AK292">
        <v>1</v>
      </c>
      <c r="AL292">
        <v>1</v>
      </c>
      <c r="AM292">
        <v>1</v>
      </c>
      <c r="AN292">
        <v>2</v>
      </c>
    </row>
    <row r="293" spans="1:41">
      <c r="A293">
        <v>292</v>
      </c>
      <c r="B293" t="s">
        <v>1159</v>
      </c>
      <c r="C293" t="s">
        <v>1160</v>
      </c>
      <c r="D293" t="s">
        <v>539</v>
      </c>
      <c r="E293" t="s">
        <v>835</v>
      </c>
      <c r="F293">
        <v>26</v>
      </c>
      <c r="G293">
        <v>194</v>
      </c>
      <c r="H293">
        <v>194</v>
      </c>
      <c r="I293">
        <v>34</v>
      </c>
      <c r="J293">
        <v>47.567307692307701</v>
      </c>
      <c r="P293">
        <v>0</v>
      </c>
      <c r="Q293" s="6">
        <v>241.56730769230799</v>
      </c>
      <c r="R293">
        <v>13</v>
      </c>
      <c r="S293" t="s">
        <v>836</v>
      </c>
      <c r="T293" t="s">
        <v>957</v>
      </c>
      <c r="V293">
        <v>0</v>
      </c>
      <c r="X293">
        <v>271.56730769230802</v>
      </c>
      <c r="Y293">
        <v>50</v>
      </c>
      <c r="Z293">
        <v>90</v>
      </c>
      <c r="AA293">
        <v>131.56730769230799</v>
      </c>
      <c r="AB293" s="4">
        <v>131</v>
      </c>
      <c r="AC293">
        <v>2269.2307692320801</v>
      </c>
      <c r="AD293">
        <v>2200</v>
      </c>
      <c r="AF293">
        <v>1</v>
      </c>
      <c r="AG293">
        <v>0</v>
      </c>
      <c r="AH293">
        <v>1</v>
      </c>
      <c r="AI293">
        <v>1</v>
      </c>
      <c r="AJ293">
        <v>0</v>
      </c>
      <c r="AK293">
        <v>1</v>
      </c>
      <c r="AL293">
        <v>2</v>
      </c>
      <c r="AM293">
        <v>0</v>
      </c>
      <c r="AN293">
        <v>2</v>
      </c>
    </row>
    <row r="294" spans="1:41">
      <c r="A294">
        <v>293</v>
      </c>
      <c r="B294" t="s">
        <v>1161</v>
      </c>
      <c r="C294" t="s">
        <v>1162</v>
      </c>
      <c r="D294" t="s">
        <v>256</v>
      </c>
      <c r="E294" t="s">
        <v>835</v>
      </c>
      <c r="F294">
        <v>26</v>
      </c>
      <c r="G294">
        <v>194</v>
      </c>
      <c r="H294">
        <v>194</v>
      </c>
      <c r="I294">
        <v>30</v>
      </c>
      <c r="J294">
        <v>41.971153846153797</v>
      </c>
      <c r="P294">
        <v>0</v>
      </c>
      <c r="Q294" s="6">
        <v>235.97115384615401</v>
      </c>
      <c r="R294">
        <v>13</v>
      </c>
      <c r="S294" t="s">
        <v>836</v>
      </c>
      <c r="T294" t="s">
        <v>957</v>
      </c>
      <c r="V294">
        <v>0</v>
      </c>
      <c r="X294">
        <v>265.97115384615398</v>
      </c>
      <c r="Y294">
        <v>50</v>
      </c>
      <c r="Z294">
        <v>90</v>
      </c>
      <c r="AA294">
        <v>125.971153846154</v>
      </c>
      <c r="AB294" s="4">
        <v>125</v>
      </c>
      <c r="AC294">
        <v>3884.61538461593</v>
      </c>
      <c r="AD294">
        <v>3800</v>
      </c>
      <c r="AF294">
        <v>1</v>
      </c>
      <c r="AG294">
        <v>0</v>
      </c>
      <c r="AH294">
        <v>1</v>
      </c>
      <c r="AI294">
        <v>0</v>
      </c>
      <c r="AJ294">
        <v>1</v>
      </c>
      <c r="AK294">
        <v>0</v>
      </c>
      <c r="AL294">
        <v>3</v>
      </c>
      <c r="AM294">
        <v>1</v>
      </c>
      <c r="AN294">
        <v>3</v>
      </c>
    </row>
    <row r="295" spans="1:41">
      <c r="A295">
        <v>294</v>
      </c>
      <c r="B295" t="s">
        <v>1163</v>
      </c>
      <c r="C295" t="s">
        <v>565</v>
      </c>
      <c r="D295" t="s">
        <v>256</v>
      </c>
      <c r="E295" t="s">
        <v>835</v>
      </c>
      <c r="F295">
        <v>23.5</v>
      </c>
      <c r="G295">
        <v>194</v>
      </c>
      <c r="H295">
        <v>175.34615384615401</v>
      </c>
      <c r="I295">
        <v>38</v>
      </c>
      <c r="J295">
        <v>53.163461538461497</v>
      </c>
      <c r="P295">
        <v>0</v>
      </c>
      <c r="Q295" s="6">
        <v>228.50961538461499</v>
      </c>
      <c r="S295" t="s">
        <v>836</v>
      </c>
      <c r="T295" t="s">
        <v>967</v>
      </c>
      <c r="V295">
        <v>0</v>
      </c>
      <c r="X295">
        <v>235.50961538461499</v>
      </c>
      <c r="Y295">
        <v>20</v>
      </c>
      <c r="Z295">
        <v>90</v>
      </c>
      <c r="AA295">
        <v>125.509615384615</v>
      </c>
      <c r="AB295" s="4">
        <v>125</v>
      </c>
      <c r="AC295">
        <v>2038.4615384599599</v>
      </c>
      <c r="AD295">
        <v>2000</v>
      </c>
      <c r="AF295">
        <v>1</v>
      </c>
      <c r="AG295">
        <v>0</v>
      </c>
      <c r="AH295">
        <v>1</v>
      </c>
      <c r="AI295">
        <v>0</v>
      </c>
      <c r="AJ295">
        <v>1</v>
      </c>
      <c r="AK295">
        <v>0</v>
      </c>
      <c r="AL295">
        <v>2</v>
      </c>
      <c r="AM295">
        <v>0</v>
      </c>
      <c r="AN295">
        <v>0</v>
      </c>
    </row>
    <row r="296" spans="1:41">
      <c r="A296">
        <v>295</v>
      </c>
      <c r="B296" t="s">
        <v>540</v>
      </c>
      <c r="C296" t="s">
        <v>541</v>
      </c>
      <c r="D296" t="s">
        <v>542</v>
      </c>
      <c r="E296" t="s">
        <v>835</v>
      </c>
      <c r="F296">
        <v>26</v>
      </c>
      <c r="G296">
        <v>194</v>
      </c>
      <c r="H296">
        <v>194</v>
      </c>
      <c r="I296">
        <v>34</v>
      </c>
      <c r="J296">
        <v>47.567307692307701</v>
      </c>
      <c r="P296">
        <v>0</v>
      </c>
      <c r="Q296" s="6">
        <v>241.56730769230799</v>
      </c>
      <c r="R296">
        <v>13</v>
      </c>
      <c r="S296" t="s">
        <v>836</v>
      </c>
      <c r="T296" t="s">
        <v>957</v>
      </c>
      <c r="V296">
        <v>0</v>
      </c>
      <c r="X296">
        <v>271.56730769230802</v>
      </c>
      <c r="Y296">
        <v>50</v>
      </c>
      <c r="Z296">
        <v>90</v>
      </c>
      <c r="AA296">
        <v>131.56730769230799</v>
      </c>
      <c r="AB296" s="4">
        <v>131</v>
      </c>
      <c r="AC296">
        <v>2269.2307692307199</v>
      </c>
      <c r="AD296">
        <v>2200</v>
      </c>
      <c r="AF296">
        <v>1</v>
      </c>
      <c r="AG296">
        <v>0</v>
      </c>
      <c r="AH296">
        <v>1</v>
      </c>
      <c r="AI296">
        <v>1</v>
      </c>
      <c r="AJ296">
        <v>0</v>
      </c>
      <c r="AK296">
        <v>1</v>
      </c>
      <c r="AL296">
        <v>2</v>
      </c>
      <c r="AM296">
        <v>0</v>
      </c>
      <c r="AN296">
        <v>2</v>
      </c>
    </row>
    <row r="297" spans="1:41">
      <c r="A297">
        <v>296</v>
      </c>
      <c r="B297" t="s">
        <v>543</v>
      </c>
      <c r="C297" t="s">
        <v>544</v>
      </c>
      <c r="D297" t="s">
        <v>351</v>
      </c>
      <c r="E297" t="s">
        <v>835</v>
      </c>
      <c r="F297">
        <v>25.75</v>
      </c>
      <c r="G297">
        <v>194</v>
      </c>
      <c r="H297">
        <v>192.13461538461499</v>
      </c>
      <c r="I297">
        <v>32</v>
      </c>
      <c r="J297">
        <v>44.769230769230802</v>
      </c>
      <c r="P297">
        <v>0</v>
      </c>
      <c r="Q297" s="6">
        <v>236.90384615384599</v>
      </c>
      <c r="R297">
        <v>13</v>
      </c>
      <c r="S297" t="s">
        <v>836</v>
      </c>
      <c r="T297" t="s">
        <v>957</v>
      </c>
      <c r="U297">
        <v>5</v>
      </c>
      <c r="V297">
        <v>0</v>
      </c>
      <c r="X297">
        <v>271.90384615384602</v>
      </c>
      <c r="Y297">
        <v>50</v>
      </c>
      <c r="Z297">
        <v>90</v>
      </c>
      <c r="AA297">
        <v>131.90384615384599</v>
      </c>
      <c r="AB297" s="4">
        <v>131</v>
      </c>
      <c r="AC297">
        <v>3615.3846153838499</v>
      </c>
      <c r="AD297">
        <v>3600</v>
      </c>
      <c r="AF297">
        <v>1</v>
      </c>
      <c r="AG297">
        <v>0</v>
      </c>
      <c r="AH297">
        <v>1</v>
      </c>
      <c r="AI297">
        <v>1</v>
      </c>
      <c r="AJ297">
        <v>0</v>
      </c>
      <c r="AK297">
        <v>1</v>
      </c>
      <c r="AL297">
        <v>3</v>
      </c>
      <c r="AM297">
        <v>1</v>
      </c>
      <c r="AN297">
        <v>1</v>
      </c>
    </row>
    <row r="298" spans="1:41">
      <c r="A298">
        <v>297</v>
      </c>
      <c r="B298" t="s">
        <v>545</v>
      </c>
      <c r="C298" t="s">
        <v>546</v>
      </c>
      <c r="D298" t="s">
        <v>439</v>
      </c>
      <c r="E298" t="s">
        <v>835</v>
      </c>
      <c r="F298">
        <v>26</v>
      </c>
      <c r="G298">
        <v>194</v>
      </c>
      <c r="H298">
        <v>194</v>
      </c>
      <c r="I298">
        <v>32</v>
      </c>
      <c r="J298">
        <v>44.769230769230802</v>
      </c>
      <c r="P298">
        <v>0</v>
      </c>
      <c r="Q298" s="6">
        <v>238.769230769231</v>
      </c>
      <c r="R298">
        <v>13</v>
      </c>
      <c r="S298" t="s">
        <v>836</v>
      </c>
      <c r="T298" t="s">
        <v>957</v>
      </c>
      <c r="V298">
        <v>0</v>
      </c>
      <c r="X298">
        <v>268.769230769231</v>
      </c>
      <c r="Y298">
        <v>50</v>
      </c>
      <c r="Z298">
        <v>90</v>
      </c>
      <c r="AA298">
        <v>128.769230769231</v>
      </c>
      <c r="AB298" s="4">
        <v>128</v>
      </c>
      <c r="AC298">
        <v>3076.9230769230899</v>
      </c>
      <c r="AD298">
        <v>3000</v>
      </c>
      <c r="AF298">
        <v>1</v>
      </c>
      <c r="AG298">
        <v>0</v>
      </c>
      <c r="AH298">
        <v>1</v>
      </c>
      <c r="AI298">
        <v>0</v>
      </c>
      <c r="AJ298">
        <v>1</v>
      </c>
      <c r="AK298">
        <v>3</v>
      </c>
      <c r="AL298">
        <v>3</v>
      </c>
      <c r="AM298">
        <v>0</v>
      </c>
      <c r="AN298">
        <v>0</v>
      </c>
    </row>
    <row r="299" spans="1:41">
      <c r="A299">
        <v>298</v>
      </c>
      <c r="B299" t="s">
        <v>547</v>
      </c>
      <c r="C299" t="s">
        <v>548</v>
      </c>
      <c r="D299" t="s">
        <v>549</v>
      </c>
      <c r="E299" t="s">
        <v>835</v>
      </c>
      <c r="F299">
        <v>17</v>
      </c>
      <c r="G299">
        <v>192</v>
      </c>
      <c r="H299">
        <v>125.538461538462</v>
      </c>
      <c r="I299">
        <v>18</v>
      </c>
      <c r="J299">
        <v>24.923076923076898</v>
      </c>
      <c r="P299">
        <v>0</v>
      </c>
      <c r="Q299" s="6">
        <v>150.461538461538</v>
      </c>
      <c r="R299">
        <v>7.5</v>
      </c>
      <c r="S299" t="s">
        <v>836</v>
      </c>
      <c r="T299" t="s">
        <v>967</v>
      </c>
      <c r="V299">
        <v>0</v>
      </c>
      <c r="X299">
        <v>164.961538461538</v>
      </c>
      <c r="AA299">
        <v>164.961538461538</v>
      </c>
      <c r="AB299" s="4">
        <v>164</v>
      </c>
      <c r="AC299">
        <v>3846.1538461539199</v>
      </c>
      <c r="AD299">
        <v>3800</v>
      </c>
      <c r="AF299">
        <v>1</v>
      </c>
      <c r="AG299">
        <v>1</v>
      </c>
      <c r="AH299">
        <v>0</v>
      </c>
      <c r="AI299">
        <v>1</v>
      </c>
      <c r="AJ299">
        <v>0</v>
      </c>
      <c r="AK299">
        <v>4</v>
      </c>
      <c r="AL299">
        <v>3</v>
      </c>
      <c r="AM299">
        <v>1</v>
      </c>
      <c r="AN299">
        <v>3</v>
      </c>
    </row>
    <row r="300" spans="1:41">
      <c r="A300">
        <v>299</v>
      </c>
      <c r="B300" t="s">
        <v>1164</v>
      </c>
      <c r="C300" t="s">
        <v>725</v>
      </c>
      <c r="D300" t="s">
        <v>552</v>
      </c>
      <c r="E300" t="s">
        <v>835</v>
      </c>
      <c r="F300">
        <v>8</v>
      </c>
      <c r="G300">
        <v>192</v>
      </c>
      <c r="H300">
        <v>59.076923076923102</v>
      </c>
      <c r="I300">
        <v>12</v>
      </c>
      <c r="J300">
        <v>16.615384615384599</v>
      </c>
      <c r="P300">
        <v>0</v>
      </c>
      <c r="Q300" s="6">
        <v>75.692307692307693</v>
      </c>
      <c r="R300">
        <v>4</v>
      </c>
      <c r="S300">
        <v>3.5</v>
      </c>
      <c r="T300" t="s">
        <v>967</v>
      </c>
      <c r="V300">
        <v>0</v>
      </c>
      <c r="X300">
        <v>83.192307692307693</v>
      </c>
      <c r="AA300">
        <v>83.192307692307693</v>
      </c>
      <c r="AB300" s="4">
        <v>83</v>
      </c>
      <c r="AC300">
        <v>769.23076923077394</v>
      </c>
      <c r="AD300">
        <v>700</v>
      </c>
      <c r="AF300">
        <v>0</v>
      </c>
      <c r="AG300">
        <v>1</v>
      </c>
      <c r="AH300">
        <v>1</v>
      </c>
      <c r="AI300">
        <v>1</v>
      </c>
      <c r="AJ300">
        <v>0</v>
      </c>
      <c r="AK300">
        <v>3</v>
      </c>
      <c r="AL300">
        <v>0</v>
      </c>
      <c r="AM300">
        <v>1</v>
      </c>
      <c r="AN300">
        <v>2</v>
      </c>
    </row>
    <row r="301" spans="1:41">
      <c r="A301">
        <v>300</v>
      </c>
      <c r="B301" t="s">
        <v>550</v>
      </c>
      <c r="C301" t="s">
        <v>551</v>
      </c>
      <c r="D301" t="s">
        <v>552</v>
      </c>
      <c r="E301" t="s">
        <v>835</v>
      </c>
      <c r="F301">
        <v>8</v>
      </c>
      <c r="G301">
        <v>192</v>
      </c>
      <c r="H301">
        <v>59.076923076923102</v>
      </c>
      <c r="I301">
        <v>10</v>
      </c>
      <c r="J301">
        <v>13.846153846153801</v>
      </c>
      <c r="P301">
        <v>0</v>
      </c>
      <c r="Q301" s="6">
        <v>72.923076923076906</v>
      </c>
      <c r="R301">
        <v>4</v>
      </c>
      <c r="S301">
        <v>3.5</v>
      </c>
      <c r="T301" t="s">
        <v>967</v>
      </c>
      <c r="V301">
        <v>0</v>
      </c>
      <c r="X301">
        <v>80.423076923076906</v>
      </c>
      <c r="AA301">
        <v>80.423076923076906</v>
      </c>
      <c r="AB301" s="4">
        <v>80</v>
      </c>
      <c r="AC301">
        <v>1692.3076923077399</v>
      </c>
      <c r="AD301">
        <v>1600</v>
      </c>
      <c r="AF301">
        <v>0</v>
      </c>
      <c r="AG301">
        <v>1</v>
      </c>
      <c r="AH301">
        <v>1</v>
      </c>
      <c r="AI301">
        <v>1</v>
      </c>
      <c r="AJ301">
        <v>0</v>
      </c>
      <c r="AK301">
        <v>0</v>
      </c>
      <c r="AL301">
        <v>1</v>
      </c>
      <c r="AM301">
        <v>1</v>
      </c>
      <c r="AN301">
        <v>1</v>
      </c>
    </row>
    <row r="302" spans="1:41">
      <c r="A302">
        <v>301</v>
      </c>
      <c r="B302" t="s">
        <v>553</v>
      </c>
      <c r="C302" t="s">
        <v>554</v>
      </c>
      <c r="D302" t="s">
        <v>555</v>
      </c>
      <c r="E302" t="s">
        <v>835</v>
      </c>
      <c r="F302">
        <v>6</v>
      </c>
      <c r="G302">
        <v>192</v>
      </c>
      <c r="H302">
        <v>44.307692307692299</v>
      </c>
      <c r="I302">
        <v>8</v>
      </c>
      <c r="J302">
        <v>11.0769230769231</v>
      </c>
      <c r="P302">
        <v>0</v>
      </c>
      <c r="Q302" s="6">
        <v>55.384615384615401</v>
      </c>
      <c r="R302">
        <v>3</v>
      </c>
      <c r="S302">
        <v>3.5</v>
      </c>
      <c r="T302" t="s">
        <v>967</v>
      </c>
      <c r="V302">
        <v>0</v>
      </c>
      <c r="X302">
        <v>61.884615384615401</v>
      </c>
      <c r="AA302">
        <v>61.884615384615401</v>
      </c>
      <c r="AB302" s="4">
        <v>61</v>
      </c>
      <c r="AC302">
        <v>3538.4615384615499</v>
      </c>
      <c r="AD302">
        <v>3500</v>
      </c>
      <c r="AF302">
        <v>0</v>
      </c>
      <c r="AG302">
        <v>1</v>
      </c>
      <c r="AH302">
        <v>0</v>
      </c>
      <c r="AI302">
        <v>1</v>
      </c>
      <c r="AJ302">
        <v>0</v>
      </c>
      <c r="AK302">
        <v>1</v>
      </c>
      <c r="AL302">
        <v>3</v>
      </c>
      <c r="AM302">
        <v>1</v>
      </c>
      <c r="AN302">
        <v>0</v>
      </c>
    </row>
    <row r="303" spans="1:41">
      <c r="A303">
        <v>302</v>
      </c>
      <c r="B303" t="s">
        <v>562</v>
      </c>
      <c r="C303" t="s">
        <v>563</v>
      </c>
      <c r="D303" t="s">
        <v>1165</v>
      </c>
      <c r="E303" t="s">
        <v>835</v>
      </c>
      <c r="F303">
        <v>26</v>
      </c>
      <c r="G303">
        <v>194</v>
      </c>
      <c r="H303">
        <v>194</v>
      </c>
      <c r="I303">
        <v>48</v>
      </c>
      <c r="J303">
        <v>67.153846153846203</v>
      </c>
      <c r="P303">
        <v>0</v>
      </c>
      <c r="Q303" s="6">
        <v>261.15384615384602</v>
      </c>
      <c r="R303">
        <v>13</v>
      </c>
      <c r="S303" t="s">
        <v>836</v>
      </c>
      <c r="T303" t="s">
        <v>957</v>
      </c>
      <c r="U303">
        <v>30</v>
      </c>
      <c r="V303">
        <v>3</v>
      </c>
      <c r="X303">
        <v>324.15384615384602</v>
      </c>
      <c r="Y303">
        <v>50</v>
      </c>
      <c r="Z303">
        <v>90</v>
      </c>
      <c r="AA303">
        <v>184.15384615384599</v>
      </c>
      <c r="AB303" s="4">
        <v>184</v>
      </c>
      <c r="AC303">
        <v>615.38461538407296</v>
      </c>
      <c r="AD303">
        <v>600</v>
      </c>
      <c r="AF303">
        <v>1</v>
      </c>
      <c r="AG303">
        <v>1</v>
      </c>
      <c r="AH303">
        <v>1</v>
      </c>
      <c r="AI303">
        <v>1</v>
      </c>
      <c r="AJ303">
        <v>0</v>
      </c>
      <c r="AK303">
        <v>4</v>
      </c>
      <c r="AL303">
        <v>0</v>
      </c>
      <c r="AM303">
        <v>1</v>
      </c>
      <c r="AN303">
        <v>1</v>
      </c>
    </row>
    <row r="304" spans="1:41">
      <c r="A304">
        <v>303</v>
      </c>
      <c r="B304" t="s">
        <v>566</v>
      </c>
      <c r="C304" t="s">
        <v>567</v>
      </c>
      <c r="D304" t="s">
        <v>568</v>
      </c>
      <c r="E304" t="s">
        <v>835</v>
      </c>
      <c r="F304">
        <v>26</v>
      </c>
      <c r="G304">
        <v>194</v>
      </c>
      <c r="H304">
        <v>194</v>
      </c>
      <c r="I304">
        <v>36</v>
      </c>
      <c r="J304">
        <v>50.365384615384599</v>
      </c>
      <c r="P304">
        <v>0</v>
      </c>
      <c r="Q304" s="6">
        <v>244.36538461538501</v>
      </c>
      <c r="R304">
        <v>13</v>
      </c>
      <c r="S304" t="s">
        <v>836</v>
      </c>
      <c r="T304" t="s">
        <v>957</v>
      </c>
      <c r="W304">
        <v>5</v>
      </c>
      <c r="Y304">
        <v>279.36538461538498</v>
      </c>
      <c r="Z304">
        <v>50</v>
      </c>
      <c r="AA304">
        <v>90</v>
      </c>
      <c r="AB304" s="4">
        <v>139.36538461538501</v>
      </c>
      <c r="AC304">
        <v>139</v>
      </c>
      <c r="AD304">
        <v>1461.53846153993</v>
      </c>
      <c r="AE304">
        <v>1400</v>
      </c>
      <c r="AG304">
        <v>1</v>
      </c>
      <c r="AH304">
        <v>0</v>
      </c>
      <c r="AI304">
        <v>1</v>
      </c>
      <c r="AJ304">
        <v>1</v>
      </c>
      <c r="AK304">
        <v>1</v>
      </c>
      <c r="AL304">
        <v>4</v>
      </c>
      <c r="AM304">
        <v>1</v>
      </c>
      <c r="AN304">
        <v>0</v>
      </c>
      <c r="AO304">
        <v>4</v>
      </c>
    </row>
    <row r="305" spans="1:41">
      <c r="A305">
        <v>304</v>
      </c>
      <c r="B305" t="s">
        <v>569</v>
      </c>
      <c r="C305" t="s">
        <v>570</v>
      </c>
      <c r="D305" t="s">
        <v>571</v>
      </c>
      <c r="E305" t="s">
        <v>835</v>
      </c>
      <c r="F305">
        <v>26</v>
      </c>
      <c r="G305">
        <v>194</v>
      </c>
      <c r="H305">
        <v>194</v>
      </c>
      <c r="I305">
        <v>60</v>
      </c>
      <c r="J305">
        <v>83.942307692307693</v>
      </c>
      <c r="P305">
        <v>0</v>
      </c>
      <c r="Q305" s="6">
        <v>277.94230769230802</v>
      </c>
      <c r="R305">
        <v>13</v>
      </c>
      <c r="S305" t="s">
        <v>836</v>
      </c>
      <c r="T305" t="s">
        <v>957</v>
      </c>
      <c r="U305">
        <v>10</v>
      </c>
      <c r="W305">
        <v>5</v>
      </c>
      <c r="Y305">
        <v>322.94230769230802</v>
      </c>
      <c r="Z305">
        <v>50</v>
      </c>
      <c r="AA305">
        <v>90</v>
      </c>
      <c r="AB305" s="4">
        <v>182.94230769230799</v>
      </c>
      <c r="AC305">
        <v>182</v>
      </c>
      <c r="AD305">
        <v>3769.2307692320801</v>
      </c>
      <c r="AE305">
        <v>3700</v>
      </c>
      <c r="AG305">
        <v>1</v>
      </c>
      <c r="AH305">
        <v>1</v>
      </c>
      <c r="AI305">
        <v>1</v>
      </c>
      <c r="AJ305">
        <v>1</v>
      </c>
      <c r="AK305">
        <v>0</v>
      </c>
      <c r="AL305">
        <v>2</v>
      </c>
      <c r="AM305">
        <v>3</v>
      </c>
      <c r="AN305">
        <v>1</v>
      </c>
      <c r="AO305">
        <v>2</v>
      </c>
    </row>
    <row r="306" spans="1:41">
      <c r="A306">
        <v>305</v>
      </c>
      <c r="B306" t="s">
        <v>572</v>
      </c>
      <c r="C306" t="s">
        <v>573</v>
      </c>
      <c r="D306" t="s">
        <v>574</v>
      </c>
      <c r="E306" t="s">
        <v>835</v>
      </c>
      <c r="F306">
        <v>26</v>
      </c>
      <c r="G306">
        <v>194</v>
      </c>
      <c r="H306">
        <v>194</v>
      </c>
      <c r="I306">
        <v>57</v>
      </c>
      <c r="J306">
        <v>79.745192307692307</v>
      </c>
      <c r="P306">
        <v>0</v>
      </c>
      <c r="Q306" s="6">
        <v>273.74519230769198</v>
      </c>
      <c r="R306">
        <v>13</v>
      </c>
      <c r="S306" t="s">
        <v>836</v>
      </c>
      <c r="T306" t="s">
        <v>957</v>
      </c>
      <c r="U306">
        <v>5</v>
      </c>
      <c r="W306">
        <v>3</v>
      </c>
      <c r="Y306">
        <v>311.74519230769198</v>
      </c>
      <c r="Z306">
        <v>50</v>
      </c>
      <c r="AA306">
        <v>90</v>
      </c>
      <c r="AB306" s="4">
        <v>171.74519230769201</v>
      </c>
      <c r="AC306">
        <v>171</v>
      </c>
      <c r="AD306">
        <v>2980.7692307679199</v>
      </c>
      <c r="AE306">
        <v>2900</v>
      </c>
      <c r="AG306">
        <v>1</v>
      </c>
      <c r="AH306">
        <v>1</v>
      </c>
      <c r="AI306">
        <v>1</v>
      </c>
      <c r="AJ306">
        <v>0</v>
      </c>
      <c r="AK306">
        <v>0</v>
      </c>
      <c r="AL306">
        <v>1</v>
      </c>
      <c r="AM306">
        <v>2</v>
      </c>
      <c r="AN306">
        <v>1</v>
      </c>
      <c r="AO306">
        <v>4</v>
      </c>
    </row>
    <row r="307" spans="1:41">
      <c r="A307">
        <v>306</v>
      </c>
      <c r="B307" t="s">
        <v>575</v>
      </c>
      <c r="C307" t="s">
        <v>576</v>
      </c>
      <c r="D307" t="s">
        <v>577</v>
      </c>
      <c r="E307" t="s">
        <v>835</v>
      </c>
      <c r="F307">
        <v>24.5</v>
      </c>
      <c r="G307">
        <v>194</v>
      </c>
      <c r="H307">
        <v>182.80769230769201</v>
      </c>
      <c r="I307">
        <v>28</v>
      </c>
      <c r="J307">
        <v>39.173076923076898</v>
      </c>
      <c r="P307">
        <v>0</v>
      </c>
      <c r="Q307" s="6">
        <v>221.980769230769</v>
      </c>
      <c r="S307" t="s">
        <v>836</v>
      </c>
      <c r="T307">
        <v>0</v>
      </c>
      <c r="U307">
        <v>5</v>
      </c>
      <c r="W307">
        <v>3</v>
      </c>
      <c r="Y307">
        <v>236.980769230769</v>
      </c>
      <c r="Z307">
        <v>50</v>
      </c>
      <c r="AA307">
        <v>50</v>
      </c>
      <c r="AB307" s="4">
        <v>136.980769230769</v>
      </c>
      <c r="AC307">
        <v>136</v>
      </c>
      <c r="AD307">
        <v>3923.0769230760002</v>
      </c>
      <c r="AE307">
        <v>3900</v>
      </c>
      <c r="AG307">
        <v>1</v>
      </c>
      <c r="AH307">
        <v>0</v>
      </c>
      <c r="AI307">
        <v>1</v>
      </c>
      <c r="AJ307">
        <v>1</v>
      </c>
      <c r="AK307">
        <v>1</v>
      </c>
      <c r="AL307">
        <v>1</v>
      </c>
      <c r="AM307">
        <v>3</v>
      </c>
      <c r="AN307">
        <v>1</v>
      </c>
      <c r="AO307">
        <v>4</v>
      </c>
    </row>
    <row r="308" spans="1:41">
      <c r="A308">
        <v>307</v>
      </c>
      <c r="B308" t="s">
        <v>578</v>
      </c>
      <c r="C308" t="s">
        <v>579</v>
      </c>
      <c r="D308" t="s">
        <v>329</v>
      </c>
      <c r="E308" t="s">
        <v>835</v>
      </c>
      <c r="F308">
        <v>26</v>
      </c>
      <c r="G308">
        <v>194</v>
      </c>
      <c r="H308">
        <v>194</v>
      </c>
      <c r="I308">
        <v>50</v>
      </c>
      <c r="J308">
        <v>69.951923076923094</v>
      </c>
      <c r="P308">
        <v>0</v>
      </c>
      <c r="Q308" s="6">
        <v>263.95192307692298</v>
      </c>
      <c r="R308">
        <v>13</v>
      </c>
      <c r="S308" t="s">
        <v>836</v>
      </c>
      <c r="T308" t="s">
        <v>957</v>
      </c>
      <c r="W308">
        <v>3</v>
      </c>
      <c r="Y308">
        <v>296.95192307692298</v>
      </c>
      <c r="Z308">
        <v>50</v>
      </c>
      <c r="AA308">
        <v>90</v>
      </c>
      <c r="AB308" s="4">
        <v>156.95192307692301</v>
      </c>
      <c r="AC308">
        <v>156</v>
      </c>
      <c r="AD308">
        <v>3807.6923076919202</v>
      </c>
      <c r="AE308">
        <v>3800</v>
      </c>
      <c r="AG308">
        <v>1</v>
      </c>
      <c r="AH308">
        <v>1</v>
      </c>
      <c r="AI308">
        <v>0</v>
      </c>
      <c r="AJ308">
        <v>0</v>
      </c>
      <c r="AK308">
        <v>1</v>
      </c>
      <c r="AL308">
        <v>1</v>
      </c>
      <c r="AM308">
        <v>3</v>
      </c>
      <c r="AN308">
        <v>1</v>
      </c>
      <c r="AO308">
        <v>3</v>
      </c>
    </row>
    <row r="309" spans="1:41">
      <c r="A309">
        <v>308</v>
      </c>
      <c r="B309" t="s">
        <v>580</v>
      </c>
      <c r="C309" t="s">
        <v>581</v>
      </c>
      <c r="D309" t="s">
        <v>197</v>
      </c>
      <c r="E309" t="s">
        <v>835</v>
      </c>
      <c r="F309">
        <v>26</v>
      </c>
      <c r="G309">
        <v>194</v>
      </c>
      <c r="H309">
        <v>194</v>
      </c>
      <c r="I309">
        <v>58</v>
      </c>
      <c r="J309">
        <v>81.144230769230802</v>
      </c>
      <c r="P309">
        <v>0</v>
      </c>
      <c r="Q309" s="6">
        <v>275.144230769231</v>
      </c>
      <c r="R309">
        <v>13</v>
      </c>
      <c r="S309" t="s">
        <v>836</v>
      </c>
      <c r="T309" t="s">
        <v>957</v>
      </c>
      <c r="U309">
        <v>5</v>
      </c>
      <c r="W309">
        <v>2</v>
      </c>
      <c r="Y309">
        <v>312.144230769231</v>
      </c>
      <c r="Z309">
        <v>50</v>
      </c>
      <c r="AA309">
        <v>90</v>
      </c>
      <c r="AB309" s="4">
        <v>172.144230769231</v>
      </c>
      <c r="AC309">
        <v>172</v>
      </c>
      <c r="AD309">
        <v>576.92307692400402</v>
      </c>
      <c r="AE309">
        <v>500</v>
      </c>
      <c r="AG309">
        <v>1</v>
      </c>
      <c r="AH309">
        <v>1</v>
      </c>
      <c r="AI309">
        <v>1</v>
      </c>
      <c r="AJ309">
        <v>0</v>
      </c>
      <c r="AK309">
        <v>0</v>
      </c>
      <c r="AL309">
        <v>2</v>
      </c>
      <c r="AM309">
        <v>0</v>
      </c>
      <c r="AN309">
        <v>1</v>
      </c>
      <c r="AO309">
        <v>0</v>
      </c>
    </row>
    <row r="310" spans="1:41">
      <c r="A310">
        <v>309</v>
      </c>
      <c r="B310" t="s">
        <v>582</v>
      </c>
      <c r="C310" t="s">
        <v>583</v>
      </c>
      <c r="D310" t="s">
        <v>584</v>
      </c>
      <c r="E310" t="s">
        <v>835</v>
      </c>
      <c r="F310">
        <v>26</v>
      </c>
      <c r="G310">
        <v>194</v>
      </c>
      <c r="H310">
        <v>194</v>
      </c>
      <c r="I310">
        <v>60</v>
      </c>
      <c r="J310">
        <v>83.942307692307693</v>
      </c>
      <c r="P310">
        <v>0</v>
      </c>
      <c r="Q310" s="6">
        <v>277.94230769230802</v>
      </c>
      <c r="R310">
        <v>13</v>
      </c>
      <c r="S310" t="s">
        <v>836</v>
      </c>
      <c r="T310" t="s">
        <v>957</v>
      </c>
      <c r="U310">
        <v>5</v>
      </c>
      <c r="W310">
        <v>2</v>
      </c>
      <c r="Y310">
        <v>314.94230769230802</v>
      </c>
      <c r="Z310">
        <v>50</v>
      </c>
      <c r="AA310">
        <v>90</v>
      </c>
      <c r="AB310" s="4">
        <v>174.94230769230799</v>
      </c>
      <c r="AC310">
        <v>174</v>
      </c>
      <c r="AD310">
        <v>3769.2307692320801</v>
      </c>
      <c r="AE310">
        <v>3700</v>
      </c>
      <c r="AG310">
        <v>1</v>
      </c>
      <c r="AH310">
        <v>1</v>
      </c>
      <c r="AI310">
        <v>1</v>
      </c>
      <c r="AJ310">
        <v>0</v>
      </c>
      <c r="AK310">
        <v>0</v>
      </c>
      <c r="AL310">
        <v>4</v>
      </c>
      <c r="AM310">
        <v>3</v>
      </c>
      <c r="AN310">
        <v>1</v>
      </c>
      <c r="AO310">
        <v>2</v>
      </c>
    </row>
    <row r="311" spans="1:41">
      <c r="A311">
        <v>310</v>
      </c>
      <c r="B311" t="s">
        <v>585</v>
      </c>
      <c r="C311" t="s">
        <v>586</v>
      </c>
      <c r="D311" t="s">
        <v>587</v>
      </c>
      <c r="E311" t="s">
        <v>835</v>
      </c>
      <c r="F311">
        <v>24</v>
      </c>
      <c r="G311">
        <v>194</v>
      </c>
      <c r="H311">
        <v>179.07692307692301</v>
      </c>
      <c r="I311">
        <v>44</v>
      </c>
      <c r="J311">
        <v>61.557692307692299</v>
      </c>
      <c r="P311">
        <v>0</v>
      </c>
      <c r="Q311" s="6">
        <v>240.63461538461499</v>
      </c>
      <c r="S311" t="s">
        <v>836</v>
      </c>
      <c r="T311" t="s">
        <v>967</v>
      </c>
      <c r="W311">
        <v>2</v>
      </c>
      <c r="Y311">
        <v>249.63461538461499</v>
      </c>
      <c r="Z311">
        <v>30</v>
      </c>
      <c r="AA311">
        <v>50</v>
      </c>
      <c r="AB311" s="4">
        <v>169.63461538461499</v>
      </c>
      <c r="AC311">
        <v>169</v>
      </c>
      <c r="AD311">
        <v>2538.4615384599601</v>
      </c>
      <c r="AE311">
        <v>2500</v>
      </c>
      <c r="AG311">
        <v>1</v>
      </c>
      <c r="AH311">
        <v>1</v>
      </c>
      <c r="AI311">
        <v>0</v>
      </c>
      <c r="AJ311">
        <v>1</v>
      </c>
      <c r="AK311">
        <v>1</v>
      </c>
      <c r="AL311">
        <v>4</v>
      </c>
      <c r="AM311">
        <v>2</v>
      </c>
      <c r="AN311">
        <v>1</v>
      </c>
      <c r="AO311">
        <v>0</v>
      </c>
    </row>
    <row r="312" spans="1:41">
      <c r="A312">
        <v>311</v>
      </c>
      <c r="B312" t="s">
        <v>588</v>
      </c>
      <c r="C312" t="s">
        <v>589</v>
      </c>
      <c r="D312" t="s">
        <v>436</v>
      </c>
      <c r="E312" t="s">
        <v>835</v>
      </c>
      <c r="F312">
        <v>25</v>
      </c>
      <c r="G312">
        <v>194</v>
      </c>
      <c r="H312">
        <v>186.538461538462</v>
      </c>
      <c r="I312">
        <v>60</v>
      </c>
      <c r="J312">
        <v>83.942307692307693</v>
      </c>
      <c r="P312">
        <v>0</v>
      </c>
      <c r="Q312" s="6">
        <v>270.480769230769</v>
      </c>
      <c r="S312" t="s">
        <v>836</v>
      </c>
      <c r="T312">
        <v>0</v>
      </c>
      <c r="W312">
        <v>0</v>
      </c>
      <c r="Y312">
        <v>277.480769230769</v>
      </c>
      <c r="Z312">
        <v>50</v>
      </c>
      <c r="AA312">
        <v>90</v>
      </c>
      <c r="AB312" s="4">
        <v>137.480769230769</v>
      </c>
      <c r="AC312">
        <v>137</v>
      </c>
      <c r="AD312">
        <v>1923.076923076</v>
      </c>
      <c r="AE312">
        <v>1900</v>
      </c>
      <c r="AG312">
        <v>1</v>
      </c>
      <c r="AH312">
        <v>0</v>
      </c>
      <c r="AI312">
        <v>1</v>
      </c>
      <c r="AJ312">
        <v>1</v>
      </c>
      <c r="AK312">
        <v>1</v>
      </c>
      <c r="AL312">
        <v>2</v>
      </c>
      <c r="AM312">
        <v>1</v>
      </c>
      <c r="AN312">
        <v>1</v>
      </c>
      <c r="AO312">
        <v>4</v>
      </c>
    </row>
    <row r="313" spans="1:41">
      <c r="A313">
        <v>312</v>
      </c>
      <c r="B313" t="s">
        <v>1166</v>
      </c>
      <c r="C313" t="s">
        <v>1167</v>
      </c>
      <c r="D313" t="s">
        <v>1168</v>
      </c>
      <c r="E313" t="s">
        <v>835</v>
      </c>
      <c r="F313">
        <v>25.8125</v>
      </c>
      <c r="G313">
        <v>194</v>
      </c>
      <c r="H313">
        <v>192.600961538462</v>
      </c>
      <c r="I313">
        <v>34</v>
      </c>
      <c r="J313">
        <v>47.567307692307701</v>
      </c>
      <c r="P313">
        <v>0</v>
      </c>
      <c r="Q313" s="6">
        <v>240.168269230769</v>
      </c>
      <c r="R313">
        <v>13</v>
      </c>
      <c r="S313" t="s">
        <v>836</v>
      </c>
      <c r="T313" t="s">
        <v>957</v>
      </c>
      <c r="W313">
        <v>0</v>
      </c>
      <c r="Y313">
        <v>270.168269230769</v>
      </c>
      <c r="Z313">
        <v>50</v>
      </c>
      <c r="AA313">
        <v>90</v>
      </c>
      <c r="AB313" s="4">
        <v>130.168269230769</v>
      </c>
      <c r="AC313">
        <v>130</v>
      </c>
      <c r="AD313">
        <v>673.07692307599598</v>
      </c>
      <c r="AE313">
        <v>600</v>
      </c>
      <c r="AG313">
        <v>1</v>
      </c>
      <c r="AH313">
        <v>0</v>
      </c>
      <c r="AI313">
        <v>1</v>
      </c>
      <c r="AJ313">
        <v>1</v>
      </c>
      <c r="AK313">
        <v>0</v>
      </c>
      <c r="AL313">
        <v>0</v>
      </c>
      <c r="AM313">
        <v>0</v>
      </c>
      <c r="AN313">
        <v>1</v>
      </c>
      <c r="AO313">
        <v>1</v>
      </c>
    </row>
    <row r="314" spans="1:41">
      <c r="A314">
        <v>313</v>
      </c>
      <c r="B314" t="s">
        <v>590</v>
      </c>
      <c r="C314" t="s">
        <v>591</v>
      </c>
      <c r="D314" t="s">
        <v>351</v>
      </c>
      <c r="E314" t="s">
        <v>835</v>
      </c>
      <c r="F314">
        <v>26</v>
      </c>
      <c r="G314">
        <v>194</v>
      </c>
      <c r="H314">
        <v>194</v>
      </c>
      <c r="I314">
        <v>58</v>
      </c>
      <c r="J314">
        <v>81.144230769230802</v>
      </c>
      <c r="P314">
        <v>0</v>
      </c>
      <c r="Q314" s="6">
        <v>275.144230769231</v>
      </c>
      <c r="R314">
        <v>13</v>
      </c>
      <c r="S314" t="s">
        <v>836</v>
      </c>
      <c r="T314" t="s">
        <v>957</v>
      </c>
      <c r="W314">
        <v>0</v>
      </c>
      <c r="Y314">
        <v>305.144230769231</v>
      </c>
      <c r="Z314">
        <v>50</v>
      </c>
      <c r="AA314">
        <v>90</v>
      </c>
      <c r="AB314" s="4">
        <v>165.144230769231</v>
      </c>
      <c r="AC314">
        <v>165</v>
      </c>
      <c r="AD314">
        <v>576.92307692400402</v>
      </c>
      <c r="AE314">
        <v>500</v>
      </c>
      <c r="AG314">
        <v>1</v>
      </c>
      <c r="AH314">
        <v>1</v>
      </c>
      <c r="AI314">
        <v>0</v>
      </c>
      <c r="AJ314">
        <v>1</v>
      </c>
      <c r="AK314">
        <v>1</v>
      </c>
      <c r="AL314">
        <v>0</v>
      </c>
      <c r="AM314">
        <v>0</v>
      </c>
      <c r="AN314">
        <v>1</v>
      </c>
      <c r="AO314">
        <v>0</v>
      </c>
    </row>
    <row r="315" spans="1:41">
      <c r="A315">
        <v>314</v>
      </c>
      <c r="B315" t="s">
        <v>1169</v>
      </c>
      <c r="C315" t="s">
        <v>1170</v>
      </c>
      <c r="D315" t="s">
        <v>1171</v>
      </c>
      <c r="E315" t="s">
        <v>835</v>
      </c>
      <c r="F315">
        <v>26</v>
      </c>
      <c r="G315">
        <v>194</v>
      </c>
      <c r="H315">
        <v>194</v>
      </c>
      <c r="I315">
        <v>30</v>
      </c>
      <c r="J315">
        <v>41.971153846153797</v>
      </c>
      <c r="P315">
        <v>0</v>
      </c>
      <c r="Q315" s="6">
        <v>235.97115384615401</v>
      </c>
      <c r="R315">
        <v>13</v>
      </c>
      <c r="S315" t="s">
        <v>836</v>
      </c>
      <c r="T315" t="s">
        <v>957</v>
      </c>
      <c r="W315">
        <v>0</v>
      </c>
      <c r="Y315">
        <v>265.97115384615398</v>
      </c>
      <c r="Z315">
        <v>50</v>
      </c>
      <c r="AA315">
        <v>90</v>
      </c>
      <c r="AB315" s="4">
        <v>125.971153846154</v>
      </c>
      <c r="AC315">
        <v>125</v>
      </c>
      <c r="AD315">
        <v>3884.6153846161501</v>
      </c>
      <c r="AE315">
        <v>3800</v>
      </c>
      <c r="AG315">
        <v>1</v>
      </c>
      <c r="AH315">
        <v>0</v>
      </c>
      <c r="AI315">
        <v>1</v>
      </c>
      <c r="AJ315">
        <v>0</v>
      </c>
      <c r="AK315">
        <v>1</v>
      </c>
      <c r="AL315">
        <v>0</v>
      </c>
      <c r="AM315">
        <v>3</v>
      </c>
      <c r="AN315">
        <v>1</v>
      </c>
      <c r="AO315">
        <v>3</v>
      </c>
    </row>
    <row r="316" spans="1:41">
      <c r="A316">
        <v>315</v>
      </c>
      <c r="B316" t="s">
        <v>592</v>
      </c>
      <c r="C316" t="s">
        <v>593</v>
      </c>
      <c r="D316" t="s">
        <v>206</v>
      </c>
      <c r="E316" t="s">
        <v>835</v>
      </c>
      <c r="F316">
        <v>26</v>
      </c>
      <c r="G316">
        <v>194</v>
      </c>
      <c r="H316">
        <v>194</v>
      </c>
      <c r="I316">
        <v>64</v>
      </c>
      <c r="J316">
        <v>89.538461538461505</v>
      </c>
      <c r="P316">
        <v>0</v>
      </c>
      <c r="Q316" s="6">
        <v>283.538461538462</v>
      </c>
      <c r="R316">
        <v>13</v>
      </c>
      <c r="S316" t="s">
        <v>836</v>
      </c>
      <c r="T316" t="s">
        <v>957</v>
      </c>
      <c r="W316">
        <v>0</v>
      </c>
      <c r="Y316">
        <v>313.538461538462</v>
      </c>
      <c r="Z316">
        <v>50</v>
      </c>
      <c r="AA316">
        <v>90</v>
      </c>
      <c r="AB316" s="4">
        <v>173.538461538462</v>
      </c>
      <c r="AC316">
        <v>173</v>
      </c>
      <c r="AD316">
        <v>2153.8461538480101</v>
      </c>
      <c r="AE316">
        <v>2100</v>
      </c>
      <c r="AG316">
        <v>1</v>
      </c>
      <c r="AH316">
        <v>1</v>
      </c>
      <c r="AI316">
        <v>1</v>
      </c>
      <c r="AJ316">
        <v>0</v>
      </c>
      <c r="AK316">
        <v>0</v>
      </c>
      <c r="AL316">
        <v>3</v>
      </c>
      <c r="AM316">
        <v>2</v>
      </c>
      <c r="AN316">
        <v>0</v>
      </c>
      <c r="AO316">
        <v>1</v>
      </c>
    </row>
    <row r="317" spans="1:41">
      <c r="A317">
        <v>316</v>
      </c>
      <c r="B317" t="s">
        <v>1172</v>
      </c>
      <c r="C317" t="s">
        <v>1173</v>
      </c>
      <c r="D317" t="s">
        <v>261</v>
      </c>
      <c r="E317" t="s">
        <v>835</v>
      </c>
      <c r="F317">
        <v>26</v>
      </c>
      <c r="G317">
        <v>194</v>
      </c>
      <c r="H317">
        <v>194</v>
      </c>
      <c r="I317">
        <v>64</v>
      </c>
      <c r="J317">
        <v>89.538461538461505</v>
      </c>
      <c r="P317">
        <v>0</v>
      </c>
      <c r="Q317" s="6">
        <v>283.538461538462</v>
      </c>
      <c r="R317">
        <v>13</v>
      </c>
      <c r="S317" t="s">
        <v>836</v>
      </c>
      <c r="T317" t="s">
        <v>957</v>
      </c>
      <c r="W317">
        <v>0</v>
      </c>
      <c r="Y317">
        <v>313.538461538462</v>
      </c>
      <c r="Z317">
        <v>50</v>
      </c>
      <c r="AA317">
        <v>90</v>
      </c>
      <c r="AB317" s="4">
        <v>173.538461538462</v>
      </c>
      <c r="AC317">
        <v>173</v>
      </c>
      <c r="AD317">
        <v>2153.8461538461902</v>
      </c>
      <c r="AE317">
        <v>2100</v>
      </c>
      <c r="AG317">
        <v>1</v>
      </c>
      <c r="AH317">
        <v>1</v>
      </c>
      <c r="AI317">
        <v>1</v>
      </c>
      <c r="AJ317">
        <v>0</v>
      </c>
      <c r="AK317">
        <v>0</v>
      </c>
      <c r="AL317">
        <v>3</v>
      </c>
      <c r="AM317">
        <v>2</v>
      </c>
      <c r="AN317">
        <v>0</v>
      </c>
      <c r="AO317">
        <v>1</v>
      </c>
    </row>
    <row r="318" spans="1:41">
      <c r="A318">
        <v>317</v>
      </c>
      <c r="B318" t="s">
        <v>1174</v>
      </c>
      <c r="C318" t="s">
        <v>1175</v>
      </c>
      <c r="D318" t="s">
        <v>261</v>
      </c>
      <c r="E318" t="s">
        <v>835</v>
      </c>
      <c r="F318">
        <v>24.5</v>
      </c>
      <c r="G318">
        <v>194</v>
      </c>
      <c r="H318">
        <v>182.80769230769201</v>
      </c>
      <c r="I318">
        <v>56</v>
      </c>
      <c r="J318">
        <v>78.346153846153896</v>
      </c>
      <c r="P318">
        <v>0</v>
      </c>
      <c r="Q318" s="6">
        <v>261.15384615384602</v>
      </c>
      <c r="S318" t="s">
        <v>836</v>
      </c>
      <c r="T318">
        <v>0</v>
      </c>
      <c r="W318">
        <v>0</v>
      </c>
      <c r="Y318">
        <v>268.15384615384602</v>
      </c>
      <c r="Z318">
        <v>50</v>
      </c>
      <c r="AA318">
        <v>50</v>
      </c>
      <c r="AB318" s="4">
        <v>168.15384615384599</v>
      </c>
      <c r="AC318">
        <v>168</v>
      </c>
      <c r="AD318">
        <v>615.38461538475497</v>
      </c>
      <c r="AE318">
        <v>600</v>
      </c>
      <c r="AG318">
        <v>1</v>
      </c>
      <c r="AH318">
        <v>1</v>
      </c>
      <c r="AI318">
        <v>0</v>
      </c>
      <c r="AJ318">
        <v>1</v>
      </c>
      <c r="AK318">
        <v>1</v>
      </c>
      <c r="AL318">
        <v>3</v>
      </c>
      <c r="AM318">
        <v>0</v>
      </c>
      <c r="AN318">
        <v>1</v>
      </c>
      <c r="AO318">
        <v>1</v>
      </c>
    </row>
    <row r="319" spans="1:41">
      <c r="A319">
        <v>318</v>
      </c>
      <c r="B319" t="s">
        <v>594</v>
      </c>
      <c r="C319" t="s">
        <v>1176</v>
      </c>
      <c r="D319" t="s">
        <v>261</v>
      </c>
      <c r="E319" t="s">
        <v>835</v>
      </c>
      <c r="F319">
        <v>23.5</v>
      </c>
      <c r="G319">
        <v>194</v>
      </c>
      <c r="H319">
        <v>175.34615384615401</v>
      </c>
      <c r="I319">
        <v>32</v>
      </c>
      <c r="J319">
        <v>44.769230769230802</v>
      </c>
      <c r="P319">
        <v>0</v>
      </c>
      <c r="Q319" s="6">
        <v>220.11538461538501</v>
      </c>
      <c r="S319" t="s">
        <v>836</v>
      </c>
      <c r="T319" t="s">
        <v>967</v>
      </c>
      <c r="W319">
        <v>0</v>
      </c>
      <c r="Y319">
        <v>227.11538461538501</v>
      </c>
      <c r="Z319">
        <v>30</v>
      </c>
      <c r="AA319">
        <v>50</v>
      </c>
      <c r="AB319" s="4">
        <v>147.11538461538501</v>
      </c>
      <c r="AC319">
        <v>147</v>
      </c>
      <c r="AD319">
        <v>461.53846153845302</v>
      </c>
      <c r="AE319">
        <v>400</v>
      </c>
      <c r="AG319">
        <v>1</v>
      </c>
      <c r="AH319">
        <v>0</v>
      </c>
      <c r="AI319">
        <v>2</v>
      </c>
      <c r="AJ319">
        <v>0</v>
      </c>
      <c r="AK319">
        <v>1</v>
      </c>
      <c r="AL319">
        <v>2</v>
      </c>
      <c r="AM319">
        <v>0</v>
      </c>
      <c r="AN319">
        <v>0</v>
      </c>
      <c r="AO319">
        <v>4</v>
      </c>
    </row>
    <row r="320" spans="1:41">
      <c r="A320">
        <v>319</v>
      </c>
      <c r="B320" t="s">
        <v>595</v>
      </c>
      <c r="C320" t="s">
        <v>596</v>
      </c>
      <c r="D320" t="s">
        <v>597</v>
      </c>
      <c r="E320" t="s">
        <v>835</v>
      </c>
      <c r="F320">
        <v>24</v>
      </c>
      <c r="G320">
        <v>194</v>
      </c>
      <c r="H320">
        <v>179.07692307692301</v>
      </c>
      <c r="I320">
        <v>30</v>
      </c>
      <c r="J320">
        <v>41.971153846153797</v>
      </c>
      <c r="P320">
        <v>0</v>
      </c>
      <c r="Q320" s="6">
        <v>221.04807692307699</v>
      </c>
      <c r="S320" t="s">
        <v>836</v>
      </c>
      <c r="T320" t="s">
        <v>967</v>
      </c>
      <c r="W320">
        <v>0</v>
      </c>
      <c r="Y320">
        <v>228.04807692307699</v>
      </c>
      <c r="Z320">
        <v>30</v>
      </c>
      <c r="AA320">
        <v>50</v>
      </c>
      <c r="AB320" s="4">
        <v>148.04807692307699</v>
      </c>
      <c r="AC320">
        <v>148</v>
      </c>
      <c r="AD320">
        <v>192.307692307736</v>
      </c>
      <c r="AE320">
        <v>100</v>
      </c>
      <c r="AG320">
        <v>1</v>
      </c>
      <c r="AH320">
        <v>0</v>
      </c>
      <c r="AI320">
        <v>2</v>
      </c>
      <c r="AJ320">
        <v>0</v>
      </c>
      <c r="AK320">
        <v>1</v>
      </c>
      <c r="AL320">
        <v>3</v>
      </c>
      <c r="AM320">
        <v>0</v>
      </c>
      <c r="AN320">
        <v>0</v>
      </c>
      <c r="AO320">
        <v>1</v>
      </c>
    </row>
    <row r="321" spans="1:41">
      <c r="A321">
        <v>320</v>
      </c>
      <c r="B321" t="s">
        <v>598</v>
      </c>
      <c r="C321" t="s">
        <v>599</v>
      </c>
      <c r="D321" t="s">
        <v>439</v>
      </c>
      <c r="E321" t="s">
        <v>835</v>
      </c>
      <c r="F321">
        <v>26</v>
      </c>
      <c r="G321">
        <v>194</v>
      </c>
      <c r="H321">
        <v>194</v>
      </c>
      <c r="I321">
        <v>66</v>
      </c>
      <c r="J321">
        <v>92.336538461538495</v>
      </c>
      <c r="P321">
        <v>0</v>
      </c>
      <c r="Q321" s="6">
        <v>286.336538461538</v>
      </c>
      <c r="R321">
        <v>13</v>
      </c>
      <c r="S321" t="s">
        <v>836</v>
      </c>
      <c r="T321" t="s">
        <v>957</v>
      </c>
      <c r="W321">
        <v>0</v>
      </c>
      <c r="Y321">
        <v>316.336538461538</v>
      </c>
      <c r="Z321">
        <v>50</v>
      </c>
      <c r="AA321">
        <v>90</v>
      </c>
      <c r="AB321" s="4">
        <v>176.336538461538</v>
      </c>
      <c r="AC321">
        <v>176</v>
      </c>
      <c r="AD321">
        <v>1346.15384615381</v>
      </c>
      <c r="AE321">
        <v>1300</v>
      </c>
      <c r="AG321">
        <v>1</v>
      </c>
      <c r="AH321">
        <v>1</v>
      </c>
      <c r="AI321">
        <v>1</v>
      </c>
      <c r="AJ321">
        <v>0</v>
      </c>
      <c r="AK321">
        <v>1</v>
      </c>
      <c r="AL321">
        <v>1</v>
      </c>
      <c r="AM321">
        <v>1</v>
      </c>
      <c r="AN321">
        <v>0</v>
      </c>
      <c r="AO321">
        <v>3</v>
      </c>
    </row>
    <row r="322" spans="1:41">
      <c r="A322">
        <v>321</v>
      </c>
      <c r="B322" t="s">
        <v>600</v>
      </c>
      <c r="C322" t="s">
        <v>601</v>
      </c>
      <c r="D322" t="s">
        <v>400</v>
      </c>
      <c r="E322" t="s">
        <v>835</v>
      </c>
      <c r="F322">
        <v>25</v>
      </c>
      <c r="G322">
        <v>192</v>
      </c>
      <c r="H322">
        <v>184.61538461538501</v>
      </c>
      <c r="I322">
        <v>42</v>
      </c>
      <c r="J322">
        <v>58.153846153846203</v>
      </c>
      <c r="P322">
        <v>0</v>
      </c>
      <c r="Q322" s="6">
        <v>242.769230769231</v>
      </c>
      <c r="R322">
        <v>6.25</v>
      </c>
      <c r="S322" t="s">
        <v>836</v>
      </c>
      <c r="T322" t="s">
        <v>957</v>
      </c>
      <c r="W322">
        <v>0</v>
      </c>
      <c r="Y322">
        <v>266.019230769231</v>
      </c>
      <c r="Z322">
        <v>50</v>
      </c>
      <c r="AA322">
        <v>90</v>
      </c>
      <c r="AB322" s="4">
        <v>126.019230769231</v>
      </c>
      <c r="AC322">
        <v>126</v>
      </c>
      <c r="AD322">
        <v>76.923076924003894</v>
      </c>
      <c r="AE322">
        <v>0</v>
      </c>
      <c r="AG322">
        <v>1</v>
      </c>
      <c r="AH322">
        <v>0</v>
      </c>
      <c r="AI322">
        <v>1</v>
      </c>
      <c r="AJ322">
        <v>0</v>
      </c>
      <c r="AK322">
        <v>1</v>
      </c>
      <c r="AL322">
        <v>1</v>
      </c>
      <c r="AM322">
        <v>0</v>
      </c>
      <c r="AN322">
        <v>0</v>
      </c>
      <c r="AO322">
        <v>0</v>
      </c>
    </row>
    <row r="323" spans="1:41">
      <c r="A323">
        <v>322</v>
      </c>
      <c r="B323" t="s">
        <v>602</v>
      </c>
      <c r="C323" t="s">
        <v>603</v>
      </c>
      <c r="D323" t="s">
        <v>444</v>
      </c>
      <c r="E323" t="s">
        <v>835</v>
      </c>
      <c r="F323">
        <v>26</v>
      </c>
      <c r="G323">
        <v>192</v>
      </c>
      <c r="H323">
        <v>192</v>
      </c>
      <c r="I323">
        <v>36</v>
      </c>
      <c r="J323">
        <v>49.846153846153904</v>
      </c>
      <c r="P323">
        <v>0</v>
      </c>
      <c r="Q323" s="6">
        <v>241.84615384615401</v>
      </c>
      <c r="R323">
        <v>13</v>
      </c>
      <c r="S323" t="s">
        <v>836</v>
      </c>
      <c r="T323" t="s">
        <v>957</v>
      </c>
      <c r="W323">
        <v>0</v>
      </c>
      <c r="Y323">
        <v>271.84615384615398</v>
      </c>
      <c r="Z323">
        <v>50</v>
      </c>
      <c r="AB323" s="4">
        <v>221.84615384615401</v>
      </c>
      <c r="AC323">
        <v>221</v>
      </c>
      <c r="AD323">
        <v>3384.6153846154698</v>
      </c>
      <c r="AE323">
        <v>3300</v>
      </c>
      <c r="AG323">
        <v>2</v>
      </c>
      <c r="AH323">
        <v>0</v>
      </c>
      <c r="AI323">
        <v>1</v>
      </c>
      <c r="AJ323">
        <v>0</v>
      </c>
      <c r="AK323">
        <v>0</v>
      </c>
      <c r="AL323">
        <v>1</v>
      </c>
      <c r="AM323">
        <v>3</v>
      </c>
      <c r="AN323">
        <v>0</v>
      </c>
      <c r="AO323">
        <v>3</v>
      </c>
    </row>
    <row r="324" spans="1:41">
      <c r="A324">
        <v>323</v>
      </c>
      <c r="B324" t="s">
        <v>1177</v>
      </c>
      <c r="C324" t="s">
        <v>1178</v>
      </c>
      <c r="D324" t="s">
        <v>444</v>
      </c>
      <c r="E324" t="s">
        <v>835</v>
      </c>
      <c r="F324">
        <v>24</v>
      </c>
      <c r="G324">
        <v>192</v>
      </c>
      <c r="H324">
        <v>177.230769230769</v>
      </c>
      <c r="I324">
        <v>32</v>
      </c>
      <c r="J324">
        <v>44.307692307692299</v>
      </c>
      <c r="P324">
        <v>0</v>
      </c>
      <c r="Q324" s="6">
        <v>221.538461538462</v>
      </c>
      <c r="S324" t="s">
        <v>836</v>
      </c>
      <c r="T324" t="s">
        <v>967</v>
      </c>
      <c r="W324">
        <v>0</v>
      </c>
      <c r="Y324">
        <v>228.538461538462</v>
      </c>
      <c r="Z324">
        <v>30</v>
      </c>
      <c r="AB324" s="4">
        <v>198.538461538462</v>
      </c>
      <c r="AC324">
        <v>198</v>
      </c>
      <c r="AD324">
        <v>2153.8461538461902</v>
      </c>
      <c r="AE324">
        <v>2100</v>
      </c>
      <c r="AG324">
        <v>1</v>
      </c>
      <c r="AH324">
        <v>1</v>
      </c>
      <c r="AI324">
        <v>2</v>
      </c>
      <c r="AJ324">
        <v>0</v>
      </c>
      <c r="AK324">
        <v>1</v>
      </c>
      <c r="AL324">
        <v>3</v>
      </c>
      <c r="AM324">
        <v>2</v>
      </c>
      <c r="AN324">
        <v>0</v>
      </c>
      <c r="AO324">
        <v>1</v>
      </c>
    </row>
    <row r="325" spans="1:41">
      <c r="A325">
        <v>324</v>
      </c>
      <c r="B325" t="s">
        <v>1179</v>
      </c>
      <c r="C325" t="s">
        <v>1180</v>
      </c>
      <c r="D325" t="s">
        <v>444</v>
      </c>
      <c r="E325" t="s">
        <v>835</v>
      </c>
      <c r="F325">
        <v>25</v>
      </c>
      <c r="G325">
        <v>192</v>
      </c>
      <c r="H325">
        <v>184.61538461538501</v>
      </c>
      <c r="I325">
        <v>30</v>
      </c>
      <c r="J325">
        <v>41.538461538461497</v>
      </c>
      <c r="P325">
        <v>0</v>
      </c>
      <c r="Q325" s="6">
        <v>226.15384615384599</v>
      </c>
      <c r="S325" t="s">
        <v>836</v>
      </c>
      <c r="T325">
        <v>0</v>
      </c>
      <c r="W325">
        <v>0</v>
      </c>
      <c r="Y325">
        <v>233.15384615384599</v>
      </c>
      <c r="Z325">
        <v>50</v>
      </c>
      <c r="AB325" s="4">
        <v>183.15384615384599</v>
      </c>
      <c r="AC325">
        <v>183</v>
      </c>
      <c r="AD325">
        <v>615.38461538464196</v>
      </c>
      <c r="AE325">
        <v>600</v>
      </c>
      <c r="AG325">
        <v>1</v>
      </c>
      <c r="AH325">
        <v>1</v>
      </c>
      <c r="AI325">
        <v>1</v>
      </c>
      <c r="AJ325">
        <v>1</v>
      </c>
      <c r="AK325">
        <v>0</v>
      </c>
      <c r="AL325">
        <v>3</v>
      </c>
      <c r="AM325">
        <v>0</v>
      </c>
      <c r="AN325">
        <v>1</v>
      </c>
      <c r="AO325">
        <v>1</v>
      </c>
    </row>
    <row r="326" spans="1:41">
      <c r="A326">
        <v>325</v>
      </c>
      <c r="B326" t="s">
        <v>606</v>
      </c>
      <c r="C326" t="s">
        <v>607</v>
      </c>
      <c r="D326" t="s">
        <v>608</v>
      </c>
      <c r="E326" t="s">
        <v>835</v>
      </c>
      <c r="F326">
        <v>26</v>
      </c>
      <c r="G326">
        <v>194</v>
      </c>
      <c r="H326">
        <v>194</v>
      </c>
      <c r="I326">
        <v>66</v>
      </c>
      <c r="J326">
        <v>92.336538461538495</v>
      </c>
      <c r="P326">
        <v>0</v>
      </c>
      <c r="Q326" s="6">
        <v>286.336538461538</v>
      </c>
      <c r="R326">
        <v>13</v>
      </c>
      <c r="S326" t="s">
        <v>836</v>
      </c>
      <c r="T326" t="s">
        <v>957</v>
      </c>
      <c r="U326">
        <v>5</v>
      </c>
      <c r="W326">
        <v>4</v>
      </c>
      <c r="Y326">
        <v>325.336538461538</v>
      </c>
      <c r="Z326">
        <v>50</v>
      </c>
      <c r="AA326">
        <v>90</v>
      </c>
      <c r="AB326" s="4">
        <v>185.336538461538</v>
      </c>
      <c r="AC326">
        <v>185</v>
      </c>
      <c r="AD326">
        <v>1346.1538461519899</v>
      </c>
      <c r="AE326">
        <v>1300</v>
      </c>
      <c r="AG326">
        <v>1</v>
      </c>
      <c r="AH326">
        <v>1</v>
      </c>
      <c r="AI326">
        <v>1</v>
      </c>
      <c r="AJ326">
        <v>1</v>
      </c>
      <c r="AK326">
        <v>1</v>
      </c>
      <c r="AL326">
        <v>0</v>
      </c>
      <c r="AM326">
        <v>1</v>
      </c>
      <c r="AN326">
        <v>0</v>
      </c>
      <c r="AO326">
        <v>3</v>
      </c>
    </row>
    <row r="327" spans="1:41">
      <c r="A327">
        <v>326</v>
      </c>
      <c r="B327" t="s">
        <v>610</v>
      </c>
      <c r="C327" t="s">
        <v>611</v>
      </c>
      <c r="D327" t="s">
        <v>612</v>
      </c>
      <c r="E327" t="s">
        <v>835</v>
      </c>
      <c r="F327">
        <v>26</v>
      </c>
      <c r="G327">
        <v>194</v>
      </c>
      <c r="H327">
        <v>194</v>
      </c>
      <c r="I327">
        <v>34</v>
      </c>
      <c r="J327">
        <v>47.567307692307701</v>
      </c>
      <c r="P327">
        <v>0</v>
      </c>
      <c r="Q327" s="6">
        <v>241.56730769230799</v>
      </c>
      <c r="R327">
        <v>13</v>
      </c>
      <c r="S327" t="s">
        <v>836</v>
      </c>
      <c r="T327" t="s">
        <v>957</v>
      </c>
      <c r="V327">
        <v>6</v>
      </c>
      <c r="X327">
        <v>277.56730769230802</v>
      </c>
      <c r="Y327">
        <v>50</v>
      </c>
      <c r="Z327">
        <v>90</v>
      </c>
      <c r="AA327">
        <v>137.56730769230799</v>
      </c>
      <c r="AB327" s="4">
        <v>137</v>
      </c>
      <c r="AC327">
        <v>2269.2307692320801</v>
      </c>
      <c r="AD327">
        <v>2200</v>
      </c>
      <c r="AF327">
        <v>1</v>
      </c>
      <c r="AG327">
        <v>0</v>
      </c>
      <c r="AH327">
        <v>1</v>
      </c>
      <c r="AI327">
        <v>1</v>
      </c>
      <c r="AJ327">
        <v>1</v>
      </c>
      <c r="AK327">
        <v>2</v>
      </c>
      <c r="AL327">
        <v>2</v>
      </c>
      <c r="AM327">
        <v>0</v>
      </c>
      <c r="AN327">
        <v>2</v>
      </c>
    </row>
    <row r="328" spans="1:41">
      <c r="A328">
        <v>327</v>
      </c>
      <c r="B328" t="s">
        <v>613</v>
      </c>
      <c r="C328" t="s">
        <v>614</v>
      </c>
      <c r="D328" t="s">
        <v>615</v>
      </c>
      <c r="E328" t="s">
        <v>835</v>
      </c>
      <c r="F328">
        <v>26</v>
      </c>
      <c r="G328">
        <v>194</v>
      </c>
      <c r="H328">
        <v>194</v>
      </c>
      <c r="I328">
        <v>62</v>
      </c>
      <c r="J328">
        <v>86.740384615384599</v>
      </c>
      <c r="P328">
        <v>0</v>
      </c>
      <c r="Q328" s="6">
        <v>280.74038461538498</v>
      </c>
      <c r="R328">
        <v>13</v>
      </c>
      <c r="S328" t="s">
        <v>836</v>
      </c>
      <c r="T328" t="s">
        <v>957</v>
      </c>
      <c r="U328">
        <v>10</v>
      </c>
      <c r="V328">
        <v>6</v>
      </c>
      <c r="X328">
        <v>326.74038461538498</v>
      </c>
      <c r="Y328">
        <v>50</v>
      </c>
      <c r="Z328">
        <v>90</v>
      </c>
      <c r="AA328">
        <v>186.74038461538501</v>
      </c>
      <c r="AB328" s="4">
        <v>186</v>
      </c>
      <c r="AC328">
        <v>2961.5384615399298</v>
      </c>
      <c r="AD328">
        <v>2900</v>
      </c>
      <c r="AF328">
        <v>1</v>
      </c>
      <c r="AG328">
        <v>1</v>
      </c>
      <c r="AH328">
        <v>1</v>
      </c>
      <c r="AI328">
        <v>1</v>
      </c>
      <c r="AJ328">
        <v>1</v>
      </c>
      <c r="AK328">
        <v>1</v>
      </c>
      <c r="AL328">
        <v>2</v>
      </c>
      <c r="AM328">
        <v>1</v>
      </c>
      <c r="AN328">
        <v>4</v>
      </c>
    </row>
    <row r="329" spans="1:41">
      <c r="A329">
        <v>328</v>
      </c>
      <c r="B329" t="s">
        <v>616</v>
      </c>
      <c r="C329" t="s">
        <v>617</v>
      </c>
      <c r="D329" t="s">
        <v>618</v>
      </c>
      <c r="E329" t="s">
        <v>835</v>
      </c>
      <c r="F329">
        <v>26</v>
      </c>
      <c r="G329">
        <v>194</v>
      </c>
      <c r="H329">
        <v>194</v>
      </c>
      <c r="I329">
        <v>64</v>
      </c>
      <c r="J329">
        <v>89.538461538461505</v>
      </c>
      <c r="P329">
        <v>0</v>
      </c>
      <c r="Q329" s="6">
        <v>283.538461538462</v>
      </c>
      <c r="R329">
        <v>13</v>
      </c>
      <c r="S329" t="s">
        <v>836</v>
      </c>
      <c r="T329" t="s">
        <v>957</v>
      </c>
      <c r="U329">
        <v>7</v>
      </c>
      <c r="V329">
        <v>6</v>
      </c>
      <c r="X329">
        <v>326.538461538462</v>
      </c>
      <c r="Y329">
        <v>50</v>
      </c>
      <c r="Z329">
        <v>90</v>
      </c>
      <c r="AA329">
        <v>186.538461538462</v>
      </c>
      <c r="AB329" s="4">
        <v>186</v>
      </c>
      <c r="AC329">
        <v>2153.8461538480101</v>
      </c>
      <c r="AD329">
        <v>2100</v>
      </c>
      <c r="AF329">
        <v>1</v>
      </c>
      <c r="AG329">
        <v>1</v>
      </c>
      <c r="AH329">
        <v>1</v>
      </c>
      <c r="AI329">
        <v>1</v>
      </c>
      <c r="AJ329">
        <v>1</v>
      </c>
      <c r="AK329">
        <v>1</v>
      </c>
      <c r="AL329">
        <v>2</v>
      </c>
      <c r="AM329">
        <v>0</v>
      </c>
      <c r="AN329">
        <v>1</v>
      </c>
    </row>
    <row r="330" spans="1:41">
      <c r="A330">
        <v>329</v>
      </c>
      <c r="B330" t="s">
        <v>619</v>
      </c>
      <c r="C330" t="s">
        <v>620</v>
      </c>
      <c r="D330" t="s">
        <v>322</v>
      </c>
      <c r="E330" t="s">
        <v>835</v>
      </c>
      <c r="F330">
        <v>24.9375</v>
      </c>
      <c r="G330">
        <v>194</v>
      </c>
      <c r="H330">
        <v>186.07211538461499</v>
      </c>
      <c r="I330">
        <v>52</v>
      </c>
      <c r="J330">
        <v>72.75</v>
      </c>
      <c r="P330">
        <v>0</v>
      </c>
      <c r="Q330" s="6">
        <v>258.82211538461502</v>
      </c>
      <c r="R330">
        <v>6.25</v>
      </c>
      <c r="S330" t="s">
        <v>836</v>
      </c>
      <c r="T330" t="s">
        <v>957</v>
      </c>
      <c r="V330">
        <v>5</v>
      </c>
      <c r="X330">
        <v>287.07211538461502</v>
      </c>
      <c r="Y330">
        <v>50</v>
      </c>
      <c r="Z330">
        <v>90</v>
      </c>
      <c r="AA330">
        <v>147.07211538461499</v>
      </c>
      <c r="AB330" s="4">
        <v>147</v>
      </c>
      <c r="AC330">
        <v>288.46153846006899</v>
      </c>
      <c r="AD330">
        <v>200</v>
      </c>
      <c r="AF330">
        <v>1</v>
      </c>
      <c r="AG330">
        <v>0</v>
      </c>
      <c r="AH330">
        <v>2</v>
      </c>
      <c r="AI330">
        <v>0</v>
      </c>
      <c r="AJ330">
        <v>1</v>
      </c>
      <c r="AK330">
        <v>2</v>
      </c>
      <c r="AL330">
        <v>0</v>
      </c>
      <c r="AM330">
        <v>0</v>
      </c>
      <c r="AN330">
        <v>2</v>
      </c>
    </row>
    <row r="331" spans="1:41">
      <c r="A331">
        <v>330</v>
      </c>
      <c r="B331" t="s">
        <v>621</v>
      </c>
      <c r="C331" t="s">
        <v>622</v>
      </c>
      <c r="D331" t="s">
        <v>623</v>
      </c>
      <c r="E331" t="s">
        <v>835</v>
      </c>
      <c r="F331">
        <v>26</v>
      </c>
      <c r="G331">
        <v>194</v>
      </c>
      <c r="H331">
        <v>194</v>
      </c>
      <c r="I331">
        <v>30</v>
      </c>
      <c r="J331">
        <v>41.971153846153797</v>
      </c>
      <c r="P331">
        <v>0</v>
      </c>
      <c r="Q331" s="6">
        <v>235.97115384615401</v>
      </c>
      <c r="R331">
        <v>13</v>
      </c>
      <c r="S331" t="s">
        <v>836</v>
      </c>
      <c r="T331" t="s">
        <v>957</v>
      </c>
      <c r="V331">
        <v>5</v>
      </c>
      <c r="X331">
        <v>270.97115384615398</v>
      </c>
      <c r="Y331">
        <v>30</v>
      </c>
      <c r="Z331">
        <v>90</v>
      </c>
      <c r="AA331">
        <v>150.97115384615401</v>
      </c>
      <c r="AB331" s="4">
        <v>150</v>
      </c>
      <c r="AC331">
        <v>3884.61538461593</v>
      </c>
      <c r="AD331">
        <v>3800</v>
      </c>
      <c r="AF331">
        <v>1</v>
      </c>
      <c r="AG331">
        <v>1</v>
      </c>
      <c r="AH331">
        <v>0</v>
      </c>
      <c r="AI331">
        <v>0</v>
      </c>
      <c r="AJ331">
        <v>0</v>
      </c>
      <c r="AK331">
        <v>0</v>
      </c>
      <c r="AL331">
        <v>3</v>
      </c>
      <c r="AM331">
        <v>1</v>
      </c>
      <c r="AN331">
        <v>3</v>
      </c>
    </row>
    <row r="332" spans="1:41">
      <c r="A332">
        <v>331</v>
      </c>
      <c r="B332" t="s">
        <v>1181</v>
      </c>
      <c r="C332" t="s">
        <v>1182</v>
      </c>
      <c r="D332" t="s">
        <v>1183</v>
      </c>
      <c r="E332" t="s">
        <v>835</v>
      </c>
      <c r="F332">
        <v>26</v>
      </c>
      <c r="G332">
        <v>194</v>
      </c>
      <c r="H332">
        <v>194</v>
      </c>
      <c r="I332">
        <v>28</v>
      </c>
      <c r="J332">
        <v>39.173076923076898</v>
      </c>
      <c r="P332">
        <v>0</v>
      </c>
      <c r="Q332" s="6">
        <v>233.17307692307699</v>
      </c>
      <c r="R332">
        <v>13</v>
      </c>
      <c r="S332" t="s">
        <v>836</v>
      </c>
      <c r="T332" t="s">
        <v>957</v>
      </c>
      <c r="V332">
        <v>5</v>
      </c>
      <c r="X332">
        <v>268.17307692307702</v>
      </c>
      <c r="Y332">
        <v>50</v>
      </c>
      <c r="Z332">
        <v>90</v>
      </c>
      <c r="AA332">
        <v>128.17307692307699</v>
      </c>
      <c r="AB332" s="4">
        <v>128</v>
      </c>
      <c r="AC332">
        <v>692.30769230807698</v>
      </c>
      <c r="AD332">
        <v>600</v>
      </c>
      <c r="AF332">
        <v>1</v>
      </c>
      <c r="AG332">
        <v>0</v>
      </c>
      <c r="AH332">
        <v>1</v>
      </c>
      <c r="AI332">
        <v>0</v>
      </c>
      <c r="AJ332">
        <v>1</v>
      </c>
      <c r="AK332">
        <v>3</v>
      </c>
      <c r="AL332">
        <v>0</v>
      </c>
      <c r="AM332">
        <v>1</v>
      </c>
      <c r="AN332">
        <v>1</v>
      </c>
    </row>
    <row r="333" spans="1:41">
      <c r="A333">
        <v>332</v>
      </c>
      <c r="B333" t="s">
        <v>624</v>
      </c>
      <c r="C333" t="s">
        <v>625</v>
      </c>
      <c r="D333" t="s">
        <v>626</v>
      </c>
      <c r="E333" t="s">
        <v>835</v>
      </c>
      <c r="F333">
        <v>26</v>
      </c>
      <c r="G333">
        <v>194</v>
      </c>
      <c r="H333">
        <v>194</v>
      </c>
      <c r="I333">
        <v>34</v>
      </c>
      <c r="J333">
        <v>47.567307692307701</v>
      </c>
      <c r="P333">
        <v>0</v>
      </c>
      <c r="Q333" s="6">
        <v>241.56730769230799</v>
      </c>
      <c r="R333">
        <v>13</v>
      </c>
      <c r="S333" t="s">
        <v>836</v>
      </c>
      <c r="T333" t="s">
        <v>957</v>
      </c>
      <c r="V333">
        <v>5</v>
      </c>
      <c r="X333">
        <v>276.56730769230802</v>
      </c>
      <c r="Y333">
        <v>50</v>
      </c>
      <c r="Z333">
        <v>90</v>
      </c>
      <c r="AA333">
        <v>136.56730769230799</v>
      </c>
      <c r="AB333" s="4">
        <v>136</v>
      </c>
      <c r="AC333">
        <v>2269.2307692320801</v>
      </c>
      <c r="AD333">
        <v>2200</v>
      </c>
      <c r="AF333">
        <v>1</v>
      </c>
      <c r="AG333">
        <v>0</v>
      </c>
      <c r="AH333">
        <v>1</v>
      </c>
      <c r="AI333">
        <v>1</v>
      </c>
      <c r="AJ333">
        <v>1</v>
      </c>
      <c r="AK333">
        <v>1</v>
      </c>
      <c r="AL333">
        <v>2</v>
      </c>
      <c r="AM333">
        <v>0</v>
      </c>
      <c r="AN333">
        <v>2</v>
      </c>
    </row>
    <row r="334" spans="1:41">
      <c r="A334">
        <v>333</v>
      </c>
      <c r="B334" t="s">
        <v>627</v>
      </c>
      <c r="C334" t="s">
        <v>628</v>
      </c>
      <c r="D334" t="s">
        <v>626</v>
      </c>
      <c r="E334" t="s">
        <v>835</v>
      </c>
      <c r="F334">
        <v>26</v>
      </c>
      <c r="G334">
        <v>194</v>
      </c>
      <c r="H334">
        <v>194</v>
      </c>
      <c r="I334">
        <v>34</v>
      </c>
      <c r="J334">
        <v>47.567307692307701</v>
      </c>
      <c r="P334">
        <v>0</v>
      </c>
      <c r="Q334" s="6">
        <v>241.56730769230799</v>
      </c>
      <c r="R334">
        <v>13</v>
      </c>
      <c r="S334" t="s">
        <v>836</v>
      </c>
      <c r="T334" t="s">
        <v>957</v>
      </c>
      <c r="V334">
        <v>5</v>
      </c>
      <c r="X334">
        <v>276.56730769230802</v>
      </c>
      <c r="Y334">
        <v>50</v>
      </c>
      <c r="Z334">
        <v>90</v>
      </c>
      <c r="AA334">
        <v>136.56730769230799</v>
      </c>
      <c r="AB334" s="4">
        <v>136</v>
      </c>
      <c r="AC334">
        <v>2269.2307692320801</v>
      </c>
      <c r="AD334">
        <v>2200</v>
      </c>
      <c r="AF334">
        <v>1</v>
      </c>
      <c r="AG334">
        <v>0</v>
      </c>
      <c r="AH334">
        <v>1</v>
      </c>
      <c r="AI334">
        <v>1</v>
      </c>
      <c r="AJ334">
        <v>1</v>
      </c>
      <c r="AK334">
        <v>1</v>
      </c>
      <c r="AL334">
        <v>2</v>
      </c>
      <c r="AM334">
        <v>0</v>
      </c>
      <c r="AN334">
        <v>2</v>
      </c>
    </row>
    <row r="335" spans="1:41">
      <c r="A335">
        <v>334</v>
      </c>
      <c r="B335" t="s">
        <v>629</v>
      </c>
      <c r="C335" t="s">
        <v>630</v>
      </c>
      <c r="D335" t="s">
        <v>626</v>
      </c>
      <c r="E335" t="s">
        <v>835</v>
      </c>
      <c r="F335">
        <v>25</v>
      </c>
      <c r="G335">
        <v>194</v>
      </c>
      <c r="H335">
        <v>186.538461538462</v>
      </c>
      <c r="I335">
        <v>32</v>
      </c>
      <c r="J335">
        <v>44.769230769230802</v>
      </c>
      <c r="P335">
        <v>0</v>
      </c>
      <c r="Q335" s="6">
        <v>231.30769230769201</v>
      </c>
      <c r="S335" t="s">
        <v>836</v>
      </c>
      <c r="T335">
        <v>0</v>
      </c>
      <c r="V335">
        <v>5</v>
      </c>
      <c r="X335">
        <v>243.30769230769201</v>
      </c>
      <c r="Y335">
        <v>50</v>
      </c>
      <c r="Z335">
        <v>90</v>
      </c>
      <c r="AA335">
        <v>103.30769230769199</v>
      </c>
      <c r="AB335" s="4">
        <v>103</v>
      </c>
      <c r="AC335">
        <v>1230.76923076803</v>
      </c>
      <c r="AD335">
        <v>1200</v>
      </c>
      <c r="AF335">
        <v>1</v>
      </c>
      <c r="AG335">
        <v>0</v>
      </c>
      <c r="AH335">
        <v>0</v>
      </c>
      <c r="AI335">
        <v>0</v>
      </c>
      <c r="AJ335">
        <v>0</v>
      </c>
      <c r="AK335">
        <v>3</v>
      </c>
      <c r="AL335">
        <v>1</v>
      </c>
      <c r="AM335">
        <v>0</v>
      </c>
      <c r="AN335">
        <v>2</v>
      </c>
    </row>
    <row r="336" spans="1:41">
      <c r="A336">
        <v>335</v>
      </c>
      <c r="B336" t="s">
        <v>631</v>
      </c>
      <c r="C336" t="s">
        <v>632</v>
      </c>
      <c r="D336" t="s">
        <v>626</v>
      </c>
      <c r="E336" t="s">
        <v>835</v>
      </c>
      <c r="F336">
        <v>22</v>
      </c>
      <c r="G336">
        <v>194</v>
      </c>
      <c r="H336">
        <v>164.15384615384599</v>
      </c>
      <c r="I336">
        <v>28</v>
      </c>
      <c r="J336">
        <v>39.173076923076898</v>
      </c>
      <c r="P336">
        <v>0</v>
      </c>
      <c r="Q336" s="6">
        <v>203.32692307692301</v>
      </c>
      <c r="S336" t="s">
        <v>836</v>
      </c>
      <c r="T336" t="s">
        <v>967</v>
      </c>
      <c r="V336">
        <v>5</v>
      </c>
      <c r="X336">
        <v>215.32692307692301</v>
      </c>
      <c r="Y336">
        <v>20</v>
      </c>
      <c r="Z336">
        <v>50</v>
      </c>
      <c r="AA336">
        <v>145.32692307692301</v>
      </c>
      <c r="AB336" s="4">
        <v>145</v>
      </c>
      <c r="AC336">
        <v>1307.69230769204</v>
      </c>
      <c r="AD336">
        <v>1300</v>
      </c>
      <c r="AF336">
        <v>1</v>
      </c>
      <c r="AG336">
        <v>0</v>
      </c>
      <c r="AH336">
        <v>2</v>
      </c>
      <c r="AI336">
        <v>0</v>
      </c>
      <c r="AJ336">
        <v>1</v>
      </c>
      <c r="AK336">
        <v>0</v>
      </c>
      <c r="AL336">
        <v>1</v>
      </c>
      <c r="AM336">
        <v>0</v>
      </c>
      <c r="AN336">
        <v>3</v>
      </c>
    </row>
    <row r="337" spans="1:40">
      <c r="A337">
        <v>336</v>
      </c>
      <c r="B337" t="s">
        <v>1184</v>
      </c>
      <c r="C337" t="s">
        <v>1185</v>
      </c>
      <c r="D337" t="s">
        <v>1186</v>
      </c>
      <c r="E337" t="s">
        <v>835</v>
      </c>
      <c r="F337">
        <v>25</v>
      </c>
      <c r="G337">
        <v>194</v>
      </c>
      <c r="H337">
        <v>186.538461538462</v>
      </c>
      <c r="I337">
        <v>62</v>
      </c>
      <c r="J337">
        <v>86.740384615384599</v>
      </c>
      <c r="P337">
        <v>0</v>
      </c>
      <c r="Q337" s="6">
        <v>273.27884615384602</v>
      </c>
      <c r="S337" t="s">
        <v>836</v>
      </c>
      <c r="T337">
        <v>0</v>
      </c>
      <c r="U337">
        <v>8</v>
      </c>
      <c r="V337">
        <v>4</v>
      </c>
      <c r="X337">
        <v>292.27884615384602</v>
      </c>
      <c r="Y337">
        <v>50</v>
      </c>
      <c r="Z337">
        <v>90</v>
      </c>
      <c r="AA337">
        <v>152.27884615384599</v>
      </c>
      <c r="AB337" s="4">
        <v>152</v>
      </c>
      <c r="AC337">
        <v>1115.38461538407</v>
      </c>
      <c r="AD337">
        <v>1100</v>
      </c>
      <c r="AF337">
        <v>1</v>
      </c>
      <c r="AG337">
        <v>1</v>
      </c>
      <c r="AH337">
        <v>0</v>
      </c>
      <c r="AI337">
        <v>0</v>
      </c>
      <c r="AJ337">
        <v>0</v>
      </c>
      <c r="AK337">
        <v>2</v>
      </c>
      <c r="AL337">
        <v>1</v>
      </c>
      <c r="AM337">
        <v>0</v>
      </c>
      <c r="AN337">
        <v>1</v>
      </c>
    </row>
    <row r="338" spans="1:40">
      <c r="A338">
        <v>337</v>
      </c>
      <c r="B338" t="s">
        <v>633</v>
      </c>
      <c r="C338" t="s">
        <v>634</v>
      </c>
      <c r="D338" t="s">
        <v>635</v>
      </c>
      <c r="E338" t="s">
        <v>835</v>
      </c>
      <c r="F338">
        <v>26</v>
      </c>
      <c r="G338">
        <v>194</v>
      </c>
      <c r="H338">
        <v>194</v>
      </c>
      <c r="I338">
        <v>64</v>
      </c>
      <c r="J338">
        <v>89.538461538461505</v>
      </c>
      <c r="P338">
        <v>0</v>
      </c>
      <c r="Q338" s="6">
        <v>283.538461538462</v>
      </c>
      <c r="R338">
        <v>13</v>
      </c>
      <c r="S338" t="s">
        <v>836</v>
      </c>
      <c r="T338" t="s">
        <v>957</v>
      </c>
      <c r="V338">
        <v>4</v>
      </c>
      <c r="X338">
        <v>317.538461538462</v>
      </c>
      <c r="Y338">
        <v>50</v>
      </c>
      <c r="Z338">
        <v>90</v>
      </c>
      <c r="AA338">
        <v>177.538461538462</v>
      </c>
      <c r="AB338" s="4">
        <v>177</v>
      </c>
      <c r="AC338">
        <v>2153.8461538480101</v>
      </c>
      <c r="AD338">
        <v>2100</v>
      </c>
      <c r="AF338">
        <v>1</v>
      </c>
      <c r="AG338">
        <v>1</v>
      </c>
      <c r="AH338">
        <v>1</v>
      </c>
      <c r="AI338">
        <v>0</v>
      </c>
      <c r="AJ338">
        <v>1</v>
      </c>
      <c r="AK338">
        <v>2</v>
      </c>
      <c r="AL338">
        <v>2</v>
      </c>
      <c r="AM338">
        <v>0</v>
      </c>
      <c r="AN338">
        <v>1</v>
      </c>
    </row>
    <row r="339" spans="1:40">
      <c r="A339">
        <v>338</v>
      </c>
      <c r="B339" t="s">
        <v>636</v>
      </c>
      <c r="C339" t="s">
        <v>637</v>
      </c>
      <c r="D339" t="s">
        <v>289</v>
      </c>
      <c r="E339" t="s">
        <v>835</v>
      </c>
      <c r="F339">
        <v>26</v>
      </c>
      <c r="G339">
        <v>194</v>
      </c>
      <c r="H339">
        <v>194</v>
      </c>
      <c r="I339">
        <v>34</v>
      </c>
      <c r="J339">
        <v>47.567307692307701</v>
      </c>
      <c r="P339">
        <v>0</v>
      </c>
      <c r="Q339" s="6">
        <v>241.56730769230799</v>
      </c>
      <c r="R339">
        <v>13</v>
      </c>
      <c r="S339" t="s">
        <v>836</v>
      </c>
      <c r="T339" t="s">
        <v>957</v>
      </c>
      <c r="V339">
        <v>3</v>
      </c>
      <c r="X339">
        <v>274.56730769230802</v>
      </c>
      <c r="Y339">
        <v>50</v>
      </c>
      <c r="Z339">
        <v>90</v>
      </c>
      <c r="AA339">
        <v>134.56730769230799</v>
      </c>
      <c r="AB339" s="4">
        <v>134</v>
      </c>
      <c r="AC339">
        <v>2269.2307692320801</v>
      </c>
      <c r="AD339">
        <v>2200</v>
      </c>
      <c r="AF339">
        <v>1</v>
      </c>
      <c r="AG339">
        <v>0</v>
      </c>
      <c r="AH339">
        <v>1</v>
      </c>
      <c r="AI339">
        <v>1</v>
      </c>
      <c r="AJ339">
        <v>0</v>
      </c>
      <c r="AK339">
        <v>4</v>
      </c>
      <c r="AL339">
        <v>2</v>
      </c>
      <c r="AM339">
        <v>0</v>
      </c>
      <c r="AN339">
        <v>2</v>
      </c>
    </row>
    <row r="340" spans="1:40">
      <c r="A340">
        <v>339</v>
      </c>
      <c r="B340" t="s">
        <v>826</v>
      </c>
      <c r="C340" t="s">
        <v>827</v>
      </c>
      <c r="D340" t="s">
        <v>289</v>
      </c>
      <c r="E340" t="s">
        <v>835</v>
      </c>
      <c r="F340">
        <v>22</v>
      </c>
      <c r="G340">
        <v>194</v>
      </c>
      <c r="H340">
        <v>164.15384615384599</v>
      </c>
      <c r="I340">
        <v>44</v>
      </c>
      <c r="J340">
        <v>61.557692307692299</v>
      </c>
      <c r="P340">
        <v>0</v>
      </c>
      <c r="Q340" s="6">
        <v>225.711538461538</v>
      </c>
      <c r="R340">
        <v>5.25</v>
      </c>
      <c r="S340" t="s">
        <v>836</v>
      </c>
      <c r="T340">
        <v>10</v>
      </c>
      <c r="V340">
        <v>3</v>
      </c>
      <c r="X340">
        <v>250.961538461538</v>
      </c>
      <c r="Y340">
        <v>50</v>
      </c>
      <c r="Z340">
        <v>50</v>
      </c>
      <c r="AA340">
        <v>150.961538461538</v>
      </c>
      <c r="AB340" s="4">
        <v>150</v>
      </c>
      <c r="AC340">
        <v>3846.1538461519899</v>
      </c>
      <c r="AD340">
        <v>3800</v>
      </c>
      <c r="AF340">
        <v>1</v>
      </c>
      <c r="AG340">
        <v>1</v>
      </c>
      <c r="AH340">
        <v>0</v>
      </c>
      <c r="AI340">
        <v>0</v>
      </c>
      <c r="AJ340">
        <v>0</v>
      </c>
      <c r="AK340">
        <v>0</v>
      </c>
      <c r="AL340">
        <v>3</v>
      </c>
      <c r="AM340">
        <v>1</v>
      </c>
      <c r="AN340">
        <v>3</v>
      </c>
    </row>
    <row r="341" spans="1:40">
      <c r="A341">
        <v>340</v>
      </c>
      <c r="B341" t="s">
        <v>638</v>
      </c>
      <c r="C341" t="s">
        <v>639</v>
      </c>
      <c r="D341" t="s">
        <v>640</v>
      </c>
      <c r="E341" t="s">
        <v>835</v>
      </c>
      <c r="F341">
        <v>25</v>
      </c>
      <c r="G341">
        <v>194</v>
      </c>
      <c r="H341">
        <v>186.538461538462</v>
      </c>
      <c r="I341">
        <v>34</v>
      </c>
      <c r="J341">
        <v>47.567307692307701</v>
      </c>
      <c r="P341">
        <v>0</v>
      </c>
      <c r="Q341" s="6">
        <v>234.105769230769</v>
      </c>
      <c r="R341">
        <v>6.25</v>
      </c>
      <c r="S341" t="s">
        <v>836</v>
      </c>
      <c r="T341" t="s">
        <v>957</v>
      </c>
      <c r="V341">
        <v>3</v>
      </c>
      <c r="X341">
        <v>260.355769230769</v>
      </c>
      <c r="Y341">
        <v>50</v>
      </c>
      <c r="Z341">
        <v>90</v>
      </c>
      <c r="AA341">
        <v>120.355769230769</v>
      </c>
      <c r="AB341" s="4">
        <v>120</v>
      </c>
      <c r="AC341">
        <v>1423.076923076</v>
      </c>
      <c r="AD341">
        <v>1400</v>
      </c>
      <c r="AF341">
        <v>1</v>
      </c>
      <c r="AG341">
        <v>0</v>
      </c>
      <c r="AH341">
        <v>1</v>
      </c>
      <c r="AI341">
        <v>0</v>
      </c>
      <c r="AJ341">
        <v>0</v>
      </c>
      <c r="AK341">
        <v>0</v>
      </c>
      <c r="AL341">
        <v>1</v>
      </c>
      <c r="AM341">
        <v>0</v>
      </c>
      <c r="AN341">
        <v>4</v>
      </c>
    </row>
    <row r="342" spans="1:40">
      <c r="A342">
        <v>341</v>
      </c>
      <c r="B342" t="s">
        <v>641</v>
      </c>
      <c r="C342" t="s">
        <v>642</v>
      </c>
      <c r="D342" t="s">
        <v>643</v>
      </c>
      <c r="E342" t="s">
        <v>835</v>
      </c>
      <c r="F342">
        <v>26</v>
      </c>
      <c r="G342">
        <v>194</v>
      </c>
      <c r="H342">
        <v>194</v>
      </c>
      <c r="I342">
        <v>30</v>
      </c>
      <c r="J342">
        <v>41.971153846153797</v>
      </c>
      <c r="P342">
        <v>0</v>
      </c>
      <c r="Q342" s="6">
        <v>235.97115384615401</v>
      </c>
      <c r="R342">
        <v>13</v>
      </c>
      <c r="S342" t="s">
        <v>836</v>
      </c>
      <c r="T342" t="s">
        <v>957</v>
      </c>
      <c r="V342">
        <v>2</v>
      </c>
      <c r="X342">
        <v>267.97115384615398</v>
      </c>
      <c r="Y342">
        <v>50</v>
      </c>
      <c r="Z342">
        <v>90</v>
      </c>
      <c r="AA342">
        <v>127.971153846154</v>
      </c>
      <c r="AB342" s="4">
        <v>127</v>
      </c>
      <c r="AC342">
        <v>3884.61538461593</v>
      </c>
      <c r="AD342">
        <v>3800</v>
      </c>
      <c r="AF342">
        <v>1</v>
      </c>
      <c r="AG342">
        <v>0</v>
      </c>
      <c r="AH342">
        <v>1</v>
      </c>
      <c r="AI342">
        <v>0</v>
      </c>
      <c r="AJ342">
        <v>1</v>
      </c>
      <c r="AK342">
        <v>2</v>
      </c>
      <c r="AL342">
        <v>3</v>
      </c>
      <c r="AM342">
        <v>1</v>
      </c>
      <c r="AN342">
        <v>3</v>
      </c>
    </row>
    <row r="343" spans="1:40">
      <c r="A343">
        <v>342</v>
      </c>
      <c r="B343" t="s">
        <v>644</v>
      </c>
      <c r="C343" t="s">
        <v>1187</v>
      </c>
      <c r="D343" t="s">
        <v>646</v>
      </c>
      <c r="E343" t="s">
        <v>835</v>
      </c>
      <c r="F343">
        <v>26</v>
      </c>
      <c r="G343">
        <v>194</v>
      </c>
      <c r="H343">
        <v>194</v>
      </c>
      <c r="I343">
        <v>34</v>
      </c>
      <c r="J343">
        <v>47.567307692307701</v>
      </c>
      <c r="P343">
        <v>0</v>
      </c>
      <c r="Q343" s="6">
        <v>241.56730769230799</v>
      </c>
      <c r="R343">
        <v>13</v>
      </c>
      <c r="S343" t="s">
        <v>836</v>
      </c>
      <c r="T343" t="s">
        <v>957</v>
      </c>
      <c r="V343">
        <v>2</v>
      </c>
      <c r="X343">
        <v>273.56730769230802</v>
      </c>
      <c r="Y343">
        <v>50</v>
      </c>
      <c r="Z343">
        <v>90</v>
      </c>
      <c r="AA343">
        <v>133.56730769230799</v>
      </c>
      <c r="AB343" s="4">
        <v>133</v>
      </c>
      <c r="AC343">
        <v>2269.2307692320801</v>
      </c>
      <c r="AD343">
        <v>2200</v>
      </c>
      <c r="AF343">
        <v>1</v>
      </c>
      <c r="AG343">
        <v>0</v>
      </c>
      <c r="AH343">
        <v>1</v>
      </c>
      <c r="AI343">
        <v>1</v>
      </c>
      <c r="AJ343">
        <v>0</v>
      </c>
      <c r="AK343">
        <v>3</v>
      </c>
      <c r="AL343">
        <v>2</v>
      </c>
      <c r="AM343">
        <v>0</v>
      </c>
      <c r="AN343">
        <v>2</v>
      </c>
    </row>
    <row r="344" spans="1:40">
      <c r="A344">
        <v>343</v>
      </c>
      <c r="B344" t="s">
        <v>647</v>
      </c>
      <c r="C344" t="s">
        <v>648</v>
      </c>
      <c r="D344" t="s">
        <v>649</v>
      </c>
      <c r="E344" t="s">
        <v>835</v>
      </c>
      <c r="F344">
        <v>26</v>
      </c>
      <c r="G344">
        <v>194</v>
      </c>
      <c r="H344">
        <v>194</v>
      </c>
      <c r="I344">
        <v>34</v>
      </c>
      <c r="J344">
        <v>47.567307692307701</v>
      </c>
      <c r="P344">
        <v>0</v>
      </c>
      <c r="Q344" s="6">
        <v>241.56730769230799</v>
      </c>
      <c r="R344">
        <v>13</v>
      </c>
      <c r="S344" t="s">
        <v>836</v>
      </c>
      <c r="T344" t="s">
        <v>957</v>
      </c>
      <c r="V344">
        <v>2</v>
      </c>
      <c r="X344">
        <v>273.56730769230802</v>
      </c>
      <c r="Y344">
        <v>50</v>
      </c>
      <c r="Z344">
        <v>90</v>
      </c>
      <c r="AA344">
        <v>133.56730769230799</v>
      </c>
      <c r="AB344" s="4">
        <v>133</v>
      </c>
      <c r="AC344">
        <v>2269.2307692320801</v>
      </c>
      <c r="AD344">
        <v>2200</v>
      </c>
      <c r="AF344">
        <v>1</v>
      </c>
      <c r="AG344">
        <v>0</v>
      </c>
      <c r="AH344">
        <v>1</v>
      </c>
      <c r="AI344">
        <v>1</v>
      </c>
      <c r="AJ344">
        <v>0</v>
      </c>
      <c r="AK344">
        <v>3</v>
      </c>
      <c r="AL344">
        <v>2</v>
      </c>
      <c r="AM344">
        <v>0</v>
      </c>
      <c r="AN344">
        <v>2</v>
      </c>
    </row>
    <row r="345" spans="1:40">
      <c r="A345">
        <v>344</v>
      </c>
      <c r="B345" t="s">
        <v>1188</v>
      </c>
      <c r="C345" t="s">
        <v>1189</v>
      </c>
      <c r="D345" t="s">
        <v>1190</v>
      </c>
      <c r="E345" t="s">
        <v>835</v>
      </c>
      <c r="F345">
        <v>26</v>
      </c>
      <c r="G345">
        <v>194</v>
      </c>
      <c r="H345">
        <v>194</v>
      </c>
      <c r="I345">
        <v>52</v>
      </c>
      <c r="J345">
        <v>72.75</v>
      </c>
      <c r="P345">
        <v>0</v>
      </c>
      <c r="Q345" s="6">
        <v>266.75</v>
      </c>
      <c r="R345">
        <v>13</v>
      </c>
      <c r="S345" t="s">
        <v>836</v>
      </c>
      <c r="T345" t="s">
        <v>957</v>
      </c>
      <c r="U345">
        <v>5</v>
      </c>
      <c r="V345">
        <v>2</v>
      </c>
      <c r="X345">
        <v>303.75</v>
      </c>
      <c r="Y345">
        <v>50</v>
      </c>
      <c r="Z345">
        <v>90</v>
      </c>
      <c r="AA345">
        <v>163.75</v>
      </c>
      <c r="AB345" s="4">
        <v>163</v>
      </c>
      <c r="AC345">
        <v>3000</v>
      </c>
      <c r="AD345">
        <v>3000</v>
      </c>
      <c r="AF345">
        <v>1</v>
      </c>
      <c r="AG345">
        <v>1</v>
      </c>
      <c r="AH345">
        <v>0</v>
      </c>
      <c r="AI345">
        <v>1</v>
      </c>
      <c r="AJ345">
        <v>0</v>
      </c>
      <c r="AK345">
        <v>3</v>
      </c>
      <c r="AL345">
        <v>3</v>
      </c>
      <c r="AM345">
        <v>0</v>
      </c>
      <c r="AN345">
        <v>0</v>
      </c>
    </row>
    <row r="346" spans="1:40">
      <c r="A346">
        <v>345</v>
      </c>
      <c r="B346" t="s">
        <v>1191</v>
      </c>
      <c r="C346" t="s">
        <v>1192</v>
      </c>
      <c r="D346" t="s">
        <v>325</v>
      </c>
      <c r="E346" t="s">
        <v>835</v>
      </c>
      <c r="F346">
        <v>26</v>
      </c>
      <c r="G346">
        <v>194</v>
      </c>
      <c r="H346">
        <v>194</v>
      </c>
      <c r="I346">
        <v>64</v>
      </c>
      <c r="J346">
        <v>89.538461538461505</v>
      </c>
      <c r="P346">
        <v>0</v>
      </c>
      <c r="Q346" s="6">
        <v>283.538461538462</v>
      </c>
      <c r="R346">
        <v>13</v>
      </c>
      <c r="S346" t="s">
        <v>836</v>
      </c>
      <c r="T346" t="s">
        <v>957</v>
      </c>
      <c r="V346">
        <v>2</v>
      </c>
      <c r="X346">
        <v>315.538461538462</v>
      </c>
      <c r="Y346">
        <v>50</v>
      </c>
      <c r="Z346">
        <v>90</v>
      </c>
      <c r="AA346">
        <v>175.538461538462</v>
      </c>
      <c r="AB346" s="4">
        <v>175</v>
      </c>
      <c r="AC346">
        <v>2153.8461538480101</v>
      </c>
      <c r="AD346">
        <v>2100</v>
      </c>
      <c r="AF346">
        <v>1</v>
      </c>
      <c r="AG346">
        <v>1</v>
      </c>
      <c r="AH346">
        <v>1</v>
      </c>
      <c r="AI346">
        <v>0</v>
      </c>
      <c r="AJ346">
        <v>1</v>
      </c>
      <c r="AK346">
        <v>0</v>
      </c>
      <c r="AL346">
        <v>2</v>
      </c>
      <c r="AM346">
        <v>0</v>
      </c>
      <c r="AN346">
        <v>1</v>
      </c>
    </row>
    <row r="347" spans="1:40">
      <c r="A347">
        <v>346</v>
      </c>
      <c r="B347" t="s">
        <v>650</v>
      </c>
      <c r="C347" t="s">
        <v>651</v>
      </c>
      <c r="D347" t="s">
        <v>325</v>
      </c>
      <c r="E347" t="s">
        <v>835</v>
      </c>
      <c r="F347">
        <v>25</v>
      </c>
      <c r="G347">
        <v>194</v>
      </c>
      <c r="H347">
        <v>186.538461538462</v>
      </c>
      <c r="I347">
        <v>34</v>
      </c>
      <c r="J347">
        <v>47.567307692307701</v>
      </c>
      <c r="P347">
        <v>0</v>
      </c>
      <c r="Q347" s="6">
        <v>234.105769230769</v>
      </c>
      <c r="S347" t="s">
        <v>836</v>
      </c>
      <c r="T347">
        <v>0</v>
      </c>
      <c r="V347">
        <v>2</v>
      </c>
      <c r="X347">
        <v>243.105769230769</v>
      </c>
      <c r="Y347">
        <v>50</v>
      </c>
      <c r="Z347">
        <v>90</v>
      </c>
      <c r="AA347">
        <v>103.105769230769</v>
      </c>
      <c r="AB347" s="4">
        <v>103</v>
      </c>
      <c r="AC347">
        <v>423.07692307599598</v>
      </c>
      <c r="AD347">
        <v>400</v>
      </c>
      <c r="AF347">
        <v>1</v>
      </c>
      <c r="AG347">
        <v>0</v>
      </c>
      <c r="AH347">
        <v>0</v>
      </c>
      <c r="AI347">
        <v>0</v>
      </c>
      <c r="AJ347">
        <v>0</v>
      </c>
      <c r="AK347">
        <v>3</v>
      </c>
      <c r="AL347">
        <v>0</v>
      </c>
      <c r="AM347">
        <v>0</v>
      </c>
      <c r="AN347">
        <v>4</v>
      </c>
    </row>
    <row r="348" spans="1:40">
      <c r="A348">
        <v>347</v>
      </c>
      <c r="B348" t="s">
        <v>652</v>
      </c>
      <c r="C348" t="s">
        <v>653</v>
      </c>
      <c r="D348" t="s">
        <v>325</v>
      </c>
      <c r="E348" t="s">
        <v>835</v>
      </c>
      <c r="F348">
        <v>25</v>
      </c>
      <c r="G348">
        <v>194</v>
      </c>
      <c r="H348">
        <v>186.538461538462</v>
      </c>
      <c r="I348">
        <v>62</v>
      </c>
      <c r="J348">
        <v>86.740384615384599</v>
      </c>
      <c r="P348">
        <v>0</v>
      </c>
      <c r="Q348" s="6">
        <v>273.27884615384602</v>
      </c>
      <c r="R348">
        <v>6.25</v>
      </c>
      <c r="S348" t="s">
        <v>836</v>
      </c>
      <c r="T348" t="s">
        <v>957</v>
      </c>
      <c r="V348">
        <v>2</v>
      </c>
      <c r="X348">
        <v>298.52884615384602</v>
      </c>
      <c r="Y348">
        <v>30</v>
      </c>
      <c r="Z348">
        <v>90</v>
      </c>
      <c r="AA348">
        <v>178.52884615384599</v>
      </c>
      <c r="AB348" s="4">
        <v>178</v>
      </c>
      <c r="AC348">
        <v>2115.38461538407</v>
      </c>
      <c r="AD348">
        <v>2100</v>
      </c>
      <c r="AF348">
        <v>1</v>
      </c>
      <c r="AG348">
        <v>1</v>
      </c>
      <c r="AH348">
        <v>1</v>
      </c>
      <c r="AI348">
        <v>0</v>
      </c>
      <c r="AJ348">
        <v>1</v>
      </c>
      <c r="AK348">
        <v>3</v>
      </c>
      <c r="AL348">
        <v>2</v>
      </c>
      <c r="AM348">
        <v>0</v>
      </c>
      <c r="AN348">
        <v>1</v>
      </c>
    </row>
    <row r="349" spans="1:40">
      <c r="A349">
        <v>348</v>
      </c>
      <c r="B349" t="s">
        <v>1193</v>
      </c>
      <c r="C349" t="s">
        <v>1194</v>
      </c>
      <c r="D349" t="s">
        <v>1195</v>
      </c>
      <c r="E349" t="s">
        <v>835</v>
      </c>
      <c r="F349">
        <v>24.5</v>
      </c>
      <c r="G349">
        <v>194</v>
      </c>
      <c r="H349">
        <v>182.80769230769201</v>
      </c>
      <c r="I349">
        <v>48</v>
      </c>
      <c r="J349">
        <v>67.153846153846203</v>
      </c>
      <c r="P349">
        <v>0</v>
      </c>
      <c r="Q349" s="6">
        <v>249.961538461538</v>
      </c>
      <c r="R349">
        <v>6</v>
      </c>
      <c r="S349" t="s">
        <v>836</v>
      </c>
      <c r="T349" t="s">
        <v>957</v>
      </c>
      <c r="U349">
        <v>10</v>
      </c>
      <c r="V349">
        <v>0</v>
      </c>
      <c r="X349">
        <v>282.961538461538</v>
      </c>
      <c r="Y349">
        <v>50</v>
      </c>
      <c r="Z349">
        <v>90</v>
      </c>
      <c r="AA349">
        <v>142.961538461538</v>
      </c>
      <c r="AB349" s="4">
        <v>142</v>
      </c>
      <c r="AC349">
        <v>3846.1538461519899</v>
      </c>
      <c r="AD349">
        <v>3800</v>
      </c>
      <c r="AF349">
        <v>1</v>
      </c>
      <c r="AG349">
        <v>0</v>
      </c>
      <c r="AH349">
        <v>2</v>
      </c>
      <c r="AI349">
        <v>0</v>
      </c>
      <c r="AJ349">
        <v>0</v>
      </c>
      <c r="AK349">
        <v>2</v>
      </c>
      <c r="AL349">
        <v>3</v>
      </c>
      <c r="AM349">
        <v>1</v>
      </c>
      <c r="AN349">
        <v>3</v>
      </c>
    </row>
    <row r="350" spans="1:40">
      <c r="A350">
        <v>349</v>
      </c>
      <c r="B350" t="s">
        <v>654</v>
      </c>
      <c r="C350" t="s">
        <v>655</v>
      </c>
      <c r="D350" t="s">
        <v>539</v>
      </c>
      <c r="E350" t="s">
        <v>835</v>
      </c>
      <c r="F350">
        <v>26</v>
      </c>
      <c r="G350">
        <v>194</v>
      </c>
      <c r="H350">
        <v>194</v>
      </c>
      <c r="I350">
        <v>52</v>
      </c>
      <c r="J350">
        <v>72.75</v>
      </c>
      <c r="P350">
        <v>0</v>
      </c>
      <c r="Q350" s="6">
        <v>266.75</v>
      </c>
      <c r="R350">
        <v>13</v>
      </c>
      <c r="S350" t="s">
        <v>836</v>
      </c>
      <c r="T350" t="s">
        <v>957</v>
      </c>
      <c r="U350">
        <v>5</v>
      </c>
      <c r="V350">
        <v>0</v>
      </c>
      <c r="X350">
        <v>301.75</v>
      </c>
      <c r="Y350">
        <v>30</v>
      </c>
      <c r="Z350">
        <v>90</v>
      </c>
      <c r="AA350">
        <v>181.75</v>
      </c>
      <c r="AB350" s="4">
        <v>181</v>
      </c>
      <c r="AC350">
        <v>3000</v>
      </c>
      <c r="AD350">
        <v>3000</v>
      </c>
      <c r="AF350">
        <v>1</v>
      </c>
      <c r="AG350">
        <v>1</v>
      </c>
      <c r="AH350">
        <v>1</v>
      </c>
      <c r="AI350">
        <v>1</v>
      </c>
      <c r="AJ350">
        <v>0</v>
      </c>
      <c r="AK350">
        <v>1</v>
      </c>
      <c r="AL350">
        <v>3</v>
      </c>
      <c r="AM350">
        <v>0</v>
      </c>
      <c r="AN350">
        <v>0</v>
      </c>
    </row>
    <row r="351" spans="1:40">
      <c r="A351">
        <v>350</v>
      </c>
      <c r="B351" t="s">
        <v>656</v>
      </c>
      <c r="C351" t="s">
        <v>657</v>
      </c>
      <c r="D351" t="s">
        <v>658</v>
      </c>
      <c r="E351" t="s">
        <v>835</v>
      </c>
      <c r="F351">
        <v>26</v>
      </c>
      <c r="G351">
        <v>194</v>
      </c>
      <c r="H351">
        <v>194</v>
      </c>
      <c r="I351">
        <v>64</v>
      </c>
      <c r="J351">
        <v>89.538461538461505</v>
      </c>
      <c r="P351">
        <v>0</v>
      </c>
      <c r="Q351" s="6">
        <v>283.538461538462</v>
      </c>
      <c r="R351">
        <v>13</v>
      </c>
      <c r="S351" t="s">
        <v>836</v>
      </c>
      <c r="T351" t="s">
        <v>957</v>
      </c>
      <c r="V351">
        <v>0</v>
      </c>
      <c r="X351">
        <v>313.538461538462</v>
      </c>
      <c r="Y351">
        <v>50</v>
      </c>
      <c r="Z351">
        <v>90</v>
      </c>
      <c r="AA351">
        <v>173.538461538462</v>
      </c>
      <c r="AB351" s="4">
        <v>173</v>
      </c>
      <c r="AC351">
        <v>2153.8461538480101</v>
      </c>
      <c r="AD351">
        <v>2100</v>
      </c>
      <c r="AF351">
        <v>1</v>
      </c>
      <c r="AG351">
        <v>1</v>
      </c>
      <c r="AH351">
        <v>1</v>
      </c>
      <c r="AI351">
        <v>0</v>
      </c>
      <c r="AJ351">
        <v>0</v>
      </c>
      <c r="AK351">
        <v>3</v>
      </c>
      <c r="AL351">
        <v>2</v>
      </c>
      <c r="AM351">
        <v>0</v>
      </c>
      <c r="AN351">
        <v>1</v>
      </c>
    </row>
    <row r="352" spans="1:40">
      <c r="A352">
        <v>351</v>
      </c>
      <c r="B352" t="s">
        <v>659</v>
      </c>
      <c r="C352" t="s">
        <v>660</v>
      </c>
      <c r="D352" t="s">
        <v>661</v>
      </c>
      <c r="E352" t="s">
        <v>835</v>
      </c>
      <c r="F352">
        <v>26</v>
      </c>
      <c r="G352">
        <v>194</v>
      </c>
      <c r="H352">
        <v>194</v>
      </c>
      <c r="I352">
        <v>32</v>
      </c>
      <c r="J352">
        <v>44.769230769230802</v>
      </c>
      <c r="P352">
        <v>0</v>
      </c>
      <c r="Q352" s="6">
        <v>238.769230769231</v>
      </c>
      <c r="R352">
        <v>13</v>
      </c>
      <c r="S352" t="s">
        <v>836</v>
      </c>
      <c r="T352" t="s">
        <v>957</v>
      </c>
      <c r="V352">
        <v>0</v>
      </c>
      <c r="X352">
        <v>268.769230769231</v>
      </c>
      <c r="Y352">
        <v>50</v>
      </c>
      <c r="Z352">
        <v>90</v>
      </c>
      <c r="AA352">
        <v>128.769230769231</v>
      </c>
      <c r="AB352" s="4">
        <v>128</v>
      </c>
      <c r="AC352">
        <v>3076.9230769239998</v>
      </c>
      <c r="AD352">
        <v>3000</v>
      </c>
      <c r="AF352">
        <v>1</v>
      </c>
      <c r="AG352">
        <v>0</v>
      </c>
      <c r="AH352">
        <v>1</v>
      </c>
      <c r="AI352">
        <v>0</v>
      </c>
      <c r="AJ352">
        <v>1</v>
      </c>
      <c r="AK352">
        <v>3</v>
      </c>
      <c r="AL352">
        <v>3</v>
      </c>
      <c r="AM352">
        <v>0</v>
      </c>
      <c r="AN352">
        <v>0</v>
      </c>
    </row>
    <row r="353" spans="1:40">
      <c r="A353">
        <v>352</v>
      </c>
      <c r="B353" t="s">
        <v>1196</v>
      </c>
      <c r="C353" t="s">
        <v>1197</v>
      </c>
      <c r="D353" t="s">
        <v>661</v>
      </c>
      <c r="E353" t="s">
        <v>835</v>
      </c>
      <c r="F353">
        <v>26</v>
      </c>
      <c r="G353">
        <v>194</v>
      </c>
      <c r="H353">
        <v>194</v>
      </c>
      <c r="I353">
        <v>32</v>
      </c>
      <c r="J353">
        <v>44.769230769230802</v>
      </c>
      <c r="P353">
        <v>0</v>
      </c>
      <c r="Q353" s="6">
        <v>238.769230769231</v>
      </c>
      <c r="R353">
        <v>13</v>
      </c>
      <c r="S353" t="s">
        <v>836</v>
      </c>
      <c r="T353" t="s">
        <v>957</v>
      </c>
      <c r="V353">
        <v>0</v>
      </c>
      <c r="X353">
        <v>268.769230769231</v>
      </c>
      <c r="Y353">
        <v>50</v>
      </c>
      <c r="Z353">
        <v>90</v>
      </c>
      <c r="AA353">
        <v>128.769230769231</v>
      </c>
      <c r="AB353" s="4">
        <v>128</v>
      </c>
      <c r="AC353">
        <v>3076.9230769239998</v>
      </c>
      <c r="AD353">
        <v>3000</v>
      </c>
      <c r="AF353">
        <v>1</v>
      </c>
      <c r="AG353">
        <v>0</v>
      </c>
      <c r="AH353">
        <v>1</v>
      </c>
      <c r="AI353">
        <v>0</v>
      </c>
      <c r="AJ353">
        <v>1</v>
      </c>
      <c r="AK353">
        <v>3</v>
      </c>
      <c r="AL353">
        <v>3</v>
      </c>
      <c r="AM353">
        <v>0</v>
      </c>
      <c r="AN353">
        <v>0</v>
      </c>
    </row>
    <row r="354" spans="1:40">
      <c r="A354">
        <v>353</v>
      </c>
      <c r="B354" t="s">
        <v>662</v>
      </c>
      <c r="C354" t="s">
        <v>663</v>
      </c>
      <c r="D354" t="s">
        <v>351</v>
      </c>
      <c r="E354" t="s">
        <v>835</v>
      </c>
      <c r="F354">
        <v>25</v>
      </c>
      <c r="G354">
        <v>194</v>
      </c>
      <c r="H354">
        <v>186.538461538462</v>
      </c>
      <c r="I354">
        <v>32</v>
      </c>
      <c r="J354">
        <v>44.769230769230802</v>
      </c>
      <c r="P354">
        <v>0</v>
      </c>
      <c r="Q354" s="6">
        <v>231.30769230769201</v>
      </c>
      <c r="S354" t="s">
        <v>836</v>
      </c>
      <c r="T354">
        <v>0</v>
      </c>
      <c r="V354">
        <v>0</v>
      </c>
      <c r="X354">
        <v>238.30769230769201</v>
      </c>
      <c r="Y354">
        <v>50</v>
      </c>
      <c r="Z354">
        <v>90</v>
      </c>
      <c r="AA354">
        <v>98.307692307691994</v>
      </c>
      <c r="AB354" s="4">
        <v>98</v>
      </c>
      <c r="AC354">
        <v>1230.76923076803</v>
      </c>
      <c r="AD354">
        <v>1200</v>
      </c>
      <c r="AF354">
        <v>0</v>
      </c>
      <c r="AG354">
        <v>1</v>
      </c>
      <c r="AH354">
        <v>2</v>
      </c>
      <c r="AI354">
        <v>0</v>
      </c>
      <c r="AJ354">
        <v>1</v>
      </c>
      <c r="AK354">
        <v>3</v>
      </c>
      <c r="AL354">
        <v>1</v>
      </c>
      <c r="AM354">
        <v>0</v>
      </c>
      <c r="AN354">
        <v>2</v>
      </c>
    </row>
    <row r="355" spans="1:40">
      <c r="A355">
        <v>354</v>
      </c>
      <c r="B355" t="s">
        <v>664</v>
      </c>
      <c r="C355" t="s">
        <v>665</v>
      </c>
      <c r="D355" t="s">
        <v>351</v>
      </c>
      <c r="E355" t="s">
        <v>835</v>
      </c>
      <c r="F355">
        <v>26</v>
      </c>
      <c r="G355">
        <v>194</v>
      </c>
      <c r="H355">
        <v>194</v>
      </c>
      <c r="I355">
        <v>62</v>
      </c>
      <c r="J355">
        <v>86.740384615384599</v>
      </c>
      <c r="P355">
        <v>0</v>
      </c>
      <c r="Q355" s="6">
        <v>280.74038461538498</v>
      </c>
      <c r="R355">
        <v>13</v>
      </c>
      <c r="S355" t="s">
        <v>836</v>
      </c>
      <c r="T355" t="s">
        <v>957</v>
      </c>
      <c r="V355">
        <v>0</v>
      </c>
      <c r="X355">
        <v>310.74038461538498</v>
      </c>
      <c r="Y355">
        <v>50</v>
      </c>
      <c r="Z355">
        <v>90</v>
      </c>
      <c r="AA355">
        <v>170.74038461538501</v>
      </c>
      <c r="AB355" s="4">
        <v>170</v>
      </c>
      <c r="AC355">
        <v>2961.5384615399298</v>
      </c>
      <c r="AD355">
        <v>2900</v>
      </c>
      <c r="AF355">
        <v>1</v>
      </c>
      <c r="AG355">
        <v>1</v>
      </c>
      <c r="AH355">
        <v>1</v>
      </c>
      <c r="AI355">
        <v>0</v>
      </c>
      <c r="AJ355">
        <v>0</v>
      </c>
      <c r="AK355">
        <v>0</v>
      </c>
      <c r="AL355">
        <v>2</v>
      </c>
      <c r="AM355">
        <v>1</v>
      </c>
      <c r="AN355">
        <v>4</v>
      </c>
    </row>
    <row r="356" spans="1:40">
      <c r="A356">
        <v>355</v>
      </c>
      <c r="B356" t="s">
        <v>666</v>
      </c>
      <c r="C356" t="s">
        <v>667</v>
      </c>
      <c r="D356" t="s">
        <v>351</v>
      </c>
      <c r="E356" t="s">
        <v>835</v>
      </c>
      <c r="F356">
        <v>26</v>
      </c>
      <c r="G356">
        <v>194</v>
      </c>
      <c r="H356">
        <v>194</v>
      </c>
      <c r="I356">
        <v>64</v>
      </c>
      <c r="J356">
        <v>89.538461538461505</v>
      </c>
      <c r="P356">
        <v>0</v>
      </c>
      <c r="Q356" s="6">
        <v>283.538461538462</v>
      </c>
      <c r="R356">
        <v>13</v>
      </c>
      <c r="S356" t="s">
        <v>836</v>
      </c>
      <c r="T356" t="s">
        <v>957</v>
      </c>
      <c r="V356">
        <v>0</v>
      </c>
      <c r="X356">
        <v>313.538461538462</v>
      </c>
      <c r="Y356">
        <v>50</v>
      </c>
      <c r="Z356">
        <v>90</v>
      </c>
      <c r="AA356">
        <v>173.538461538462</v>
      </c>
      <c r="AB356" s="4">
        <v>173</v>
      </c>
      <c r="AC356">
        <v>2153.8461538480101</v>
      </c>
      <c r="AD356">
        <v>2100</v>
      </c>
      <c r="AF356">
        <v>1</v>
      </c>
      <c r="AG356">
        <v>1</v>
      </c>
      <c r="AH356">
        <v>1</v>
      </c>
      <c r="AI356">
        <v>0</v>
      </c>
      <c r="AJ356">
        <v>0</v>
      </c>
      <c r="AK356">
        <v>3</v>
      </c>
      <c r="AL356">
        <v>2</v>
      </c>
      <c r="AM356">
        <v>0</v>
      </c>
      <c r="AN356">
        <v>1</v>
      </c>
    </row>
    <row r="357" spans="1:40">
      <c r="A357">
        <v>356</v>
      </c>
      <c r="B357" t="s">
        <v>668</v>
      </c>
      <c r="C357" t="s">
        <v>669</v>
      </c>
      <c r="D357" t="s">
        <v>351</v>
      </c>
      <c r="E357" t="s">
        <v>835</v>
      </c>
      <c r="F357">
        <v>26</v>
      </c>
      <c r="G357">
        <v>194</v>
      </c>
      <c r="H357">
        <v>194</v>
      </c>
      <c r="I357">
        <v>34</v>
      </c>
      <c r="J357">
        <v>47.567307692307701</v>
      </c>
      <c r="P357">
        <v>0</v>
      </c>
      <c r="Q357" s="6">
        <v>241.56730769230799</v>
      </c>
      <c r="R357">
        <v>13</v>
      </c>
      <c r="S357" t="s">
        <v>836</v>
      </c>
      <c r="T357" t="s">
        <v>957</v>
      </c>
      <c r="V357">
        <v>0</v>
      </c>
      <c r="X357">
        <v>271.56730769230802</v>
      </c>
      <c r="Y357">
        <v>50</v>
      </c>
      <c r="Z357">
        <v>90</v>
      </c>
      <c r="AA357">
        <v>131.56730769230799</v>
      </c>
      <c r="AB357" s="4">
        <v>131</v>
      </c>
      <c r="AC357">
        <v>2269.2307692320801</v>
      </c>
      <c r="AD357">
        <v>2200</v>
      </c>
      <c r="AF357">
        <v>1</v>
      </c>
      <c r="AG357">
        <v>0</v>
      </c>
      <c r="AH357">
        <v>1</v>
      </c>
      <c r="AI357">
        <v>1</v>
      </c>
      <c r="AJ357">
        <v>0</v>
      </c>
      <c r="AK357">
        <v>1</v>
      </c>
      <c r="AL357">
        <v>2</v>
      </c>
      <c r="AM357">
        <v>0</v>
      </c>
      <c r="AN357">
        <v>2</v>
      </c>
    </row>
    <row r="358" spans="1:40">
      <c r="A358">
        <v>357</v>
      </c>
      <c r="B358" t="s">
        <v>670</v>
      </c>
      <c r="C358" t="s">
        <v>671</v>
      </c>
      <c r="D358" t="s">
        <v>672</v>
      </c>
      <c r="E358" t="s">
        <v>835</v>
      </c>
      <c r="F358">
        <v>26</v>
      </c>
      <c r="G358">
        <v>194</v>
      </c>
      <c r="H358">
        <v>194</v>
      </c>
      <c r="I358">
        <v>34</v>
      </c>
      <c r="J358">
        <v>47.567307692307701</v>
      </c>
      <c r="P358">
        <v>0</v>
      </c>
      <c r="Q358" s="6">
        <v>241.56730769230799</v>
      </c>
      <c r="R358">
        <v>13</v>
      </c>
      <c r="S358" t="s">
        <v>836</v>
      </c>
      <c r="T358" t="s">
        <v>957</v>
      </c>
      <c r="V358">
        <v>0</v>
      </c>
      <c r="X358">
        <v>271.56730769230802</v>
      </c>
      <c r="Y358">
        <v>50</v>
      </c>
      <c r="Z358">
        <v>90</v>
      </c>
      <c r="AA358">
        <v>131.56730769230799</v>
      </c>
      <c r="AB358" s="4">
        <v>131</v>
      </c>
      <c r="AC358">
        <v>2269.2307692320801</v>
      </c>
      <c r="AD358">
        <v>2200</v>
      </c>
      <c r="AF358">
        <v>1</v>
      </c>
      <c r="AG358">
        <v>0</v>
      </c>
      <c r="AH358">
        <v>1</v>
      </c>
      <c r="AI358">
        <v>1</v>
      </c>
      <c r="AJ358">
        <v>0</v>
      </c>
      <c r="AK358">
        <v>1</v>
      </c>
      <c r="AL358">
        <v>2</v>
      </c>
      <c r="AM358">
        <v>0</v>
      </c>
      <c r="AN358">
        <v>2</v>
      </c>
    </row>
    <row r="359" spans="1:40">
      <c r="A359">
        <v>358</v>
      </c>
      <c r="B359" t="s">
        <v>1198</v>
      </c>
      <c r="C359" t="s">
        <v>1199</v>
      </c>
      <c r="D359" t="s">
        <v>597</v>
      </c>
      <c r="E359" t="s">
        <v>835</v>
      </c>
      <c r="F359">
        <v>26</v>
      </c>
      <c r="G359">
        <v>194</v>
      </c>
      <c r="H359">
        <v>194</v>
      </c>
      <c r="I359">
        <v>34</v>
      </c>
      <c r="J359">
        <v>47.567307692307701</v>
      </c>
      <c r="P359">
        <v>0</v>
      </c>
      <c r="Q359" s="6">
        <v>241.56730769230799</v>
      </c>
      <c r="R359">
        <v>13</v>
      </c>
      <c r="S359" t="s">
        <v>836</v>
      </c>
      <c r="T359" t="s">
        <v>957</v>
      </c>
      <c r="V359">
        <v>0</v>
      </c>
      <c r="X359">
        <v>271.56730769230802</v>
      </c>
      <c r="Y359">
        <v>50</v>
      </c>
      <c r="Z359">
        <v>90</v>
      </c>
      <c r="AA359">
        <v>131.56730769230799</v>
      </c>
      <c r="AB359" s="4">
        <v>131</v>
      </c>
      <c r="AC359">
        <v>2269.2307692320801</v>
      </c>
      <c r="AD359">
        <v>2200</v>
      </c>
      <c r="AF359">
        <v>1</v>
      </c>
      <c r="AG359">
        <v>0</v>
      </c>
      <c r="AH359">
        <v>1</v>
      </c>
      <c r="AI359">
        <v>1</v>
      </c>
      <c r="AJ359">
        <v>0</v>
      </c>
      <c r="AK359">
        <v>1</v>
      </c>
      <c r="AL359">
        <v>2</v>
      </c>
      <c r="AM359">
        <v>0</v>
      </c>
      <c r="AN359">
        <v>2</v>
      </c>
    </row>
    <row r="360" spans="1:40">
      <c r="A360">
        <v>359</v>
      </c>
      <c r="B360" t="s">
        <v>673</v>
      </c>
      <c r="C360" t="s">
        <v>674</v>
      </c>
      <c r="D360" t="s">
        <v>209</v>
      </c>
      <c r="E360" t="s">
        <v>835</v>
      </c>
      <c r="F360">
        <v>25</v>
      </c>
      <c r="G360">
        <v>194</v>
      </c>
      <c r="H360">
        <v>186.538461538462</v>
      </c>
      <c r="I360">
        <v>64</v>
      </c>
      <c r="J360">
        <v>89.538461538461505</v>
      </c>
      <c r="P360">
        <v>0</v>
      </c>
      <c r="Q360" s="6">
        <v>276.07692307692298</v>
      </c>
      <c r="S360" t="s">
        <v>836</v>
      </c>
      <c r="T360">
        <v>0</v>
      </c>
      <c r="V360">
        <v>0</v>
      </c>
      <c r="X360">
        <v>283.07692307692298</v>
      </c>
      <c r="Y360">
        <v>50</v>
      </c>
      <c r="Z360">
        <v>90</v>
      </c>
      <c r="AA360">
        <v>143.07692307692301</v>
      </c>
      <c r="AB360" s="4">
        <v>143</v>
      </c>
      <c r="AC360">
        <v>307.69230769192302</v>
      </c>
      <c r="AD360">
        <v>300</v>
      </c>
      <c r="AF360">
        <v>1</v>
      </c>
      <c r="AG360">
        <v>0</v>
      </c>
      <c r="AH360">
        <v>2</v>
      </c>
      <c r="AI360">
        <v>0</v>
      </c>
      <c r="AJ360">
        <v>0</v>
      </c>
      <c r="AK360">
        <v>3</v>
      </c>
      <c r="AL360">
        <v>0</v>
      </c>
      <c r="AM360">
        <v>0</v>
      </c>
      <c r="AN360">
        <v>3</v>
      </c>
    </row>
    <row r="361" spans="1:40">
      <c r="A361">
        <v>360</v>
      </c>
      <c r="B361" t="s">
        <v>675</v>
      </c>
      <c r="C361" t="s">
        <v>676</v>
      </c>
      <c r="D361" t="s">
        <v>209</v>
      </c>
      <c r="E361" t="s">
        <v>835</v>
      </c>
      <c r="F361">
        <v>25</v>
      </c>
      <c r="G361">
        <v>194</v>
      </c>
      <c r="H361">
        <v>186.538461538462</v>
      </c>
      <c r="I361">
        <v>64</v>
      </c>
      <c r="J361">
        <v>89.538461538461505</v>
      </c>
      <c r="P361">
        <v>0</v>
      </c>
      <c r="Q361" s="6">
        <v>276.07692307692298</v>
      </c>
      <c r="S361" t="s">
        <v>836</v>
      </c>
      <c r="T361">
        <v>0</v>
      </c>
      <c r="V361">
        <v>0</v>
      </c>
      <c r="X361">
        <v>283.07692307692298</v>
      </c>
      <c r="Y361">
        <v>50</v>
      </c>
      <c r="Z361">
        <v>90</v>
      </c>
      <c r="AA361">
        <v>143.07692307692301</v>
      </c>
      <c r="AB361" s="4">
        <v>143</v>
      </c>
      <c r="AC361">
        <v>307.69230769192302</v>
      </c>
      <c r="AD361">
        <v>300</v>
      </c>
      <c r="AF361">
        <v>1</v>
      </c>
      <c r="AG361">
        <v>0</v>
      </c>
      <c r="AH361">
        <v>2</v>
      </c>
      <c r="AI361">
        <v>0</v>
      </c>
      <c r="AJ361">
        <v>0</v>
      </c>
      <c r="AK361">
        <v>3</v>
      </c>
      <c r="AL361">
        <v>0</v>
      </c>
      <c r="AM361">
        <v>0</v>
      </c>
      <c r="AN361">
        <v>3</v>
      </c>
    </row>
    <row r="362" spans="1:40">
      <c r="A362">
        <v>361</v>
      </c>
      <c r="B362" t="s">
        <v>1200</v>
      </c>
      <c r="C362" t="s">
        <v>1201</v>
      </c>
      <c r="D362" t="s">
        <v>215</v>
      </c>
      <c r="E362" t="s">
        <v>835</v>
      </c>
      <c r="F362">
        <v>0</v>
      </c>
      <c r="G362">
        <v>194</v>
      </c>
      <c r="H362">
        <v>0</v>
      </c>
      <c r="I362">
        <v>0</v>
      </c>
      <c r="J362">
        <v>0</v>
      </c>
      <c r="P362">
        <v>0</v>
      </c>
      <c r="Q362" s="6">
        <v>0</v>
      </c>
      <c r="S362">
        <v>3.5</v>
      </c>
      <c r="T362" t="s">
        <v>967</v>
      </c>
      <c r="V362">
        <v>0</v>
      </c>
      <c r="X362">
        <v>3.5</v>
      </c>
      <c r="AA362">
        <v>3.5</v>
      </c>
      <c r="AB362" s="4">
        <v>3</v>
      </c>
      <c r="AC362">
        <v>2000</v>
      </c>
      <c r="AD362">
        <v>2000</v>
      </c>
      <c r="AF362">
        <v>0</v>
      </c>
      <c r="AG362">
        <v>0</v>
      </c>
      <c r="AH362">
        <v>0</v>
      </c>
      <c r="AI362">
        <v>0</v>
      </c>
      <c r="AJ362">
        <v>0</v>
      </c>
      <c r="AK362">
        <v>3</v>
      </c>
      <c r="AL362">
        <v>2</v>
      </c>
      <c r="AM362">
        <v>0</v>
      </c>
      <c r="AN362">
        <v>0</v>
      </c>
    </row>
    <row r="363" spans="1:40">
      <c r="A363">
        <v>362</v>
      </c>
      <c r="B363" t="s">
        <v>677</v>
      </c>
      <c r="C363" t="s">
        <v>678</v>
      </c>
      <c r="D363" t="s">
        <v>679</v>
      </c>
      <c r="E363" t="s">
        <v>835</v>
      </c>
      <c r="F363">
        <v>26</v>
      </c>
      <c r="G363">
        <v>194</v>
      </c>
      <c r="H363">
        <v>194</v>
      </c>
      <c r="I363">
        <v>34</v>
      </c>
      <c r="J363">
        <v>47.567307692307701</v>
      </c>
      <c r="P363">
        <v>0</v>
      </c>
      <c r="Q363" s="6">
        <v>241.56730769230799</v>
      </c>
      <c r="R363">
        <v>13</v>
      </c>
      <c r="S363" t="s">
        <v>836</v>
      </c>
      <c r="T363" t="s">
        <v>957</v>
      </c>
      <c r="V363">
        <v>0</v>
      </c>
      <c r="X363">
        <v>271.56730769230802</v>
      </c>
      <c r="Y363">
        <v>50</v>
      </c>
      <c r="Z363">
        <v>90</v>
      </c>
      <c r="AA363">
        <v>131.56730769230799</v>
      </c>
      <c r="AB363" s="4">
        <v>131</v>
      </c>
      <c r="AC363">
        <v>2269.2307692320801</v>
      </c>
      <c r="AD363">
        <v>2200</v>
      </c>
      <c r="AF363">
        <v>1</v>
      </c>
      <c r="AG363">
        <v>0</v>
      </c>
      <c r="AH363">
        <v>1</v>
      </c>
      <c r="AI363">
        <v>1</v>
      </c>
      <c r="AJ363">
        <v>0</v>
      </c>
      <c r="AK363">
        <v>1</v>
      </c>
      <c r="AL363">
        <v>2</v>
      </c>
      <c r="AM363">
        <v>0</v>
      </c>
      <c r="AN363">
        <v>2</v>
      </c>
    </row>
    <row r="364" spans="1:40">
      <c r="A364">
        <v>363</v>
      </c>
      <c r="B364" t="s">
        <v>680</v>
      </c>
      <c r="C364" t="s">
        <v>681</v>
      </c>
      <c r="D364" t="s">
        <v>682</v>
      </c>
      <c r="E364" t="s">
        <v>835</v>
      </c>
      <c r="F364">
        <v>26</v>
      </c>
      <c r="G364">
        <v>192</v>
      </c>
      <c r="H364">
        <v>192</v>
      </c>
      <c r="I364">
        <v>52</v>
      </c>
      <c r="J364">
        <v>72</v>
      </c>
      <c r="P364">
        <v>0</v>
      </c>
      <c r="Q364" s="6">
        <v>264</v>
      </c>
      <c r="R364">
        <v>13</v>
      </c>
      <c r="S364" t="s">
        <v>836</v>
      </c>
      <c r="T364" t="s">
        <v>957</v>
      </c>
      <c r="V364">
        <v>0</v>
      </c>
      <c r="X364">
        <v>294</v>
      </c>
      <c r="Y364">
        <v>50</v>
      </c>
      <c r="Z364">
        <v>90</v>
      </c>
      <c r="AA364">
        <v>154</v>
      </c>
      <c r="AB364" s="4">
        <v>154</v>
      </c>
      <c r="AC364">
        <v>0</v>
      </c>
      <c r="AD364">
        <v>0</v>
      </c>
      <c r="AF364">
        <v>1</v>
      </c>
      <c r="AG364">
        <v>1</v>
      </c>
      <c r="AH364">
        <v>0</v>
      </c>
      <c r="AI364">
        <v>0</v>
      </c>
      <c r="AJ364">
        <v>0</v>
      </c>
      <c r="AK364">
        <v>4</v>
      </c>
      <c r="AL364">
        <v>0</v>
      </c>
      <c r="AM364">
        <v>0</v>
      </c>
      <c r="AN364">
        <v>0</v>
      </c>
    </row>
    <row r="365" spans="1:40">
      <c r="A365">
        <v>364</v>
      </c>
      <c r="B365" t="s">
        <v>1202</v>
      </c>
      <c r="C365" t="s">
        <v>1203</v>
      </c>
      <c r="D365" t="s">
        <v>1204</v>
      </c>
      <c r="E365" t="s">
        <v>835</v>
      </c>
      <c r="F365">
        <v>26</v>
      </c>
      <c r="G365">
        <v>192</v>
      </c>
      <c r="H365">
        <v>192</v>
      </c>
      <c r="I365">
        <v>40</v>
      </c>
      <c r="J365">
        <v>55.384615384615401</v>
      </c>
      <c r="P365">
        <v>0</v>
      </c>
      <c r="Q365" s="6">
        <v>247.38461538461499</v>
      </c>
      <c r="R365">
        <v>13</v>
      </c>
      <c r="S365" t="s">
        <v>836</v>
      </c>
      <c r="T365" t="s">
        <v>957</v>
      </c>
      <c r="V365">
        <v>0</v>
      </c>
      <c r="X365">
        <v>277.38461538461502</v>
      </c>
      <c r="Y365">
        <v>50</v>
      </c>
      <c r="Z365">
        <v>90</v>
      </c>
      <c r="AA365">
        <v>137.38461538461499</v>
      </c>
      <c r="AB365" s="4">
        <v>137</v>
      </c>
      <c r="AC365">
        <v>1538.4615384614301</v>
      </c>
      <c r="AD365">
        <v>1500</v>
      </c>
      <c r="AF365">
        <v>1</v>
      </c>
      <c r="AG365">
        <v>0</v>
      </c>
      <c r="AH365">
        <v>1</v>
      </c>
      <c r="AI365">
        <v>1</v>
      </c>
      <c r="AJ365">
        <v>1</v>
      </c>
      <c r="AK365">
        <v>2</v>
      </c>
      <c r="AL365">
        <v>1</v>
      </c>
      <c r="AM365">
        <v>1</v>
      </c>
      <c r="AN365">
        <v>0</v>
      </c>
    </row>
    <row r="366" spans="1:40">
      <c r="A366">
        <v>365</v>
      </c>
      <c r="B366" t="s">
        <v>683</v>
      </c>
      <c r="C366" t="s">
        <v>684</v>
      </c>
      <c r="D366" t="s">
        <v>444</v>
      </c>
      <c r="E366" t="s">
        <v>835</v>
      </c>
      <c r="F366">
        <v>26</v>
      </c>
      <c r="G366">
        <v>192</v>
      </c>
      <c r="H366">
        <v>192</v>
      </c>
      <c r="I366">
        <v>62</v>
      </c>
      <c r="J366">
        <v>85.846153846153896</v>
      </c>
      <c r="P366">
        <v>0</v>
      </c>
      <c r="Q366" s="6">
        <v>277.84615384615398</v>
      </c>
      <c r="R366">
        <v>13</v>
      </c>
      <c r="S366" t="s">
        <v>836</v>
      </c>
      <c r="T366" t="s">
        <v>957</v>
      </c>
      <c r="V366">
        <v>0</v>
      </c>
      <c r="X366">
        <v>307.84615384615398</v>
      </c>
      <c r="Y366">
        <v>50</v>
      </c>
      <c r="AA366">
        <v>257.84615384615398</v>
      </c>
      <c r="AB366" s="4">
        <v>257</v>
      </c>
      <c r="AC366">
        <v>3384.6153846154698</v>
      </c>
      <c r="AD366">
        <v>3300</v>
      </c>
      <c r="AF366">
        <v>2</v>
      </c>
      <c r="AG366">
        <v>1</v>
      </c>
      <c r="AH366">
        <v>0</v>
      </c>
      <c r="AI366">
        <v>0</v>
      </c>
      <c r="AJ366">
        <v>1</v>
      </c>
      <c r="AK366">
        <v>2</v>
      </c>
      <c r="AL366">
        <v>3</v>
      </c>
      <c r="AM366">
        <v>0</v>
      </c>
      <c r="AN366">
        <v>3</v>
      </c>
    </row>
    <row r="367" spans="1:40">
      <c r="A367">
        <v>366</v>
      </c>
      <c r="B367" t="s">
        <v>685</v>
      </c>
      <c r="C367" t="s">
        <v>686</v>
      </c>
      <c r="D367" t="s">
        <v>687</v>
      </c>
      <c r="E367" t="s">
        <v>835</v>
      </c>
      <c r="F367">
        <v>25</v>
      </c>
      <c r="G367">
        <v>192</v>
      </c>
      <c r="H367">
        <v>184.61538461538501</v>
      </c>
      <c r="I367">
        <v>60</v>
      </c>
      <c r="J367">
        <v>83.076923076923094</v>
      </c>
      <c r="P367">
        <v>0</v>
      </c>
      <c r="Q367" s="6">
        <v>267.69230769230802</v>
      </c>
      <c r="R367">
        <v>11.5</v>
      </c>
      <c r="S367" t="s">
        <v>836</v>
      </c>
      <c r="T367" t="s">
        <v>957</v>
      </c>
      <c r="V367">
        <v>0</v>
      </c>
      <c r="X367">
        <v>296.19230769230802</v>
      </c>
      <c r="Y367">
        <v>50</v>
      </c>
      <c r="AA367">
        <v>246.19230769230799</v>
      </c>
      <c r="AB367" s="4">
        <v>246</v>
      </c>
      <c r="AC367">
        <v>769.23076923071699</v>
      </c>
      <c r="AD367">
        <v>700</v>
      </c>
      <c r="AF367">
        <v>2</v>
      </c>
      <c r="AG367">
        <v>0</v>
      </c>
      <c r="AH367">
        <v>2</v>
      </c>
      <c r="AI367">
        <v>0</v>
      </c>
      <c r="AJ367">
        <v>1</v>
      </c>
      <c r="AK367">
        <v>1</v>
      </c>
      <c r="AL367">
        <v>0</v>
      </c>
      <c r="AM367">
        <v>1</v>
      </c>
      <c r="AN367">
        <v>2</v>
      </c>
    </row>
    <row r="368" spans="1:40">
      <c r="A368">
        <v>367</v>
      </c>
      <c r="B368" t="s">
        <v>688</v>
      </c>
      <c r="C368" t="s">
        <v>689</v>
      </c>
      <c r="D368" t="s">
        <v>690</v>
      </c>
      <c r="E368" t="s">
        <v>835</v>
      </c>
      <c r="F368">
        <v>16</v>
      </c>
      <c r="G368">
        <v>192</v>
      </c>
      <c r="H368">
        <v>118.153846153846</v>
      </c>
      <c r="I368">
        <v>28</v>
      </c>
      <c r="J368">
        <v>38.769230769230802</v>
      </c>
      <c r="P368">
        <v>0</v>
      </c>
      <c r="Q368" s="6">
        <v>156.92307692307699</v>
      </c>
      <c r="R368">
        <v>7</v>
      </c>
      <c r="S368" t="s">
        <v>836</v>
      </c>
      <c r="T368" t="s">
        <v>967</v>
      </c>
      <c r="V368">
        <v>0</v>
      </c>
      <c r="X368">
        <v>170.92307692307699</v>
      </c>
      <c r="AA368">
        <v>170.92307692307699</v>
      </c>
      <c r="AB368" s="4">
        <v>170</v>
      </c>
      <c r="AC368">
        <v>3692.3076923077401</v>
      </c>
      <c r="AD368">
        <v>3600</v>
      </c>
      <c r="AF368">
        <v>1</v>
      </c>
      <c r="AG368">
        <v>1</v>
      </c>
      <c r="AH368">
        <v>1</v>
      </c>
      <c r="AI368">
        <v>0</v>
      </c>
      <c r="AJ368">
        <v>0</v>
      </c>
      <c r="AK368">
        <v>0</v>
      </c>
      <c r="AL368">
        <v>3</v>
      </c>
      <c r="AM368">
        <v>1</v>
      </c>
      <c r="AN368">
        <v>1</v>
      </c>
    </row>
    <row r="369" spans="1:40">
      <c r="A369">
        <v>368</v>
      </c>
      <c r="B369" t="s">
        <v>691</v>
      </c>
      <c r="C369" t="s">
        <v>692</v>
      </c>
      <c r="D369" t="s">
        <v>690</v>
      </c>
      <c r="E369" t="s">
        <v>835</v>
      </c>
      <c r="F369">
        <v>16</v>
      </c>
      <c r="G369">
        <v>192</v>
      </c>
      <c r="H369">
        <v>118.153846153846</v>
      </c>
      <c r="I369">
        <v>28</v>
      </c>
      <c r="J369">
        <v>38.769230769230802</v>
      </c>
      <c r="P369">
        <v>0</v>
      </c>
      <c r="Q369" s="6">
        <v>156.92307692307699</v>
      </c>
      <c r="R369">
        <v>7</v>
      </c>
      <c r="S369" t="s">
        <v>836</v>
      </c>
      <c r="T369" t="s">
        <v>967</v>
      </c>
      <c r="V369">
        <v>0</v>
      </c>
      <c r="X369">
        <v>170.92307692307699</v>
      </c>
      <c r="AA369">
        <v>170.92307692307699</v>
      </c>
      <c r="AB369" s="4">
        <v>170</v>
      </c>
      <c r="AC369">
        <v>3692.3076923077401</v>
      </c>
      <c r="AD369">
        <v>3600</v>
      </c>
      <c r="AF369">
        <v>1</v>
      </c>
      <c r="AG369">
        <v>1</v>
      </c>
      <c r="AH369">
        <v>1</v>
      </c>
      <c r="AI369">
        <v>0</v>
      </c>
      <c r="AJ369">
        <v>0</v>
      </c>
      <c r="AK369">
        <v>0</v>
      </c>
      <c r="AL369">
        <v>3</v>
      </c>
      <c r="AM369">
        <v>1</v>
      </c>
      <c r="AN369">
        <v>1</v>
      </c>
    </row>
    <row r="370" spans="1:40">
      <c r="A370">
        <v>369</v>
      </c>
      <c r="B370" t="s">
        <v>699</v>
      </c>
      <c r="C370" t="s">
        <v>700</v>
      </c>
      <c r="D370" t="s">
        <v>701</v>
      </c>
      <c r="E370" t="s">
        <v>835</v>
      </c>
      <c r="F370">
        <v>26</v>
      </c>
      <c r="G370">
        <v>194</v>
      </c>
      <c r="H370">
        <v>194</v>
      </c>
      <c r="I370">
        <v>46</v>
      </c>
      <c r="J370">
        <v>64.355769230769198</v>
      </c>
      <c r="P370">
        <v>0</v>
      </c>
      <c r="Q370" s="6">
        <v>258.355769230769</v>
      </c>
      <c r="R370">
        <v>13</v>
      </c>
      <c r="S370" t="s">
        <v>836</v>
      </c>
      <c r="T370" t="s">
        <v>957</v>
      </c>
      <c r="V370">
        <v>5</v>
      </c>
      <c r="X370">
        <v>293.355769230769</v>
      </c>
      <c r="Y370">
        <v>50</v>
      </c>
      <c r="Z370">
        <v>90</v>
      </c>
      <c r="AA370">
        <v>153.355769230769</v>
      </c>
      <c r="AB370" s="4">
        <v>153</v>
      </c>
      <c r="AC370">
        <v>1423.076923076</v>
      </c>
      <c r="AD370">
        <v>1400</v>
      </c>
      <c r="AF370">
        <v>1</v>
      </c>
      <c r="AG370">
        <v>1</v>
      </c>
      <c r="AH370">
        <v>0</v>
      </c>
      <c r="AI370">
        <v>0</v>
      </c>
      <c r="AJ370">
        <v>0</v>
      </c>
      <c r="AK370">
        <v>3</v>
      </c>
      <c r="AL370">
        <v>1</v>
      </c>
      <c r="AM370">
        <v>0</v>
      </c>
      <c r="AN370">
        <v>4</v>
      </c>
    </row>
    <row r="371" spans="1:40">
      <c r="A371">
        <v>370</v>
      </c>
      <c r="B371" t="s">
        <v>702</v>
      </c>
      <c r="C371" t="s">
        <v>703</v>
      </c>
      <c r="D371" t="s">
        <v>704</v>
      </c>
      <c r="E371" t="s">
        <v>835</v>
      </c>
      <c r="F371">
        <v>26</v>
      </c>
      <c r="G371">
        <v>194</v>
      </c>
      <c r="H371">
        <v>194</v>
      </c>
      <c r="I371">
        <v>36</v>
      </c>
      <c r="J371">
        <v>50.365384615384599</v>
      </c>
      <c r="P371">
        <v>0</v>
      </c>
      <c r="Q371" s="6">
        <v>244.36538461538501</v>
      </c>
      <c r="R371">
        <v>13</v>
      </c>
      <c r="S371" t="s">
        <v>836</v>
      </c>
      <c r="T371" t="s">
        <v>957</v>
      </c>
      <c r="V371">
        <v>5</v>
      </c>
      <c r="X371">
        <v>279.36538461538498</v>
      </c>
      <c r="Y371">
        <v>50</v>
      </c>
      <c r="Z371">
        <v>90</v>
      </c>
      <c r="AA371">
        <v>139.36538461538501</v>
      </c>
      <c r="AB371" s="4">
        <v>139</v>
      </c>
      <c r="AC371">
        <v>1461.53846153993</v>
      </c>
      <c r="AD371">
        <v>1400</v>
      </c>
      <c r="AF371">
        <v>1</v>
      </c>
      <c r="AG371">
        <v>0</v>
      </c>
      <c r="AH371">
        <v>1</v>
      </c>
      <c r="AI371">
        <v>1</v>
      </c>
      <c r="AJ371">
        <v>1</v>
      </c>
      <c r="AK371">
        <v>4</v>
      </c>
      <c r="AL371">
        <v>1</v>
      </c>
      <c r="AM371">
        <v>0</v>
      </c>
      <c r="AN371">
        <v>4</v>
      </c>
    </row>
    <row r="372" spans="1:40">
      <c r="A372">
        <v>371</v>
      </c>
      <c r="B372" t="s">
        <v>1205</v>
      </c>
      <c r="C372" t="s">
        <v>722</v>
      </c>
      <c r="D372" t="s">
        <v>1206</v>
      </c>
      <c r="E372" t="s">
        <v>835</v>
      </c>
      <c r="F372">
        <v>25</v>
      </c>
      <c r="G372">
        <v>194</v>
      </c>
      <c r="H372">
        <v>186.538461538462</v>
      </c>
      <c r="I372">
        <v>46</v>
      </c>
      <c r="J372">
        <v>64.355769230769198</v>
      </c>
      <c r="P372">
        <v>0</v>
      </c>
      <c r="Q372" s="6">
        <v>250.894230769231</v>
      </c>
      <c r="R372">
        <v>6.25</v>
      </c>
      <c r="S372" t="s">
        <v>836</v>
      </c>
      <c r="T372" t="s">
        <v>957</v>
      </c>
      <c r="V372">
        <v>5</v>
      </c>
      <c r="X372">
        <v>279.144230769231</v>
      </c>
      <c r="Y372">
        <v>50</v>
      </c>
      <c r="Z372">
        <v>90</v>
      </c>
      <c r="AA372">
        <v>139.144230769231</v>
      </c>
      <c r="AB372" s="4">
        <v>139</v>
      </c>
      <c r="AC372">
        <v>576.92307692400402</v>
      </c>
      <c r="AD372">
        <v>500</v>
      </c>
      <c r="AF372">
        <v>1</v>
      </c>
      <c r="AG372">
        <v>0</v>
      </c>
      <c r="AH372">
        <v>1</v>
      </c>
      <c r="AI372">
        <v>1</v>
      </c>
      <c r="AJ372">
        <v>1</v>
      </c>
      <c r="AK372">
        <v>4</v>
      </c>
      <c r="AL372">
        <v>0</v>
      </c>
      <c r="AM372">
        <v>1</v>
      </c>
      <c r="AN372">
        <v>0</v>
      </c>
    </row>
    <row r="373" spans="1:40">
      <c r="A373">
        <v>372</v>
      </c>
      <c r="B373" t="s">
        <v>1207</v>
      </c>
      <c r="C373" t="s">
        <v>723</v>
      </c>
      <c r="D373" t="s">
        <v>1208</v>
      </c>
      <c r="E373" t="s">
        <v>835</v>
      </c>
      <c r="F373">
        <v>26</v>
      </c>
      <c r="G373">
        <v>194</v>
      </c>
      <c r="H373">
        <v>194</v>
      </c>
      <c r="I373">
        <v>48</v>
      </c>
      <c r="J373">
        <v>67.153846153846203</v>
      </c>
      <c r="P373">
        <v>0</v>
      </c>
      <c r="Q373" s="6">
        <v>261.15384615384602</v>
      </c>
      <c r="R373">
        <v>13</v>
      </c>
      <c r="S373" t="s">
        <v>836</v>
      </c>
      <c r="T373" t="s">
        <v>957</v>
      </c>
      <c r="V373">
        <v>3</v>
      </c>
      <c r="X373">
        <v>294.15384615384602</v>
      </c>
      <c r="Y373">
        <v>50</v>
      </c>
      <c r="Z373">
        <v>90</v>
      </c>
      <c r="AA373">
        <v>154.15384615384599</v>
      </c>
      <c r="AB373" s="4">
        <v>154</v>
      </c>
      <c r="AC373">
        <v>615.38461538407296</v>
      </c>
      <c r="AD373">
        <v>600</v>
      </c>
      <c r="AF373">
        <v>1</v>
      </c>
      <c r="AG373">
        <v>1</v>
      </c>
      <c r="AH373">
        <v>0</v>
      </c>
      <c r="AI373">
        <v>0</v>
      </c>
      <c r="AJ373">
        <v>0</v>
      </c>
      <c r="AK373">
        <v>4</v>
      </c>
      <c r="AL373">
        <v>0</v>
      </c>
      <c r="AM373">
        <v>1</v>
      </c>
      <c r="AN373">
        <v>1</v>
      </c>
    </row>
    <row r="374" spans="1:40">
      <c r="A374">
        <v>373</v>
      </c>
      <c r="B374" t="s">
        <v>1209</v>
      </c>
      <c r="C374" t="s">
        <v>1210</v>
      </c>
      <c r="D374" t="s">
        <v>1211</v>
      </c>
      <c r="E374" t="s">
        <v>835</v>
      </c>
      <c r="F374">
        <v>23.5</v>
      </c>
      <c r="G374">
        <v>194</v>
      </c>
      <c r="H374">
        <v>175.34615384615401</v>
      </c>
      <c r="I374">
        <v>24</v>
      </c>
      <c r="J374">
        <v>33.576923076923102</v>
      </c>
      <c r="P374">
        <v>0</v>
      </c>
      <c r="Q374" s="6">
        <v>208.92307692307699</v>
      </c>
      <c r="S374" t="s">
        <v>836</v>
      </c>
      <c r="T374" t="s">
        <v>967</v>
      </c>
      <c r="V374">
        <v>3</v>
      </c>
      <c r="X374">
        <v>218.92307692307699</v>
      </c>
      <c r="Y374">
        <v>30</v>
      </c>
      <c r="Z374">
        <v>50</v>
      </c>
      <c r="AA374">
        <v>138.92307692307699</v>
      </c>
      <c r="AB374" s="4">
        <v>138</v>
      </c>
      <c r="AC374">
        <v>3692.3076923079602</v>
      </c>
      <c r="AD374">
        <v>3600</v>
      </c>
      <c r="AF374">
        <v>1</v>
      </c>
      <c r="AG374">
        <v>0</v>
      </c>
      <c r="AH374">
        <v>1</v>
      </c>
      <c r="AI374">
        <v>1</v>
      </c>
      <c r="AJ374">
        <v>1</v>
      </c>
      <c r="AK374">
        <v>3</v>
      </c>
      <c r="AL374">
        <v>3</v>
      </c>
      <c r="AM374">
        <v>1</v>
      </c>
      <c r="AN374">
        <v>1</v>
      </c>
    </row>
    <row r="375" spans="1:40">
      <c r="A375">
        <v>374</v>
      </c>
      <c r="B375" t="s">
        <v>705</v>
      </c>
      <c r="C375" t="s">
        <v>706</v>
      </c>
      <c r="D375" t="s">
        <v>707</v>
      </c>
      <c r="E375" t="s">
        <v>835</v>
      </c>
      <c r="F375">
        <v>25</v>
      </c>
      <c r="G375">
        <v>194</v>
      </c>
      <c r="H375">
        <v>186.538461538462</v>
      </c>
      <c r="I375">
        <v>38</v>
      </c>
      <c r="J375">
        <v>53.163461538461497</v>
      </c>
      <c r="P375">
        <v>0</v>
      </c>
      <c r="Q375" s="6">
        <v>239.70192307692301</v>
      </c>
      <c r="R375">
        <v>6.25</v>
      </c>
      <c r="S375" t="s">
        <v>836</v>
      </c>
      <c r="T375" t="s">
        <v>957</v>
      </c>
      <c r="V375">
        <v>2</v>
      </c>
      <c r="X375">
        <v>264.95192307692298</v>
      </c>
      <c r="Y375">
        <v>50</v>
      </c>
      <c r="Z375">
        <v>90</v>
      </c>
      <c r="AA375">
        <v>124.95192307692299</v>
      </c>
      <c r="AB375" s="4">
        <v>124</v>
      </c>
      <c r="AC375">
        <v>3807.6923076919202</v>
      </c>
      <c r="AD375">
        <v>3800</v>
      </c>
      <c r="AF375">
        <v>1</v>
      </c>
      <c r="AG375">
        <v>0</v>
      </c>
      <c r="AH375">
        <v>1</v>
      </c>
      <c r="AI375">
        <v>0</v>
      </c>
      <c r="AJ375">
        <v>0</v>
      </c>
      <c r="AK375">
        <v>4</v>
      </c>
      <c r="AL375">
        <v>3</v>
      </c>
      <c r="AM375">
        <v>1</v>
      </c>
      <c r="AN375">
        <v>3</v>
      </c>
    </row>
    <row r="376" spans="1:40">
      <c r="A376">
        <v>375</v>
      </c>
      <c r="B376" t="s">
        <v>1212</v>
      </c>
      <c r="C376" t="s">
        <v>1213</v>
      </c>
      <c r="D376" t="s">
        <v>483</v>
      </c>
      <c r="E376" t="s">
        <v>835</v>
      </c>
      <c r="F376">
        <v>24.5</v>
      </c>
      <c r="G376">
        <v>194</v>
      </c>
      <c r="H376">
        <v>182.80769230769201</v>
      </c>
      <c r="I376">
        <v>44</v>
      </c>
      <c r="J376">
        <v>61.557692307692299</v>
      </c>
      <c r="P376">
        <v>0</v>
      </c>
      <c r="Q376" s="6">
        <v>244.36538461538501</v>
      </c>
      <c r="S376" t="s">
        <v>836</v>
      </c>
      <c r="T376">
        <v>0</v>
      </c>
      <c r="V376">
        <v>2</v>
      </c>
      <c r="X376">
        <v>253.36538461538501</v>
      </c>
      <c r="Y376">
        <v>50</v>
      </c>
      <c r="Z376">
        <v>90</v>
      </c>
      <c r="AA376">
        <v>113.365384615385</v>
      </c>
      <c r="AB376" s="4">
        <v>113</v>
      </c>
      <c r="AC376">
        <v>1461.5384615400401</v>
      </c>
      <c r="AD376">
        <v>1400</v>
      </c>
      <c r="AF376">
        <v>1</v>
      </c>
      <c r="AG376">
        <v>0</v>
      </c>
      <c r="AH376">
        <v>0</v>
      </c>
      <c r="AI376">
        <v>1</v>
      </c>
      <c r="AJ376">
        <v>0</v>
      </c>
      <c r="AK376">
        <v>3</v>
      </c>
      <c r="AL376">
        <v>1</v>
      </c>
      <c r="AM376">
        <v>0</v>
      </c>
      <c r="AN376">
        <v>4</v>
      </c>
    </row>
    <row r="377" spans="1:40">
      <c r="A377">
        <v>376</v>
      </c>
      <c r="B377" t="s">
        <v>1214</v>
      </c>
      <c r="C377" t="s">
        <v>1215</v>
      </c>
      <c r="D377" t="s">
        <v>658</v>
      </c>
      <c r="E377" t="s">
        <v>835</v>
      </c>
      <c r="F377">
        <v>25</v>
      </c>
      <c r="G377">
        <v>194</v>
      </c>
      <c r="H377">
        <v>186.538461538462</v>
      </c>
      <c r="I377">
        <v>44</v>
      </c>
      <c r="J377">
        <v>61.557692307692299</v>
      </c>
      <c r="P377">
        <v>0</v>
      </c>
      <c r="Q377" s="6">
        <v>248.09615384615401</v>
      </c>
      <c r="S377" t="s">
        <v>836</v>
      </c>
      <c r="T377">
        <v>0</v>
      </c>
      <c r="V377">
        <v>0</v>
      </c>
      <c r="X377">
        <v>255.09615384615401</v>
      </c>
      <c r="Y377">
        <v>50</v>
      </c>
      <c r="Z377">
        <v>90</v>
      </c>
      <c r="AA377">
        <v>115.096153846154</v>
      </c>
      <c r="AB377" s="4">
        <v>115</v>
      </c>
      <c r="AC377">
        <v>384.61538461604101</v>
      </c>
      <c r="AD377">
        <v>300</v>
      </c>
      <c r="AF377">
        <v>1</v>
      </c>
      <c r="AG377">
        <v>0</v>
      </c>
      <c r="AH377">
        <v>0</v>
      </c>
      <c r="AI377">
        <v>1</v>
      </c>
      <c r="AJ377">
        <v>1</v>
      </c>
      <c r="AK377">
        <v>0</v>
      </c>
      <c r="AL377">
        <v>0</v>
      </c>
      <c r="AM377">
        <v>0</v>
      </c>
      <c r="AN377">
        <v>3</v>
      </c>
    </row>
    <row r="378" spans="1:40">
      <c r="A378">
        <v>377</v>
      </c>
      <c r="B378" t="s">
        <v>1216</v>
      </c>
      <c r="C378" t="s">
        <v>1217</v>
      </c>
      <c r="D378" t="s">
        <v>658</v>
      </c>
      <c r="E378" t="s">
        <v>835</v>
      </c>
      <c r="F378">
        <v>25</v>
      </c>
      <c r="G378">
        <v>194</v>
      </c>
      <c r="H378">
        <v>186.538461538462</v>
      </c>
      <c r="I378">
        <v>46</v>
      </c>
      <c r="J378">
        <v>64.355769230769198</v>
      </c>
      <c r="P378">
        <v>0</v>
      </c>
      <c r="Q378" s="6">
        <v>250.894230769231</v>
      </c>
      <c r="S378" t="s">
        <v>836</v>
      </c>
      <c r="T378">
        <v>0</v>
      </c>
      <c r="V378">
        <v>0</v>
      </c>
      <c r="X378">
        <v>257.894230769231</v>
      </c>
      <c r="Y378">
        <v>50</v>
      </c>
      <c r="Z378">
        <v>90</v>
      </c>
      <c r="AA378">
        <v>117.894230769231</v>
      </c>
      <c r="AB378" s="4">
        <v>117</v>
      </c>
      <c r="AC378">
        <v>3576.9230769239998</v>
      </c>
      <c r="AD378">
        <v>3500</v>
      </c>
      <c r="AF378">
        <v>1</v>
      </c>
      <c r="AG378">
        <v>0</v>
      </c>
      <c r="AH378">
        <v>0</v>
      </c>
      <c r="AI378">
        <v>1</v>
      </c>
      <c r="AJ378">
        <v>1</v>
      </c>
      <c r="AK378">
        <v>2</v>
      </c>
      <c r="AL378">
        <v>3</v>
      </c>
      <c r="AM378">
        <v>1</v>
      </c>
      <c r="AN378">
        <v>0</v>
      </c>
    </row>
    <row r="379" spans="1:40">
      <c r="A379">
        <v>378</v>
      </c>
      <c r="B379" t="s">
        <v>708</v>
      </c>
      <c r="C379" t="s">
        <v>709</v>
      </c>
      <c r="D379" t="s">
        <v>710</v>
      </c>
      <c r="E379" t="s">
        <v>835</v>
      </c>
      <c r="F379">
        <v>26</v>
      </c>
      <c r="G379">
        <v>194</v>
      </c>
      <c r="H379">
        <v>194</v>
      </c>
      <c r="I379">
        <v>44</v>
      </c>
      <c r="J379">
        <v>61.557692307692299</v>
      </c>
      <c r="P379">
        <v>0</v>
      </c>
      <c r="Q379" s="6">
        <v>255.55769230769201</v>
      </c>
      <c r="R379">
        <v>13</v>
      </c>
      <c r="S379" t="s">
        <v>836</v>
      </c>
      <c r="T379" t="s">
        <v>957</v>
      </c>
      <c r="V379">
        <v>0</v>
      </c>
      <c r="X379">
        <v>285.55769230769198</v>
      </c>
      <c r="Y379">
        <v>50</v>
      </c>
      <c r="Z379">
        <v>90</v>
      </c>
      <c r="AA379">
        <v>145.55769230769201</v>
      </c>
      <c r="AB379" s="4">
        <v>145</v>
      </c>
      <c r="AC379">
        <v>2230.7692307679199</v>
      </c>
      <c r="AD379">
        <v>2200</v>
      </c>
      <c r="AF379">
        <v>1</v>
      </c>
      <c r="AG379">
        <v>0</v>
      </c>
      <c r="AH379">
        <v>2</v>
      </c>
      <c r="AI379">
        <v>0</v>
      </c>
      <c r="AJ379">
        <v>1</v>
      </c>
      <c r="AK379">
        <v>0</v>
      </c>
      <c r="AL379">
        <v>2</v>
      </c>
      <c r="AM379">
        <v>0</v>
      </c>
      <c r="AN379">
        <v>2</v>
      </c>
    </row>
    <row r="380" spans="1:40">
      <c r="A380">
        <v>379</v>
      </c>
      <c r="B380" t="s">
        <v>1218</v>
      </c>
      <c r="C380" t="s">
        <v>724</v>
      </c>
      <c r="D380" t="s">
        <v>1168</v>
      </c>
      <c r="E380" t="s">
        <v>835</v>
      </c>
      <c r="F380">
        <v>25</v>
      </c>
      <c r="G380">
        <v>194</v>
      </c>
      <c r="H380">
        <v>186.538461538462</v>
      </c>
      <c r="I380">
        <v>44</v>
      </c>
      <c r="J380">
        <v>61.557692307692299</v>
      </c>
      <c r="P380">
        <v>0</v>
      </c>
      <c r="Q380" s="6">
        <v>248.09615384615401</v>
      </c>
      <c r="S380" t="s">
        <v>836</v>
      </c>
      <c r="T380">
        <v>0</v>
      </c>
      <c r="V380">
        <v>0</v>
      </c>
      <c r="X380">
        <v>255.09615384615401</v>
      </c>
      <c r="Y380">
        <v>50</v>
      </c>
      <c r="Z380">
        <v>90</v>
      </c>
      <c r="AA380">
        <v>115.096153846154</v>
      </c>
      <c r="AB380" s="4">
        <v>115</v>
      </c>
      <c r="AC380">
        <v>384.61538461604101</v>
      </c>
      <c r="AD380">
        <v>300</v>
      </c>
      <c r="AF380">
        <v>1</v>
      </c>
      <c r="AG380">
        <v>0</v>
      </c>
      <c r="AH380">
        <v>0</v>
      </c>
      <c r="AI380">
        <v>1</v>
      </c>
      <c r="AJ380">
        <v>1</v>
      </c>
      <c r="AK380">
        <v>0</v>
      </c>
      <c r="AL380">
        <v>0</v>
      </c>
      <c r="AM380">
        <v>0</v>
      </c>
      <c r="AN380">
        <v>3</v>
      </c>
    </row>
    <row r="381" spans="1:40">
      <c r="A381">
        <v>380</v>
      </c>
      <c r="B381" t="s">
        <v>711</v>
      </c>
      <c r="C381" t="s">
        <v>1219</v>
      </c>
      <c r="D381" t="s">
        <v>542</v>
      </c>
      <c r="E381" t="s">
        <v>835</v>
      </c>
      <c r="F381">
        <v>25</v>
      </c>
      <c r="G381">
        <v>194</v>
      </c>
      <c r="H381">
        <v>186.538461538462</v>
      </c>
      <c r="I381">
        <v>48</v>
      </c>
      <c r="J381">
        <v>67.153846153846203</v>
      </c>
      <c r="P381">
        <v>0</v>
      </c>
      <c r="Q381" s="6">
        <v>253.69230769230799</v>
      </c>
      <c r="R381">
        <v>6.25</v>
      </c>
      <c r="S381" t="s">
        <v>836</v>
      </c>
      <c r="T381" t="s">
        <v>957</v>
      </c>
      <c r="V381">
        <v>0</v>
      </c>
      <c r="X381">
        <v>276.94230769230802</v>
      </c>
      <c r="Y381">
        <v>50</v>
      </c>
      <c r="Z381">
        <v>90</v>
      </c>
      <c r="AA381">
        <v>136.94230769230799</v>
      </c>
      <c r="AB381" s="4">
        <v>136</v>
      </c>
      <c r="AC381">
        <v>3769.2307692320801</v>
      </c>
      <c r="AD381">
        <v>3700</v>
      </c>
      <c r="AF381">
        <v>1</v>
      </c>
      <c r="AG381">
        <v>0</v>
      </c>
      <c r="AH381">
        <v>1</v>
      </c>
      <c r="AI381">
        <v>1</v>
      </c>
      <c r="AJ381">
        <v>1</v>
      </c>
      <c r="AK381">
        <v>1</v>
      </c>
      <c r="AL381">
        <v>3</v>
      </c>
      <c r="AM381">
        <v>1</v>
      </c>
      <c r="AN381">
        <v>2</v>
      </c>
    </row>
    <row r="382" spans="1:40">
      <c r="A382">
        <v>381</v>
      </c>
      <c r="B382" t="s">
        <v>1220</v>
      </c>
      <c r="C382" t="s">
        <v>1221</v>
      </c>
      <c r="D382" t="s">
        <v>261</v>
      </c>
      <c r="E382" t="s">
        <v>835</v>
      </c>
      <c r="F382">
        <v>25</v>
      </c>
      <c r="G382">
        <v>194</v>
      </c>
      <c r="H382">
        <v>186.538461538462</v>
      </c>
      <c r="I382">
        <v>34</v>
      </c>
      <c r="J382">
        <v>47.567307692307701</v>
      </c>
      <c r="P382">
        <v>0</v>
      </c>
      <c r="Q382" s="6">
        <v>234.105769230769</v>
      </c>
      <c r="S382" t="s">
        <v>836</v>
      </c>
      <c r="T382">
        <v>0</v>
      </c>
      <c r="V382">
        <v>0</v>
      </c>
      <c r="X382">
        <v>241.105769230769</v>
      </c>
      <c r="Y382">
        <v>50</v>
      </c>
      <c r="Z382">
        <v>90</v>
      </c>
      <c r="AA382">
        <v>101.105769230769</v>
      </c>
      <c r="AB382" s="4">
        <v>101</v>
      </c>
      <c r="AC382">
        <v>423.07692307599598</v>
      </c>
      <c r="AD382">
        <v>400</v>
      </c>
      <c r="AF382">
        <v>1</v>
      </c>
      <c r="AG382">
        <v>0</v>
      </c>
      <c r="AH382">
        <v>0</v>
      </c>
      <c r="AI382">
        <v>0</v>
      </c>
      <c r="AJ382">
        <v>0</v>
      </c>
      <c r="AK382">
        <v>1</v>
      </c>
      <c r="AL382">
        <v>0</v>
      </c>
      <c r="AM382">
        <v>0</v>
      </c>
      <c r="AN382">
        <v>4</v>
      </c>
    </row>
    <row r="383" spans="1:40">
      <c r="A383">
        <v>382</v>
      </c>
      <c r="B383" t="s">
        <v>713</v>
      </c>
      <c r="C383" t="s">
        <v>1222</v>
      </c>
      <c r="D383" t="s">
        <v>439</v>
      </c>
      <c r="E383" t="s">
        <v>835</v>
      </c>
      <c r="F383">
        <v>25</v>
      </c>
      <c r="G383">
        <v>194</v>
      </c>
      <c r="H383">
        <v>186.538461538462</v>
      </c>
      <c r="I383">
        <v>34</v>
      </c>
      <c r="J383">
        <v>47.567307692307701</v>
      </c>
      <c r="P383">
        <v>0</v>
      </c>
      <c r="Q383" s="6">
        <v>234.105769230769</v>
      </c>
      <c r="S383" t="s">
        <v>836</v>
      </c>
      <c r="T383">
        <v>0</v>
      </c>
      <c r="V383">
        <v>0</v>
      </c>
      <c r="X383">
        <v>241.105769230769</v>
      </c>
      <c r="Y383">
        <v>50</v>
      </c>
      <c r="Z383">
        <v>90</v>
      </c>
      <c r="AA383">
        <v>101.105769230769</v>
      </c>
      <c r="AB383" s="4">
        <v>101</v>
      </c>
      <c r="AC383">
        <v>423.07692307599598</v>
      </c>
      <c r="AD383">
        <v>400</v>
      </c>
      <c r="AF383">
        <v>1</v>
      </c>
      <c r="AG383">
        <v>0</v>
      </c>
      <c r="AH383">
        <v>0</v>
      </c>
      <c r="AI383">
        <v>0</v>
      </c>
      <c r="AJ383">
        <v>0</v>
      </c>
      <c r="AK383">
        <v>1</v>
      </c>
      <c r="AL383">
        <v>0</v>
      </c>
      <c r="AM383">
        <v>0</v>
      </c>
      <c r="AN383">
        <v>4</v>
      </c>
    </row>
    <row r="384" spans="1:40">
      <c r="A384">
        <v>383</v>
      </c>
      <c r="B384" t="s">
        <v>1223</v>
      </c>
      <c r="C384" t="s">
        <v>1224</v>
      </c>
      <c r="D384" t="s">
        <v>1225</v>
      </c>
      <c r="E384" t="s">
        <v>835</v>
      </c>
      <c r="F384">
        <v>20</v>
      </c>
      <c r="G384">
        <v>192</v>
      </c>
      <c r="H384">
        <v>147.69230769230799</v>
      </c>
      <c r="I384">
        <v>40</v>
      </c>
      <c r="J384">
        <v>55.384615384615401</v>
      </c>
      <c r="P384">
        <v>0</v>
      </c>
      <c r="Q384" s="6">
        <v>203.07692307692301</v>
      </c>
      <c r="R384">
        <v>9</v>
      </c>
      <c r="S384" t="s">
        <v>836</v>
      </c>
      <c r="T384" t="s">
        <v>967</v>
      </c>
      <c r="V384">
        <v>0</v>
      </c>
      <c r="X384">
        <v>219.07692307692301</v>
      </c>
      <c r="AA384">
        <v>219.07692307692301</v>
      </c>
      <c r="AB384" s="4">
        <v>219</v>
      </c>
      <c r="AC384">
        <v>307.69230769203699</v>
      </c>
      <c r="AD384">
        <v>300</v>
      </c>
      <c r="AF384">
        <v>2</v>
      </c>
      <c r="AG384">
        <v>0</v>
      </c>
      <c r="AH384">
        <v>0</v>
      </c>
      <c r="AI384">
        <v>1</v>
      </c>
      <c r="AJ384">
        <v>1</v>
      </c>
      <c r="AK384">
        <v>4</v>
      </c>
      <c r="AL384">
        <v>0</v>
      </c>
      <c r="AM384">
        <v>0</v>
      </c>
      <c r="AN384">
        <v>3</v>
      </c>
    </row>
    <row r="385" spans="1:40">
      <c r="A385">
        <v>384</v>
      </c>
      <c r="B385" t="s">
        <v>719</v>
      </c>
      <c r="C385" t="s">
        <v>720</v>
      </c>
      <c r="D385" t="s">
        <v>721</v>
      </c>
      <c r="E385" t="s">
        <v>835</v>
      </c>
      <c r="F385">
        <v>26</v>
      </c>
      <c r="G385">
        <v>194</v>
      </c>
      <c r="H385">
        <v>194</v>
      </c>
      <c r="I385">
        <v>64</v>
      </c>
      <c r="J385">
        <v>89.538461538461505</v>
      </c>
      <c r="P385">
        <v>0</v>
      </c>
      <c r="Q385" s="6">
        <v>283.538461538462</v>
      </c>
      <c r="R385">
        <v>13</v>
      </c>
      <c r="S385" t="s">
        <v>836</v>
      </c>
      <c r="T385" t="s">
        <v>957</v>
      </c>
      <c r="U385">
        <v>15</v>
      </c>
      <c r="V385">
        <v>3</v>
      </c>
      <c r="X385">
        <v>331.538461538462</v>
      </c>
      <c r="Y385">
        <v>50</v>
      </c>
      <c r="Z385">
        <v>90</v>
      </c>
      <c r="AA385">
        <v>191.538461538462</v>
      </c>
      <c r="AB385" s="4">
        <v>191</v>
      </c>
      <c r="AC385">
        <v>2153.8461538480101</v>
      </c>
      <c r="AD385">
        <v>2100</v>
      </c>
      <c r="AF385">
        <v>1</v>
      </c>
      <c r="AG385">
        <v>1</v>
      </c>
      <c r="AH385">
        <v>2</v>
      </c>
      <c r="AI385">
        <v>0</v>
      </c>
      <c r="AJ385">
        <v>0</v>
      </c>
      <c r="AK385">
        <v>1</v>
      </c>
      <c r="AL385">
        <v>2</v>
      </c>
      <c r="AM385">
        <v>0</v>
      </c>
      <c r="AN385">
        <v>1</v>
      </c>
    </row>
    <row r="386" spans="1:40">
      <c r="A386">
        <v>385</v>
      </c>
      <c r="B386" t="s">
        <v>1226</v>
      </c>
      <c r="C386" t="s">
        <v>1227</v>
      </c>
      <c r="D386" t="s">
        <v>1228</v>
      </c>
      <c r="E386" t="s">
        <v>1229</v>
      </c>
      <c r="F386">
        <v>25</v>
      </c>
      <c r="G386">
        <v>214</v>
      </c>
      <c r="H386">
        <v>205.769230769231</v>
      </c>
      <c r="I386">
        <v>33</v>
      </c>
      <c r="J386">
        <v>50.927884615384599</v>
      </c>
      <c r="L386">
        <v>0</v>
      </c>
      <c r="O386">
        <v>16</v>
      </c>
      <c r="P386">
        <v>32.923076923076898</v>
      </c>
      <c r="Q386" s="6">
        <v>289.62019230769198</v>
      </c>
      <c r="R386">
        <v>12.5</v>
      </c>
      <c r="S386" t="s">
        <v>836</v>
      </c>
      <c r="T386" t="s">
        <v>957</v>
      </c>
      <c r="U386">
        <v>80</v>
      </c>
      <c r="V386">
        <v>6</v>
      </c>
      <c r="X386">
        <v>405.12019230769198</v>
      </c>
      <c r="Y386">
        <v>50</v>
      </c>
      <c r="Z386">
        <v>90</v>
      </c>
      <c r="AA386">
        <v>265.12019230769198</v>
      </c>
      <c r="AB386" s="4">
        <v>265</v>
      </c>
      <c r="AC386">
        <v>480.769230767919</v>
      </c>
      <c r="AD386">
        <v>400</v>
      </c>
      <c r="AF386">
        <v>2</v>
      </c>
      <c r="AG386">
        <v>1</v>
      </c>
      <c r="AH386">
        <v>0</v>
      </c>
      <c r="AI386">
        <v>1</v>
      </c>
      <c r="AJ386">
        <v>1</v>
      </c>
      <c r="AK386">
        <v>0</v>
      </c>
      <c r="AL386">
        <v>0</v>
      </c>
      <c r="AM386">
        <v>0</v>
      </c>
      <c r="AN386">
        <v>4</v>
      </c>
    </row>
    <row r="387" spans="1:40">
      <c r="A387">
        <v>386</v>
      </c>
      <c r="B387" t="s">
        <v>726</v>
      </c>
      <c r="C387" t="s">
        <v>727</v>
      </c>
      <c r="D387" t="s">
        <v>728</v>
      </c>
      <c r="E387" t="s">
        <v>1230</v>
      </c>
      <c r="F387">
        <v>25</v>
      </c>
      <c r="G387">
        <v>412</v>
      </c>
      <c r="H387">
        <v>396.15384615384602</v>
      </c>
      <c r="I387">
        <v>0</v>
      </c>
      <c r="J387">
        <v>0</v>
      </c>
      <c r="L387">
        <v>0</v>
      </c>
      <c r="P387">
        <v>0</v>
      </c>
      <c r="Q387" s="6">
        <v>396.15384615384602</v>
      </c>
      <c r="R387">
        <v>12.5</v>
      </c>
      <c r="U387">
        <v>288</v>
      </c>
      <c r="V387">
        <v>5</v>
      </c>
      <c r="X387">
        <v>701.65384615384596</v>
      </c>
      <c r="Y387">
        <v>50</v>
      </c>
      <c r="Z387">
        <v>90</v>
      </c>
      <c r="AA387">
        <v>561.65384615384596</v>
      </c>
      <c r="AB387" s="4">
        <v>561</v>
      </c>
      <c r="AC387">
        <v>2615.3846153838499</v>
      </c>
      <c r="AD387">
        <v>2600</v>
      </c>
      <c r="AF387">
        <v>5</v>
      </c>
      <c r="AG387">
        <v>1</v>
      </c>
      <c r="AH387">
        <v>0</v>
      </c>
      <c r="AI387">
        <v>1</v>
      </c>
      <c r="AJ387">
        <v>0</v>
      </c>
      <c r="AK387">
        <v>1</v>
      </c>
      <c r="AL387">
        <v>2</v>
      </c>
      <c r="AM387">
        <v>1</v>
      </c>
      <c r="AN387">
        <v>1</v>
      </c>
    </row>
    <row r="388" spans="1:40">
      <c r="A388">
        <v>387</v>
      </c>
      <c r="B388" t="s">
        <v>729</v>
      </c>
      <c r="C388" t="s">
        <v>730</v>
      </c>
      <c r="D388" t="s">
        <v>731</v>
      </c>
      <c r="E388" t="s">
        <v>1229</v>
      </c>
      <c r="F388">
        <v>25</v>
      </c>
      <c r="G388">
        <v>194</v>
      </c>
      <c r="H388">
        <v>186.538461538462</v>
      </c>
      <c r="I388">
        <v>35</v>
      </c>
      <c r="J388">
        <v>48.966346153846096</v>
      </c>
      <c r="L388">
        <v>0</v>
      </c>
      <c r="P388">
        <v>0</v>
      </c>
      <c r="Q388" s="6">
        <v>235.50480769230799</v>
      </c>
      <c r="R388">
        <v>12.5</v>
      </c>
      <c r="S388" t="s">
        <v>836</v>
      </c>
      <c r="T388" t="s">
        <v>957</v>
      </c>
      <c r="U388">
        <v>20</v>
      </c>
      <c r="V388">
        <v>0</v>
      </c>
      <c r="X388">
        <v>285.00480769230802</v>
      </c>
      <c r="Y388">
        <v>30</v>
      </c>
      <c r="Z388">
        <v>90</v>
      </c>
      <c r="AA388">
        <v>165.00480769230799</v>
      </c>
      <c r="AB388" s="4">
        <v>165</v>
      </c>
      <c r="AC388">
        <v>19.230769232080998</v>
      </c>
      <c r="AD388">
        <v>0</v>
      </c>
      <c r="AF388">
        <v>1</v>
      </c>
      <c r="AG388">
        <v>1</v>
      </c>
      <c r="AH388">
        <v>0</v>
      </c>
      <c r="AI388">
        <v>1</v>
      </c>
      <c r="AJ388">
        <v>1</v>
      </c>
      <c r="AK388">
        <v>0</v>
      </c>
      <c r="AL388">
        <v>0</v>
      </c>
      <c r="AM388">
        <v>0</v>
      </c>
      <c r="AN388">
        <v>0</v>
      </c>
    </row>
    <row r="389" spans="1:40">
      <c r="A389">
        <v>388</v>
      </c>
      <c r="B389" t="s">
        <v>735</v>
      </c>
      <c r="C389" t="s">
        <v>736</v>
      </c>
      <c r="D389" t="s">
        <v>737</v>
      </c>
      <c r="E389" t="s">
        <v>1231</v>
      </c>
      <c r="F389">
        <v>25</v>
      </c>
      <c r="G389">
        <v>194</v>
      </c>
      <c r="H389">
        <v>186.538461538462</v>
      </c>
      <c r="I389">
        <v>36</v>
      </c>
      <c r="J389">
        <v>50.365384615384599</v>
      </c>
      <c r="P389">
        <v>0</v>
      </c>
      <c r="Q389" s="6">
        <v>236.90384615384701</v>
      </c>
      <c r="R389">
        <v>12.5</v>
      </c>
      <c r="S389" t="s">
        <v>836</v>
      </c>
      <c r="T389" t="s">
        <v>957</v>
      </c>
      <c r="U389">
        <v>5</v>
      </c>
      <c r="V389">
        <v>5</v>
      </c>
      <c r="X389">
        <v>276.40384615384698</v>
      </c>
      <c r="Y389">
        <v>50</v>
      </c>
      <c r="Z389">
        <v>90</v>
      </c>
      <c r="AA389">
        <v>136.40384615384701</v>
      </c>
      <c r="AB389" s="4">
        <v>136</v>
      </c>
      <c r="AC389">
        <v>1615.38461538657</v>
      </c>
      <c r="AD389">
        <v>1600</v>
      </c>
      <c r="AF389">
        <v>1</v>
      </c>
      <c r="AG389">
        <v>0</v>
      </c>
      <c r="AH389">
        <v>1</v>
      </c>
      <c r="AI389">
        <v>1</v>
      </c>
      <c r="AJ389">
        <v>1</v>
      </c>
      <c r="AK389">
        <v>1</v>
      </c>
      <c r="AL389">
        <v>1</v>
      </c>
      <c r="AM389">
        <v>1</v>
      </c>
      <c r="AN389">
        <v>1</v>
      </c>
    </row>
    <row r="390" spans="1:40">
      <c r="A390">
        <v>389</v>
      </c>
      <c r="B390" t="s">
        <v>1232</v>
      </c>
      <c r="C390" t="s">
        <v>1233</v>
      </c>
      <c r="D390" t="s">
        <v>1234</v>
      </c>
      <c r="E390" t="s">
        <v>1231</v>
      </c>
      <c r="F390">
        <v>25</v>
      </c>
      <c r="G390">
        <v>194</v>
      </c>
      <c r="H390">
        <v>186.538461538462</v>
      </c>
      <c r="I390">
        <v>36</v>
      </c>
      <c r="J390">
        <v>50.365384615384599</v>
      </c>
      <c r="P390">
        <v>0</v>
      </c>
      <c r="Q390" s="6">
        <v>236.90384615384701</v>
      </c>
      <c r="R390">
        <v>12.5</v>
      </c>
      <c r="S390" t="s">
        <v>836</v>
      </c>
      <c r="T390" t="s">
        <v>957</v>
      </c>
      <c r="U390">
        <v>15</v>
      </c>
      <c r="V390">
        <v>5</v>
      </c>
      <c r="X390">
        <v>286.40384615384698</v>
      </c>
      <c r="Y390">
        <v>50</v>
      </c>
      <c r="Z390">
        <v>90</v>
      </c>
      <c r="AA390">
        <v>146.40384615384701</v>
      </c>
      <c r="AB390" s="4">
        <v>146</v>
      </c>
      <c r="AC390">
        <v>1615.38461538657</v>
      </c>
      <c r="AD390">
        <v>1600</v>
      </c>
      <c r="AF390">
        <v>1</v>
      </c>
      <c r="AG390">
        <v>0</v>
      </c>
      <c r="AH390">
        <v>2</v>
      </c>
      <c r="AI390">
        <v>0</v>
      </c>
      <c r="AJ390">
        <v>1</v>
      </c>
      <c r="AK390">
        <v>1</v>
      </c>
      <c r="AL390">
        <v>1</v>
      </c>
      <c r="AM390">
        <v>1</v>
      </c>
      <c r="AN390">
        <v>1</v>
      </c>
    </row>
    <row r="391" spans="1:40">
      <c r="A391">
        <v>390</v>
      </c>
      <c r="B391" t="s">
        <v>738</v>
      </c>
      <c r="C391" t="s">
        <v>739</v>
      </c>
      <c r="D391" t="s">
        <v>740</v>
      </c>
      <c r="E391" t="s">
        <v>1231</v>
      </c>
      <c r="F391">
        <v>2</v>
      </c>
      <c r="G391">
        <v>192</v>
      </c>
      <c r="H391">
        <v>14.7692307692308</v>
      </c>
      <c r="I391">
        <v>4</v>
      </c>
      <c r="J391">
        <v>5.5384615384615401</v>
      </c>
      <c r="P391">
        <v>0</v>
      </c>
      <c r="Q391" s="6">
        <v>20.307692307692299</v>
      </c>
      <c r="R391">
        <v>1</v>
      </c>
      <c r="S391">
        <v>3.5</v>
      </c>
      <c r="T391" t="s">
        <v>967</v>
      </c>
      <c r="V391">
        <v>0</v>
      </c>
      <c r="X391">
        <v>24.807692307692299</v>
      </c>
      <c r="AA391">
        <v>24.807692307692299</v>
      </c>
      <c r="AB391" s="4">
        <v>24</v>
      </c>
      <c r="AC391">
        <v>3230.76923076923</v>
      </c>
      <c r="AD391">
        <v>3200</v>
      </c>
      <c r="AF391">
        <v>0</v>
      </c>
      <c r="AG391">
        <v>0</v>
      </c>
      <c r="AH391">
        <v>1</v>
      </c>
      <c r="AI391">
        <v>0</v>
      </c>
      <c r="AJ391">
        <v>0</v>
      </c>
      <c r="AK391">
        <v>4</v>
      </c>
      <c r="AL391">
        <v>3</v>
      </c>
      <c r="AM391">
        <v>0</v>
      </c>
      <c r="AN391">
        <v>2</v>
      </c>
    </row>
    <row r="392" spans="1:40">
      <c r="A392">
        <v>391</v>
      </c>
      <c r="B392" t="s">
        <v>741</v>
      </c>
      <c r="C392" t="s">
        <v>742</v>
      </c>
      <c r="D392" t="s">
        <v>740</v>
      </c>
      <c r="E392" t="s">
        <v>1231</v>
      </c>
      <c r="F392">
        <v>2</v>
      </c>
      <c r="G392">
        <v>192</v>
      </c>
      <c r="H392">
        <v>14.7692307692308</v>
      </c>
      <c r="I392">
        <v>2</v>
      </c>
      <c r="J392">
        <v>2.7692307692307701</v>
      </c>
      <c r="P392">
        <v>0</v>
      </c>
      <c r="Q392" s="6">
        <v>17.538461538461501</v>
      </c>
      <c r="R392">
        <v>1</v>
      </c>
      <c r="S392">
        <v>3.5</v>
      </c>
      <c r="T392" t="s">
        <v>967</v>
      </c>
      <c r="V392">
        <v>0</v>
      </c>
      <c r="X392">
        <v>22.038461538461501</v>
      </c>
      <c r="AA392">
        <v>22.038461538461501</v>
      </c>
      <c r="AB392" s="4">
        <v>22</v>
      </c>
      <c r="AC392">
        <v>153.84615384616001</v>
      </c>
      <c r="AD392">
        <v>100</v>
      </c>
      <c r="AF392">
        <v>0</v>
      </c>
      <c r="AG392">
        <v>0</v>
      </c>
      <c r="AH392">
        <v>1</v>
      </c>
      <c r="AI392">
        <v>0</v>
      </c>
      <c r="AJ392">
        <v>0</v>
      </c>
      <c r="AK392">
        <v>2</v>
      </c>
      <c r="AL392">
        <v>0</v>
      </c>
      <c r="AM392">
        <v>0</v>
      </c>
      <c r="AN392">
        <v>1</v>
      </c>
    </row>
    <row r="393" spans="1:40">
      <c r="A393">
        <v>392</v>
      </c>
      <c r="B393" t="s">
        <v>746</v>
      </c>
      <c r="C393" t="s">
        <v>747</v>
      </c>
      <c r="D393" t="s">
        <v>748</v>
      </c>
      <c r="E393" t="s">
        <v>835</v>
      </c>
      <c r="F393">
        <v>26</v>
      </c>
      <c r="G393">
        <v>194</v>
      </c>
      <c r="H393">
        <v>194</v>
      </c>
      <c r="I393">
        <v>22</v>
      </c>
      <c r="J393">
        <v>30.778846153846199</v>
      </c>
      <c r="P393">
        <v>0</v>
      </c>
      <c r="Q393" s="6">
        <v>224.77884615384599</v>
      </c>
      <c r="R393">
        <v>13</v>
      </c>
      <c r="S393" t="s">
        <v>836</v>
      </c>
      <c r="T393" t="s">
        <v>957</v>
      </c>
      <c r="U393">
        <v>20</v>
      </c>
      <c r="V393">
        <v>5</v>
      </c>
      <c r="X393">
        <v>279.77884615384602</v>
      </c>
      <c r="Y393">
        <v>50</v>
      </c>
      <c r="Z393">
        <v>90</v>
      </c>
      <c r="AA393">
        <v>139.77884615384599</v>
      </c>
      <c r="AB393" s="4">
        <v>139</v>
      </c>
      <c r="AC393">
        <v>3115.3846153838499</v>
      </c>
      <c r="AD393">
        <v>3100</v>
      </c>
      <c r="AF393">
        <v>1</v>
      </c>
      <c r="AG393">
        <v>0</v>
      </c>
      <c r="AH393">
        <v>1</v>
      </c>
      <c r="AI393">
        <v>1</v>
      </c>
      <c r="AJ393">
        <v>1</v>
      </c>
      <c r="AK393">
        <v>4</v>
      </c>
      <c r="AL393">
        <v>3</v>
      </c>
      <c r="AM393">
        <v>0</v>
      </c>
      <c r="AN393">
        <v>1</v>
      </c>
    </row>
    <row r="394" spans="1:40">
      <c r="A394">
        <v>393</v>
      </c>
      <c r="B394" t="s">
        <v>749</v>
      </c>
      <c r="C394" t="s">
        <v>750</v>
      </c>
      <c r="D394" t="s">
        <v>751</v>
      </c>
      <c r="E394" t="s">
        <v>835</v>
      </c>
      <c r="F394">
        <v>26</v>
      </c>
      <c r="G394">
        <v>194</v>
      </c>
      <c r="H394">
        <v>194</v>
      </c>
      <c r="I394">
        <v>44</v>
      </c>
      <c r="J394">
        <v>61.557692307692299</v>
      </c>
      <c r="P394">
        <v>0</v>
      </c>
      <c r="Q394" s="6">
        <v>255.55769230769201</v>
      </c>
      <c r="R394">
        <v>13</v>
      </c>
      <c r="S394" t="s">
        <v>836</v>
      </c>
      <c r="T394" t="s">
        <v>957</v>
      </c>
      <c r="U394">
        <v>5</v>
      </c>
      <c r="V394">
        <v>3</v>
      </c>
      <c r="X394">
        <v>293.55769230769198</v>
      </c>
      <c r="Y394">
        <v>50</v>
      </c>
      <c r="Z394">
        <v>90</v>
      </c>
      <c r="AA394">
        <v>153.55769230769201</v>
      </c>
      <c r="AB394" s="4">
        <v>153</v>
      </c>
      <c r="AC394">
        <v>2230.76923076815</v>
      </c>
      <c r="AD394">
        <v>2200</v>
      </c>
      <c r="AF394">
        <v>1</v>
      </c>
      <c r="AG394">
        <v>1</v>
      </c>
      <c r="AH394">
        <v>0</v>
      </c>
      <c r="AI394">
        <v>0</v>
      </c>
      <c r="AJ394">
        <v>0</v>
      </c>
      <c r="AK394">
        <v>3</v>
      </c>
      <c r="AL394">
        <v>2</v>
      </c>
      <c r="AM394">
        <v>0</v>
      </c>
      <c r="AN394">
        <v>2</v>
      </c>
    </row>
    <row r="395" spans="1:40">
      <c r="A395">
        <v>394</v>
      </c>
      <c r="B395" t="s">
        <v>752</v>
      </c>
      <c r="C395" t="s">
        <v>753</v>
      </c>
      <c r="D395" t="s">
        <v>754</v>
      </c>
      <c r="E395" t="s">
        <v>835</v>
      </c>
      <c r="F395">
        <v>26</v>
      </c>
      <c r="G395">
        <v>194</v>
      </c>
      <c r="H395">
        <v>194</v>
      </c>
      <c r="I395">
        <v>36</v>
      </c>
      <c r="J395">
        <v>50.365384615384599</v>
      </c>
      <c r="P395">
        <v>0</v>
      </c>
      <c r="Q395" s="6">
        <v>244.36538461538501</v>
      </c>
      <c r="R395">
        <v>13</v>
      </c>
      <c r="S395" t="s">
        <v>836</v>
      </c>
      <c r="T395" t="s">
        <v>957</v>
      </c>
      <c r="V395">
        <v>2</v>
      </c>
      <c r="X395">
        <v>276.36538461538498</v>
      </c>
      <c r="Y395">
        <v>50</v>
      </c>
      <c r="Z395">
        <v>90</v>
      </c>
      <c r="AA395">
        <v>136.36538461538501</v>
      </c>
      <c r="AB395" s="4">
        <v>136</v>
      </c>
      <c r="AC395">
        <v>1461.5384615385699</v>
      </c>
      <c r="AD395">
        <v>1400</v>
      </c>
      <c r="AF395">
        <v>1</v>
      </c>
      <c r="AG395">
        <v>0</v>
      </c>
      <c r="AH395">
        <v>1</v>
      </c>
      <c r="AI395">
        <v>1</v>
      </c>
      <c r="AJ395">
        <v>1</v>
      </c>
      <c r="AK395">
        <v>1</v>
      </c>
      <c r="AL395">
        <v>1</v>
      </c>
      <c r="AM395">
        <v>0</v>
      </c>
      <c r="AN395">
        <v>4</v>
      </c>
    </row>
    <row r="396" spans="1:40">
      <c r="A396">
        <v>395</v>
      </c>
      <c r="B396" t="s">
        <v>755</v>
      </c>
      <c r="C396" t="s">
        <v>756</v>
      </c>
      <c r="D396" t="s">
        <v>757</v>
      </c>
      <c r="E396" t="s">
        <v>835</v>
      </c>
      <c r="F396">
        <v>26</v>
      </c>
      <c r="G396">
        <v>194</v>
      </c>
      <c r="H396">
        <v>194</v>
      </c>
      <c r="I396">
        <v>28</v>
      </c>
      <c r="J396">
        <v>39.173076923076898</v>
      </c>
      <c r="P396">
        <v>0</v>
      </c>
      <c r="Q396" s="6">
        <v>233.17307692307699</v>
      </c>
      <c r="R396">
        <v>13</v>
      </c>
      <c r="S396" t="s">
        <v>836</v>
      </c>
      <c r="T396" t="s">
        <v>957</v>
      </c>
      <c r="V396">
        <v>0</v>
      </c>
      <c r="X396">
        <v>263.17307692307702</v>
      </c>
      <c r="Y396">
        <v>50</v>
      </c>
      <c r="Z396">
        <v>90</v>
      </c>
      <c r="AA396">
        <v>123.17307692307701</v>
      </c>
      <c r="AB396" s="4">
        <v>123</v>
      </c>
      <c r="AC396">
        <v>692.30769230762201</v>
      </c>
      <c r="AD396">
        <v>600</v>
      </c>
      <c r="AF396">
        <v>1</v>
      </c>
      <c r="AG396">
        <v>0</v>
      </c>
      <c r="AH396">
        <v>1</v>
      </c>
      <c r="AI396">
        <v>0</v>
      </c>
      <c r="AJ396">
        <v>0</v>
      </c>
      <c r="AK396">
        <v>3</v>
      </c>
      <c r="AL396">
        <v>0</v>
      </c>
      <c r="AM396">
        <v>1</v>
      </c>
      <c r="AN396">
        <v>1</v>
      </c>
    </row>
    <row r="397" spans="1:40">
      <c r="A397">
        <v>396</v>
      </c>
      <c r="B397" t="s">
        <v>758</v>
      </c>
      <c r="C397" t="s">
        <v>759</v>
      </c>
      <c r="D397" t="s">
        <v>444</v>
      </c>
      <c r="E397" t="s">
        <v>835</v>
      </c>
      <c r="F397">
        <v>25</v>
      </c>
      <c r="G397">
        <v>192</v>
      </c>
      <c r="H397">
        <v>184.61538461538501</v>
      </c>
      <c r="I397">
        <v>18</v>
      </c>
      <c r="J397">
        <v>24.923076923076898</v>
      </c>
      <c r="P397">
        <v>0</v>
      </c>
      <c r="Q397" s="6">
        <v>209.538461538462</v>
      </c>
      <c r="S397" t="s">
        <v>836</v>
      </c>
      <c r="T397">
        <v>0</v>
      </c>
      <c r="V397">
        <v>0</v>
      </c>
      <c r="X397">
        <v>216.538461538462</v>
      </c>
      <c r="Y397">
        <v>50</v>
      </c>
      <c r="AA397">
        <v>166.538461538462</v>
      </c>
      <c r="AB397" s="4">
        <v>166</v>
      </c>
      <c r="AC397">
        <v>2153.8461538461902</v>
      </c>
      <c r="AD397">
        <v>2100</v>
      </c>
      <c r="AF397">
        <v>1</v>
      </c>
      <c r="AG397">
        <v>1</v>
      </c>
      <c r="AH397">
        <v>0</v>
      </c>
      <c r="AI397">
        <v>1</v>
      </c>
      <c r="AJ397">
        <v>1</v>
      </c>
      <c r="AK397">
        <v>1</v>
      </c>
      <c r="AL397">
        <v>2</v>
      </c>
      <c r="AM397">
        <v>0</v>
      </c>
      <c r="AN397">
        <v>1</v>
      </c>
    </row>
    <row r="398" spans="1:40">
      <c r="A398">
        <v>397</v>
      </c>
      <c r="B398" t="s">
        <v>1235</v>
      </c>
      <c r="C398" t="s">
        <v>1236</v>
      </c>
      <c r="D398" t="s">
        <v>1237</v>
      </c>
      <c r="E398" t="s">
        <v>1238</v>
      </c>
      <c r="F398">
        <v>24</v>
      </c>
      <c r="G398">
        <v>152</v>
      </c>
      <c r="H398">
        <v>140.30769230769201</v>
      </c>
      <c r="I398">
        <v>26</v>
      </c>
      <c r="J398">
        <v>28.5</v>
      </c>
      <c r="P398">
        <v>0</v>
      </c>
      <c r="Q398" s="6">
        <v>168.80769230769201</v>
      </c>
      <c r="R398">
        <v>6</v>
      </c>
      <c r="S398" t="s">
        <v>836</v>
      </c>
      <c r="T398">
        <v>10</v>
      </c>
      <c r="V398">
        <v>2</v>
      </c>
      <c r="X398">
        <v>193.80769230769201</v>
      </c>
      <c r="Y398">
        <v>50</v>
      </c>
      <c r="Z398">
        <v>90</v>
      </c>
      <c r="AA398">
        <v>53.807692307692299</v>
      </c>
      <c r="AB398" s="4">
        <v>53</v>
      </c>
      <c r="AC398">
        <v>3230.76923076917</v>
      </c>
      <c r="AD398">
        <v>3200</v>
      </c>
      <c r="AF398">
        <v>0</v>
      </c>
      <c r="AG398">
        <v>1</v>
      </c>
      <c r="AH398">
        <v>0</v>
      </c>
      <c r="AI398">
        <v>0</v>
      </c>
      <c r="AJ398">
        <v>0</v>
      </c>
      <c r="AK398">
        <v>3</v>
      </c>
      <c r="AL398">
        <v>3</v>
      </c>
      <c r="AM398">
        <v>0</v>
      </c>
      <c r="AN398">
        <v>2</v>
      </c>
    </row>
    <row r="399" spans="1:40">
      <c r="A399">
        <v>398</v>
      </c>
      <c r="B399" t="s">
        <v>1239</v>
      </c>
      <c r="C399" t="s">
        <v>1240</v>
      </c>
      <c r="D399" t="s">
        <v>850</v>
      </c>
      <c r="E399" t="s">
        <v>1238</v>
      </c>
      <c r="F399">
        <v>24</v>
      </c>
      <c r="G399">
        <v>152</v>
      </c>
      <c r="H399">
        <v>140.30769230769201</v>
      </c>
      <c r="I399">
        <v>30</v>
      </c>
      <c r="J399">
        <v>32.884615384615401</v>
      </c>
      <c r="P399">
        <v>0</v>
      </c>
      <c r="Q399" s="6">
        <v>173.19230769230799</v>
      </c>
      <c r="R399">
        <v>6</v>
      </c>
      <c r="S399" t="s">
        <v>836</v>
      </c>
      <c r="T399" t="s">
        <v>967</v>
      </c>
      <c r="V399">
        <v>2</v>
      </c>
      <c r="X399">
        <v>188.19230769230799</v>
      </c>
      <c r="Y399">
        <v>50</v>
      </c>
      <c r="Z399">
        <v>90</v>
      </c>
      <c r="AA399">
        <v>48.192307692307701</v>
      </c>
      <c r="AB399" s="4">
        <v>48</v>
      </c>
      <c r="AC399">
        <v>769.23076923071699</v>
      </c>
      <c r="AD399">
        <v>700</v>
      </c>
      <c r="AF399">
        <v>0</v>
      </c>
      <c r="AG399">
        <v>0</v>
      </c>
      <c r="AH399">
        <v>2</v>
      </c>
      <c r="AI399">
        <v>0</v>
      </c>
      <c r="AJ399">
        <v>1</v>
      </c>
      <c r="AK399">
        <v>3</v>
      </c>
      <c r="AL399">
        <v>0</v>
      </c>
      <c r="AM399">
        <v>1</v>
      </c>
      <c r="AN399">
        <v>2</v>
      </c>
    </row>
    <row r="400" spans="1:40">
      <c r="A400">
        <v>399</v>
      </c>
      <c r="B400" t="s">
        <v>1241</v>
      </c>
      <c r="C400" t="s">
        <v>1242</v>
      </c>
      <c r="D400" t="s">
        <v>1243</v>
      </c>
      <c r="E400" t="s">
        <v>1238</v>
      </c>
      <c r="F400">
        <v>23.5</v>
      </c>
      <c r="G400">
        <v>152</v>
      </c>
      <c r="H400">
        <v>137.38461538461499</v>
      </c>
      <c r="I400">
        <v>30</v>
      </c>
      <c r="J400">
        <v>32.884615384615401</v>
      </c>
      <c r="P400">
        <v>0</v>
      </c>
      <c r="Q400" s="6">
        <v>170.269230769231</v>
      </c>
      <c r="S400" t="s">
        <v>836</v>
      </c>
      <c r="T400" t="s">
        <v>967</v>
      </c>
      <c r="X400">
        <v>177.269230769231</v>
      </c>
      <c r="Y400">
        <v>30</v>
      </c>
      <c r="Z400">
        <v>90</v>
      </c>
      <c r="AA400">
        <v>57.269230769230802</v>
      </c>
      <c r="AB400" s="4">
        <v>57</v>
      </c>
      <c r="AC400">
        <v>1076.9230769230901</v>
      </c>
      <c r="AD400">
        <v>1000</v>
      </c>
      <c r="AF400">
        <v>0</v>
      </c>
      <c r="AG400">
        <v>1</v>
      </c>
      <c r="AH400">
        <v>0</v>
      </c>
      <c r="AI400">
        <v>0</v>
      </c>
      <c r="AJ400">
        <v>1</v>
      </c>
      <c r="AK400">
        <v>2</v>
      </c>
      <c r="AL400">
        <v>1</v>
      </c>
      <c r="AM400">
        <v>0</v>
      </c>
      <c r="AN400">
        <v>0</v>
      </c>
    </row>
    <row r="401" spans="1:40">
      <c r="A401">
        <v>400</v>
      </c>
      <c r="B401" t="s">
        <v>760</v>
      </c>
      <c r="C401" t="s">
        <v>761</v>
      </c>
      <c r="D401" t="s">
        <v>762</v>
      </c>
      <c r="E401" t="s">
        <v>1238</v>
      </c>
      <c r="F401">
        <v>25</v>
      </c>
      <c r="G401">
        <v>162</v>
      </c>
      <c r="H401">
        <v>155.769230769231</v>
      </c>
      <c r="I401">
        <v>28</v>
      </c>
      <c r="J401">
        <v>32.711538461538503</v>
      </c>
      <c r="P401">
        <v>0</v>
      </c>
      <c r="Q401" s="6">
        <v>188.480769230769</v>
      </c>
      <c r="R401">
        <v>12.5</v>
      </c>
      <c r="S401" t="s">
        <v>836</v>
      </c>
      <c r="T401" t="s">
        <v>957</v>
      </c>
      <c r="X401">
        <v>217.980769230769</v>
      </c>
      <c r="Y401">
        <v>50</v>
      </c>
      <c r="Z401">
        <v>90</v>
      </c>
      <c r="AA401">
        <v>77.980769230769198</v>
      </c>
      <c r="AB401" s="4">
        <v>77</v>
      </c>
      <c r="AC401">
        <v>3923.0769230769101</v>
      </c>
      <c r="AD401">
        <v>3900</v>
      </c>
      <c r="AF401">
        <v>0</v>
      </c>
      <c r="AG401">
        <v>1</v>
      </c>
      <c r="AH401">
        <v>1</v>
      </c>
      <c r="AI401">
        <v>0</v>
      </c>
      <c r="AJ401">
        <v>1</v>
      </c>
      <c r="AK401">
        <v>2</v>
      </c>
      <c r="AL401">
        <v>3</v>
      </c>
      <c r="AM401">
        <v>1</v>
      </c>
      <c r="AN401">
        <v>4</v>
      </c>
    </row>
    <row r="402" spans="1:40">
      <c r="A402">
        <v>401</v>
      </c>
      <c r="B402" t="s">
        <v>763</v>
      </c>
      <c r="C402" t="s">
        <v>764</v>
      </c>
      <c r="D402" t="s">
        <v>765</v>
      </c>
      <c r="E402" t="s">
        <v>1244</v>
      </c>
      <c r="F402">
        <v>26</v>
      </c>
      <c r="G402">
        <v>412</v>
      </c>
      <c r="H402">
        <v>412</v>
      </c>
      <c r="I402">
        <v>0</v>
      </c>
      <c r="J402">
        <v>0</v>
      </c>
      <c r="P402">
        <v>0</v>
      </c>
      <c r="Q402" s="6">
        <v>412</v>
      </c>
      <c r="R402">
        <v>13</v>
      </c>
      <c r="U402">
        <v>70</v>
      </c>
      <c r="V402">
        <v>6</v>
      </c>
      <c r="X402">
        <v>501</v>
      </c>
      <c r="Y402">
        <v>50</v>
      </c>
      <c r="Z402">
        <v>90</v>
      </c>
      <c r="AA402">
        <v>361</v>
      </c>
      <c r="AB402" s="4">
        <v>361</v>
      </c>
      <c r="AC402">
        <v>0</v>
      </c>
      <c r="AD402">
        <v>0</v>
      </c>
      <c r="AF402">
        <v>3</v>
      </c>
      <c r="AG402">
        <v>1</v>
      </c>
      <c r="AH402">
        <v>0</v>
      </c>
      <c r="AI402">
        <v>1</v>
      </c>
      <c r="AJ402">
        <v>0</v>
      </c>
      <c r="AK402">
        <v>1</v>
      </c>
      <c r="AL402">
        <v>0</v>
      </c>
      <c r="AM402">
        <v>0</v>
      </c>
      <c r="AN402">
        <v>0</v>
      </c>
    </row>
    <row r="403" spans="1:40">
      <c r="A403">
        <v>402</v>
      </c>
      <c r="B403" t="s">
        <v>1245</v>
      </c>
      <c r="C403" t="s">
        <v>1246</v>
      </c>
      <c r="D403" t="s">
        <v>1247</v>
      </c>
      <c r="E403" t="s">
        <v>1248</v>
      </c>
      <c r="F403">
        <v>26</v>
      </c>
      <c r="G403">
        <v>234</v>
      </c>
      <c r="H403">
        <v>234</v>
      </c>
      <c r="I403">
        <v>48</v>
      </c>
      <c r="J403">
        <v>81</v>
      </c>
      <c r="P403">
        <v>0</v>
      </c>
      <c r="Q403" s="6">
        <v>315</v>
      </c>
      <c r="R403">
        <v>13</v>
      </c>
      <c r="U403">
        <v>20</v>
      </c>
      <c r="V403">
        <v>6</v>
      </c>
      <c r="X403">
        <v>354</v>
      </c>
      <c r="Y403">
        <v>50</v>
      </c>
      <c r="Z403">
        <v>90</v>
      </c>
      <c r="AA403">
        <v>214</v>
      </c>
      <c r="AB403" s="4">
        <v>214</v>
      </c>
      <c r="AC403">
        <v>0</v>
      </c>
      <c r="AD403">
        <v>0</v>
      </c>
      <c r="AF403">
        <v>2</v>
      </c>
      <c r="AG403">
        <v>0</v>
      </c>
      <c r="AH403">
        <v>0</v>
      </c>
      <c r="AI403">
        <v>1</v>
      </c>
      <c r="AJ403">
        <v>0</v>
      </c>
      <c r="AK403">
        <v>4</v>
      </c>
      <c r="AL403">
        <v>0</v>
      </c>
      <c r="AM403">
        <v>0</v>
      </c>
      <c r="AN403">
        <v>0</v>
      </c>
    </row>
    <row r="404" spans="1:40">
      <c r="A404">
        <v>403</v>
      </c>
      <c r="B404" t="s">
        <v>1249</v>
      </c>
      <c r="C404" t="s">
        <v>1250</v>
      </c>
      <c r="D404" t="s">
        <v>728</v>
      </c>
      <c r="E404" t="s">
        <v>1251</v>
      </c>
      <c r="F404">
        <v>24</v>
      </c>
      <c r="G404">
        <v>224</v>
      </c>
      <c r="H404">
        <v>206.769230769231</v>
      </c>
      <c r="I404">
        <v>0</v>
      </c>
      <c r="J404">
        <v>0</v>
      </c>
      <c r="P404">
        <v>0</v>
      </c>
      <c r="Q404" s="6">
        <v>206.769230769231</v>
      </c>
      <c r="V404">
        <v>5</v>
      </c>
      <c r="X404">
        <v>211.769230769231</v>
      </c>
      <c r="Y404">
        <v>50</v>
      </c>
      <c r="Z404">
        <v>90</v>
      </c>
      <c r="AA404">
        <v>71.769230769231001</v>
      </c>
      <c r="AB404" s="4">
        <v>71</v>
      </c>
      <c r="AC404">
        <v>3076.9230769239998</v>
      </c>
      <c r="AD404">
        <v>3000</v>
      </c>
      <c r="AF404">
        <v>0</v>
      </c>
      <c r="AG404">
        <v>1</v>
      </c>
      <c r="AH404">
        <v>1</v>
      </c>
      <c r="AI404">
        <v>0</v>
      </c>
      <c r="AJ404">
        <v>0</v>
      </c>
      <c r="AK404">
        <v>1</v>
      </c>
      <c r="AL404">
        <v>3</v>
      </c>
      <c r="AM404">
        <v>0</v>
      </c>
      <c r="AN404">
        <v>0</v>
      </c>
    </row>
    <row r="405" spans="1:40">
      <c r="A405">
        <v>404</v>
      </c>
      <c r="B405" t="s">
        <v>766</v>
      </c>
      <c r="C405" t="s">
        <v>767</v>
      </c>
      <c r="D405" t="s">
        <v>768</v>
      </c>
      <c r="E405" t="s">
        <v>1252</v>
      </c>
      <c r="F405">
        <v>26</v>
      </c>
      <c r="G405">
        <v>214</v>
      </c>
      <c r="H405">
        <v>214</v>
      </c>
      <c r="I405">
        <v>37</v>
      </c>
      <c r="J405">
        <v>57.100961538461497</v>
      </c>
      <c r="P405">
        <v>0</v>
      </c>
      <c r="Q405" s="6">
        <v>271.10096153846098</v>
      </c>
      <c r="R405">
        <v>13</v>
      </c>
      <c r="S405" t="s">
        <v>836</v>
      </c>
      <c r="T405">
        <v>10</v>
      </c>
      <c r="U405">
        <v>80</v>
      </c>
      <c r="V405">
        <v>3</v>
      </c>
      <c r="X405">
        <v>384.10096153846098</v>
      </c>
      <c r="Y405">
        <v>50</v>
      </c>
      <c r="Z405">
        <v>90</v>
      </c>
      <c r="AA405">
        <v>244.10096153846101</v>
      </c>
      <c r="AB405" s="4">
        <v>244</v>
      </c>
      <c r="AC405">
        <v>403.84615384391498</v>
      </c>
      <c r="AD405">
        <v>400</v>
      </c>
      <c r="AF405">
        <v>2</v>
      </c>
      <c r="AG405">
        <v>0</v>
      </c>
      <c r="AH405">
        <v>2</v>
      </c>
      <c r="AI405">
        <v>0</v>
      </c>
      <c r="AJ405">
        <v>0</v>
      </c>
      <c r="AK405">
        <v>4</v>
      </c>
      <c r="AL405">
        <v>0</v>
      </c>
      <c r="AM405">
        <v>0</v>
      </c>
      <c r="AN405">
        <v>4</v>
      </c>
    </row>
    <row r="406" spans="1:40">
      <c r="A406">
        <v>405</v>
      </c>
      <c r="B406" t="s">
        <v>1253</v>
      </c>
      <c r="C406" t="s">
        <v>744</v>
      </c>
      <c r="D406" t="s">
        <v>745</v>
      </c>
      <c r="E406" t="s">
        <v>1254</v>
      </c>
      <c r="F406">
        <v>25</v>
      </c>
      <c r="G406">
        <v>194</v>
      </c>
      <c r="H406">
        <v>186.538461538462</v>
      </c>
      <c r="I406">
        <v>38</v>
      </c>
      <c r="J406">
        <v>53.163461538461497</v>
      </c>
      <c r="P406">
        <v>0</v>
      </c>
      <c r="Q406" s="6">
        <v>239.70192307692301</v>
      </c>
      <c r="R406">
        <v>12</v>
      </c>
      <c r="S406" t="s">
        <v>836</v>
      </c>
      <c r="T406" t="s">
        <v>957</v>
      </c>
      <c r="U406">
        <v>5</v>
      </c>
      <c r="V406">
        <v>3</v>
      </c>
      <c r="X406">
        <v>276.70192307692298</v>
      </c>
      <c r="Y406">
        <v>50</v>
      </c>
      <c r="Z406">
        <v>90</v>
      </c>
      <c r="AA406">
        <v>136.70192307692301</v>
      </c>
      <c r="AB406" s="4">
        <v>136</v>
      </c>
      <c r="AC406">
        <v>2807.6923076919202</v>
      </c>
      <c r="AD406">
        <v>2800</v>
      </c>
      <c r="AF406">
        <v>1</v>
      </c>
      <c r="AG406">
        <v>0</v>
      </c>
      <c r="AH406">
        <v>1</v>
      </c>
      <c r="AI406">
        <v>1</v>
      </c>
      <c r="AJ406">
        <v>1</v>
      </c>
      <c r="AK406">
        <v>1</v>
      </c>
      <c r="AL406">
        <v>2</v>
      </c>
      <c r="AM406">
        <v>1</v>
      </c>
      <c r="AN406">
        <v>3</v>
      </c>
    </row>
    <row r="407" spans="1:40">
      <c r="A407">
        <v>406</v>
      </c>
      <c r="B407" t="s">
        <v>769</v>
      </c>
      <c r="C407" t="s">
        <v>770</v>
      </c>
      <c r="D407" t="s">
        <v>771</v>
      </c>
      <c r="E407" t="s">
        <v>1255</v>
      </c>
      <c r="F407">
        <v>26</v>
      </c>
      <c r="G407">
        <v>650</v>
      </c>
      <c r="H407">
        <v>650</v>
      </c>
      <c r="I407">
        <v>0</v>
      </c>
      <c r="J407">
        <v>0</v>
      </c>
      <c r="P407">
        <v>0</v>
      </c>
      <c r="Q407" s="6">
        <v>650</v>
      </c>
      <c r="R407">
        <v>13</v>
      </c>
      <c r="X407">
        <v>663</v>
      </c>
      <c r="Y407">
        <v>50</v>
      </c>
      <c r="Z407">
        <v>90</v>
      </c>
      <c r="AA407">
        <v>523</v>
      </c>
      <c r="AB407" s="4">
        <v>523</v>
      </c>
      <c r="AC407">
        <v>0</v>
      </c>
      <c r="AD407">
        <v>0</v>
      </c>
      <c r="AF407">
        <v>5</v>
      </c>
      <c r="AG407">
        <v>0</v>
      </c>
      <c r="AH407">
        <v>1</v>
      </c>
      <c r="AI407">
        <v>0</v>
      </c>
      <c r="AJ407">
        <v>0</v>
      </c>
      <c r="AK407">
        <v>3</v>
      </c>
      <c r="AL407">
        <v>0</v>
      </c>
      <c r="AM407">
        <v>0</v>
      </c>
      <c r="AN407">
        <v>0</v>
      </c>
    </row>
  </sheetData>
  <autoFilter ref="A1:AO407" xr:uid="{00000000-0009-0000-0000-000017000000}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AP400"/>
  <sheetViews>
    <sheetView workbookViewId="0">
      <selection activeCell="Z5" sqref="Z5"/>
    </sheetView>
  </sheetViews>
  <sheetFormatPr defaultColWidth="9" defaultRowHeight="15"/>
  <cols>
    <col min="1" max="1" width="9.140625" style="1"/>
    <col min="2" max="3" width="11.5703125" style="1" customWidth="1"/>
    <col min="4" max="4" width="16.85546875" customWidth="1"/>
    <col min="6" max="6" width="25.42578125" customWidth="1"/>
    <col min="7" max="25" width="9" style="1" hidden="1" customWidth="1"/>
    <col min="26" max="26" width="10.42578125" style="1" customWidth="1"/>
    <col min="27" max="27" width="9.140625" style="2"/>
    <col min="28" max="28" width="12.42578125" style="1" customWidth="1"/>
    <col min="29" max="30" width="9.140625" style="1"/>
    <col min="33" max="41" width="9.140625" style="1"/>
  </cols>
  <sheetData>
    <row r="1" spans="1:42">
      <c r="B1" s="1" t="s">
        <v>832</v>
      </c>
      <c r="D1" t="s">
        <v>1256</v>
      </c>
      <c r="E1" t="s">
        <v>1257</v>
      </c>
      <c r="F1" t="s">
        <v>1258</v>
      </c>
      <c r="G1" s="1" t="s">
        <v>1259</v>
      </c>
      <c r="H1" s="1" t="s">
        <v>1260</v>
      </c>
      <c r="J1" s="1" t="s">
        <v>1261</v>
      </c>
      <c r="Z1" s="1" t="s">
        <v>1262</v>
      </c>
      <c r="AB1" s="1" t="s">
        <v>1263</v>
      </c>
    </row>
    <row r="2" spans="1:42">
      <c r="A2" s="1">
        <f>SUBTOTAL(103,$B$2:B2)</f>
        <v>1</v>
      </c>
      <c r="B2" s="1" t="s">
        <v>67</v>
      </c>
      <c r="C2" s="1" t="s">
        <v>0</v>
      </c>
      <c r="D2" t="s">
        <v>570</v>
      </c>
      <c r="E2" t="s">
        <v>179</v>
      </c>
      <c r="F2" t="s">
        <v>835</v>
      </c>
      <c r="G2" s="1">
        <v>26</v>
      </c>
      <c r="H2" s="1">
        <v>194</v>
      </c>
      <c r="I2" s="1">
        <v>194</v>
      </c>
      <c r="J2" s="1">
        <v>38</v>
      </c>
      <c r="K2" s="1">
        <v>53.163461538461497</v>
      </c>
      <c r="Q2" s="1">
        <v>0</v>
      </c>
      <c r="R2" s="1">
        <v>247.163461538462</v>
      </c>
      <c r="S2" s="1">
        <v>13</v>
      </c>
      <c r="T2" s="1" t="s">
        <v>836</v>
      </c>
      <c r="U2" s="1" t="s">
        <v>957</v>
      </c>
      <c r="X2" s="1">
        <v>6</v>
      </c>
      <c r="Z2" s="1">
        <v>283.163461538462</v>
      </c>
      <c r="AA2" s="2">
        <v>90</v>
      </c>
      <c r="AB2" s="1">
        <v>90</v>
      </c>
      <c r="AC2" s="1">
        <v>193.163461538462</v>
      </c>
      <c r="AD2" s="1">
        <v>193</v>
      </c>
      <c r="AE2">
        <v>653.84615384618905</v>
      </c>
      <c r="AF2">
        <v>600</v>
      </c>
      <c r="AH2" s="1">
        <v>1</v>
      </c>
      <c r="AI2" s="1">
        <v>1</v>
      </c>
      <c r="AJ2" s="1">
        <v>2</v>
      </c>
      <c r="AK2" s="1">
        <v>0</v>
      </c>
      <c r="AL2" s="1">
        <v>0</v>
      </c>
      <c r="AM2" s="1">
        <v>3</v>
      </c>
      <c r="AN2" s="1">
        <v>0</v>
      </c>
      <c r="AO2" s="1">
        <v>1</v>
      </c>
      <c r="AP2">
        <v>1</v>
      </c>
    </row>
    <row r="3" spans="1:42">
      <c r="A3" s="1">
        <f>SUBTOTAL(103,$B$2:B3)</f>
        <v>2</v>
      </c>
      <c r="B3" s="1" t="s">
        <v>69</v>
      </c>
      <c r="C3" s="1" t="s">
        <v>0</v>
      </c>
      <c r="D3" t="s">
        <v>70</v>
      </c>
      <c r="E3" t="s">
        <v>837</v>
      </c>
      <c r="F3" t="s">
        <v>835</v>
      </c>
      <c r="G3" s="1">
        <v>26</v>
      </c>
      <c r="H3" s="1">
        <v>194</v>
      </c>
      <c r="I3" s="1">
        <v>194</v>
      </c>
      <c r="J3" s="1">
        <v>38</v>
      </c>
      <c r="K3" s="1">
        <v>53.163461538461497</v>
      </c>
      <c r="Q3" s="1">
        <v>0</v>
      </c>
      <c r="R3" s="1">
        <v>247.163461538462</v>
      </c>
      <c r="S3" s="1">
        <v>13</v>
      </c>
      <c r="T3" s="1" t="s">
        <v>836</v>
      </c>
      <c r="U3" s="1" t="s">
        <v>957</v>
      </c>
      <c r="X3" s="1">
        <v>6</v>
      </c>
      <c r="Z3" s="1">
        <v>283.163461538462</v>
      </c>
      <c r="AA3" s="2">
        <v>90</v>
      </c>
      <c r="AB3" s="1">
        <v>90</v>
      </c>
      <c r="AC3" s="1">
        <v>193.163461538462</v>
      </c>
      <c r="AD3" s="1">
        <v>193</v>
      </c>
      <c r="AE3">
        <v>653.84615384618905</v>
      </c>
      <c r="AF3">
        <v>600</v>
      </c>
      <c r="AH3" s="1">
        <v>1</v>
      </c>
      <c r="AI3" s="1">
        <v>1</v>
      </c>
      <c r="AJ3" s="1">
        <v>2</v>
      </c>
      <c r="AK3" s="1">
        <v>0</v>
      </c>
      <c r="AL3" s="1">
        <v>0</v>
      </c>
      <c r="AM3" s="1">
        <v>3</v>
      </c>
      <c r="AN3" s="1">
        <v>0</v>
      </c>
      <c r="AO3" s="1">
        <v>1</v>
      </c>
      <c r="AP3">
        <v>1</v>
      </c>
    </row>
    <row r="4" spans="1:42">
      <c r="A4" s="1">
        <f>SUBTOTAL(103,$B$2:B4)</f>
        <v>3</v>
      </c>
      <c r="B4" s="1" t="s">
        <v>71</v>
      </c>
      <c r="C4" s="1" t="s">
        <v>0</v>
      </c>
      <c r="D4" t="s">
        <v>72</v>
      </c>
      <c r="E4" t="s">
        <v>839</v>
      </c>
      <c r="F4" t="s">
        <v>840</v>
      </c>
      <c r="G4" s="1">
        <v>26</v>
      </c>
      <c r="H4" s="1">
        <v>194</v>
      </c>
      <c r="I4" s="1">
        <v>194</v>
      </c>
      <c r="J4" s="1">
        <v>40</v>
      </c>
      <c r="K4" s="1">
        <v>55.961538461538503</v>
      </c>
      <c r="Q4" s="1">
        <v>0</v>
      </c>
      <c r="R4" s="1">
        <v>249.961538461538</v>
      </c>
      <c r="S4" s="1">
        <v>13</v>
      </c>
      <c r="T4" s="1" t="s">
        <v>836</v>
      </c>
      <c r="U4" s="1" t="s">
        <v>957</v>
      </c>
      <c r="X4" s="1">
        <v>6</v>
      </c>
      <c r="Z4" s="1">
        <v>285.961538461538</v>
      </c>
      <c r="AA4" s="2">
        <v>90</v>
      </c>
      <c r="AB4" s="1">
        <v>90</v>
      </c>
      <c r="AC4" s="1">
        <v>195.961538461538</v>
      </c>
      <c r="AD4" s="1">
        <v>195</v>
      </c>
      <c r="AE4">
        <v>3846.1538461538098</v>
      </c>
      <c r="AF4">
        <v>3800</v>
      </c>
      <c r="AH4" s="1">
        <v>1</v>
      </c>
      <c r="AI4" s="1">
        <v>1</v>
      </c>
      <c r="AJ4" s="1">
        <v>2</v>
      </c>
      <c r="AK4" s="1">
        <v>0</v>
      </c>
      <c r="AL4" s="1">
        <v>1</v>
      </c>
      <c r="AM4" s="1">
        <v>0</v>
      </c>
      <c r="AN4" s="1">
        <v>3</v>
      </c>
      <c r="AO4" s="1">
        <v>1</v>
      </c>
      <c r="AP4">
        <v>3</v>
      </c>
    </row>
    <row r="5" spans="1:42">
      <c r="A5" s="1">
        <f>SUBTOTAL(103,$B$2:B5)</f>
        <v>4</v>
      </c>
      <c r="B5" s="1" t="s">
        <v>73</v>
      </c>
      <c r="C5" s="1" t="s">
        <v>0</v>
      </c>
      <c r="D5" t="s">
        <v>74</v>
      </c>
      <c r="E5" t="s">
        <v>841</v>
      </c>
      <c r="F5" t="s">
        <v>835</v>
      </c>
      <c r="G5" s="1">
        <v>26</v>
      </c>
      <c r="H5" s="1">
        <v>194</v>
      </c>
      <c r="I5" s="1">
        <v>194</v>
      </c>
      <c r="J5" s="1">
        <v>38</v>
      </c>
      <c r="K5" s="1">
        <v>53.163461538461497</v>
      </c>
      <c r="Q5" s="1">
        <v>0</v>
      </c>
      <c r="R5" s="1">
        <v>247.163461538462</v>
      </c>
      <c r="S5" s="1">
        <v>13</v>
      </c>
      <c r="T5" s="1" t="s">
        <v>836</v>
      </c>
      <c r="U5" s="1" t="s">
        <v>957</v>
      </c>
      <c r="X5" s="1">
        <v>5</v>
      </c>
      <c r="Z5" s="1">
        <v>282.163461538462</v>
      </c>
      <c r="AA5" s="2">
        <v>90</v>
      </c>
      <c r="AB5" s="1">
        <v>90</v>
      </c>
      <c r="AC5" s="1">
        <v>192.163461538462</v>
      </c>
      <c r="AD5" s="1">
        <v>192</v>
      </c>
      <c r="AE5">
        <v>653.84615384618905</v>
      </c>
      <c r="AF5">
        <v>600</v>
      </c>
      <c r="AH5" s="1">
        <v>1</v>
      </c>
      <c r="AI5" s="1">
        <v>1</v>
      </c>
      <c r="AJ5" s="1">
        <v>2</v>
      </c>
      <c r="AK5" s="1">
        <v>0</v>
      </c>
      <c r="AL5" s="1">
        <v>0</v>
      </c>
      <c r="AM5" s="1">
        <v>2</v>
      </c>
      <c r="AN5" s="1">
        <v>0</v>
      </c>
      <c r="AO5" s="1">
        <v>1</v>
      </c>
      <c r="AP5">
        <v>1</v>
      </c>
    </row>
    <row r="6" spans="1:42">
      <c r="A6" s="1">
        <f>SUBTOTAL(103,$B$2:B6)</f>
        <v>5</v>
      </c>
      <c r="B6" s="1" t="s">
        <v>75</v>
      </c>
      <c r="C6" s="1" t="s">
        <v>0</v>
      </c>
      <c r="D6" t="s">
        <v>76</v>
      </c>
      <c r="E6" t="s">
        <v>841</v>
      </c>
      <c r="F6" t="s">
        <v>835</v>
      </c>
      <c r="G6" s="1">
        <v>26</v>
      </c>
      <c r="H6" s="1">
        <v>194</v>
      </c>
      <c r="I6" s="1">
        <v>194</v>
      </c>
      <c r="J6" s="1">
        <v>40</v>
      </c>
      <c r="K6" s="1">
        <v>55.961538461538503</v>
      </c>
      <c r="Q6" s="1">
        <v>0</v>
      </c>
      <c r="R6" s="1">
        <v>249.961538461538</v>
      </c>
      <c r="S6" s="1">
        <v>13</v>
      </c>
      <c r="T6" s="1" t="s">
        <v>836</v>
      </c>
      <c r="U6" s="1" t="s">
        <v>957</v>
      </c>
      <c r="X6" s="1">
        <v>5</v>
      </c>
      <c r="Z6" s="1">
        <v>284.961538461538</v>
      </c>
      <c r="AA6" s="2">
        <v>90</v>
      </c>
      <c r="AB6" s="1">
        <v>90</v>
      </c>
      <c r="AC6" s="1">
        <v>194.961538461538</v>
      </c>
      <c r="AD6" s="1">
        <v>194</v>
      </c>
      <c r="AE6">
        <v>3846.1538461538098</v>
      </c>
      <c r="AF6">
        <v>3800</v>
      </c>
      <c r="AH6" s="1">
        <v>1</v>
      </c>
      <c r="AI6" s="1">
        <v>1</v>
      </c>
      <c r="AJ6" s="1">
        <v>2</v>
      </c>
      <c r="AK6" s="1">
        <v>0</v>
      </c>
      <c r="AL6" s="1">
        <v>0</v>
      </c>
      <c r="AM6" s="1">
        <v>4</v>
      </c>
      <c r="AN6" s="1">
        <v>3</v>
      </c>
      <c r="AO6" s="1">
        <v>1</v>
      </c>
      <c r="AP6">
        <v>3</v>
      </c>
    </row>
    <row r="7" spans="1:42">
      <c r="A7" s="1">
        <f>SUBTOTAL(103,$B$2:B7)</f>
        <v>6</v>
      </c>
      <c r="B7" s="1" t="s">
        <v>77</v>
      </c>
      <c r="C7" s="1" t="s">
        <v>0</v>
      </c>
      <c r="D7" t="s">
        <v>78</v>
      </c>
      <c r="E7" t="s">
        <v>841</v>
      </c>
      <c r="F7" t="s">
        <v>835</v>
      </c>
      <c r="G7" s="1">
        <v>26</v>
      </c>
      <c r="H7" s="1">
        <v>194</v>
      </c>
      <c r="I7" s="1">
        <v>194</v>
      </c>
      <c r="J7" s="1">
        <v>40</v>
      </c>
      <c r="K7" s="1">
        <v>55.961538461538503</v>
      </c>
      <c r="Q7" s="1">
        <v>0</v>
      </c>
      <c r="R7" s="1">
        <v>249.961538461538</v>
      </c>
      <c r="S7" s="1">
        <v>13</v>
      </c>
      <c r="T7" s="1" t="s">
        <v>836</v>
      </c>
      <c r="U7" s="1" t="s">
        <v>957</v>
      </c>
      <c r="X7" s="1">
        <v>5</v>
      </c>
      <c r="Z7" s="1">
        <v>284.961538461538</v>
      </c>
      <c r="AA7" s="2">
        <v>90</v>
      </c>
      <c r="AB7" s="1">
        <v>90</v>
      </c>
      <c r="AC7" s="1">
        <v>194.961538461538</v>
      </c>
      <c r="AD7" s="1">
        <v>194</v>
      </c>
      <c r="AE7">
        <v>3846.1538461538098</v>
      </c>
      <c r="AF7">
        <v>3800</v>
      </c>
      <c r="AH7" s="1">
        <v>1</v>
      </c>
      <c r="AI7" s="1">
        <v>1</v>
      </c>
      <c r="AJ7" s="1">
        <v>2</v>
      </c>
      <c r="AK7" s="1">
        <v>0</v>
      </c>
      <c r="AL7" s="1">
        <v>0</v>
      </c>
      <c r="AM7" s="1">
        <v>4</v>
      </c>
      <c r="AN7" s="1">
        <v>3</v>
      </c>
      <c r="AO7" s="1">
        <v>1</v>
      </c>
      <c r="AP7">
        <v>3</v>
      </c>
    </row>
    <row r="8" spans="1:42">
      <c r="A8" s="1">
        <f>SUBTOTAL(103,$B$2:B8)</f>
        <v>7</v>
      </c>
      <c r="B8" s="1" t="s">
        <v>79</v>
      </c>
      <c r="C8" s="1" t="s">
        <v>0</v>
      </c>
      <c r="D8" t="s">
        <v>80</v>
      </c>
      <c r="E8" t="s">
        <v>842</v>
      </c>
      <c r="F8" t="s">
        <v>835</v>
      </c>
      <c r="G8" s="1">
        <v>25</v>
      </c>
      <c r="H8" s="1">
        <v>194</v>
      </c>
      <c r="I8" s="1">
        <v>186.538461538462</v>
      </c>
      <c r="J8" s="1">
        <v>62</v>
      </c>
      <c r="K8" s="1">
        <v>86.740384615384599</v>
      </c>
      <c r="Q8" s="1">
        <v>0</v>
      </c>
      <c r="R8" s="1">
        <v>273.27884615384602</v>
      </c>
      <c r="T8" s="1" t="s">
        <v>836</v>
      </c>
      <c r="X8" s="1">
        <v>5</v>
      </c>
      <c r="Z8" s="1">
        <v>285.27884615384602</v>
      </c>
      <c r="AA8" s="2">
        <v>90</v>
      </c>
      <c r="AB8" s="1">
        <v>90</v>
      </c>
      <c r="AC8" s="1">
        <v>195.27884615384599</v>
      </c>
      <c r="AD8" s="1">
        <v>195</v>
      </c>
      <c r="AE8">
        <v>1115.3846153847601</v>
      </c>
      <c r="AF8">
        <v>1100</v>
      </c>
      <c r="AH8" s="1">
        <v>1</v>
      </c>
      <c r="AI8" s="1">
        <v>1</v>
      </c>
      <c r="AJ8" s="1">
        <v>2</v>
      </c>
      <c r="AK8" s="1">
        <v>0</v>
      </c>
      <c r="AL8" s="1">
        <v>1</v>
      </c>
      <c r="AM8" s="1">
        <v>0</v>
      </c>
      <c r="AN8" s="1">
        <v>1</v>
      </c>
      <c r="AO8" s="1">
        <v>0</v>
      </c>
      <c r="AP8">
        <v>1</v>
      </c>
    </row>
    <row r="9" spans="1:42">
      <c r="A9" s="1">
        <f>SUBTOTAL(103,$B$2:B9)</f>
        <v>8</v>
      </c>
      <c r="B9" s="3" t="s">
        <v>81</v>
      </c>
      <c r="C9" s="1" t="s">
        <v>0</v>
      </c>
      <c r="D9" t="s">
        <v>82</v>
      </c>
      <c r="E9" t="s">
        <v>608</v>
      </c>
      <c r="F9" t="s">
        <v>835</v>
      </c>
      <c r="G9" s="1">
        <v>25.25</v>
      </c>
      <c r="H9" s="1">
        <v>194</v>
      </c>
      <c r="I9" s="1">
        <v>188.40384615384599</v>
      </c>
      <c r="J9" s="1">
        <v>66</v>
      </c>
      <c r="K9" s="1">
        <v>92.336538461538495</v>
      </c>
      <c r="Q9" s="1">
        <v>0</v>
      </c>
      <c r="R9" s="1">
        <v>280.74038461538498</v>
      </c>
      <c r="S9" s="1">
        <v>6.25</v>
      </c>
      <c r="T9" s="1" t="s">
        <v>836</v>
      </c>
      <c r="U9" s="1" t="s">
        <v>957</v>
      </c>
      <c r="X9" s="1">
        <v>4</v>
      </c>
      <c r="Z9" s="1">
        <v>307.99038461538498</v>
      </c>
      <c r="AA9" s="2">
        <v>90</v>
      </c>
      <c r="AB9" s="1">
        <v>90</v>
      </c>
      <c r="AC9" s="1">
        <v>217.99038461538501</v>
      </c>
      <c r="AD9" s="1">
        <v>217</v>
      </c>
      <c r="AE9">
        <v>3961.5384615385701</v>
      </c>
      <c r="AF9">
        <v>3900</v>
      </c>
      <c r="AH9" s="1">
        <v>2</v>
      </c>
      <c r="AI9" s="1">
        <v>0</v>
      </c>
      <c r="AJ9" s="1">
        <v>0</v>
      </c>
      <c r="AK9" s="1">
        <v>1</v>
      </c>
      <c r="AL9" s="1">
        <v>1</v>
      </c>
      <c r="AM9" s="1">
        <v>2</v>
      </c>
      <c r="AN9" s="1">
        <v>3</v>
      </c>
      <c r="AO9" s="1">
        <v>1</v>
      </c>
      <c r="AP9">
        <v>4</v>
      </c>
    </row>
    <row r="10" spans="1:42">
      <c r="A10" s="1">
        <f>SUBTOTAL(103,$B$2:B10)</f>
        <v>9</v>
      </c>
      <c r="B10" s="3" t="s">
        <v>83</v>
      </c>
      <c r="C10" s="1" t="s">
        <v>0</v>
      </c>
      <c r="D10" t="s">
        <v>84</v>
      </c>
      <c r="E10" t="s">
        <v>846</v>
      </c>
      <c r="F10" t="s">
        <v>835</v>
      </c>
      <c r="G10" s="1">
        <v>26</v>
      </c>
      <c r="H10" s="1">
        <v>194</v>
      </c>
      <c r="I10" s="1">
        <v>194</v>
      </c>
      <c r="J10" s="1">
        <v>40</v>
      </c>
      <c r="K10" s="1">
        <v>55.961538461538503</v>
      </c>
      <c r="Q10" s="1">
        <v>0</v>
      </c>
      <c r="R10" s="1">
        <v>249.961538461538</v>
      </c>
      <c r="S10" s="1">
        <v>13</v>
      </c>
      <c r="T10" s="1" t="s">
        <v>836</v>
      </c>
      <c r="U10" s="1" t="s">
        <v>957</v>
      </c>
      <c r="X10" s="1">
        <v>3</v>
      </c>
      <c r="Z10" s="1">
        <v>282.961538461538</v>
      </c>
      <c r="AA10" s="2">
        <v>90</v>
      </c>
      <c r="AB10" s="1">
        <v>90</v>
      </c>
      <c r="AC10" s="1">
        <v>192.961538461538</v>
      </c>
      <c r="AD10" s="1">
        <v>192</v>
      </c>
      <c r="AE10">
        <v>3846.1538461538098</v>
      </c>
      <c r="AF10">
        <v>3800</v>
      </c>
      <c r="AH10" s="1">
        <v>1</v>
      </c>
      <c r="AI10" s="1">
        <v>1</v>
      </c>
      <c r="AJ10" s="1">
        <v>2</v>
      </c>
      <c r="AK10" s="1">
        <v>0</v>
      </c>
      <c r="AL10" s="1">
        <v>0</v>
      </c>
      <c r="AM10" s="1">
        <v>2</v>
      </c>
      <c r="AN10" s="1">
        <v>3</v>
      </c>
      <c r="AO10" s="1">
        <v>1</v>
      </c>
      <c r="AP10">
        <v>3</v>
      </c>
    </row>
    <row r="11" spans="1:42">
      <c r="A11" s="1">
        <f>SUBTOTAL(103,$B$2:B11)</f>
        <v>10</v>
      </c>
      <c r="B11" s="1" t="s">
        <v>85</v>
      </c>
      <c r="C11" s="1" t="s">
        <v>0</v>
      </c>
      <c r="D11" t="s">
        <v>86</v>
      </c>
      <c r="E11" t="s">
        <v>847</v>
      </c>
      <c r="F11" t="s">
        <v>835</v>
      </c>
      <c r="G11" s="1">
        <v>26</v>
      </c>
      <c r="H11" s="1">
        <v>194</v>
      </c>
      <c r="I11" s="1">
        <v>194</v>
      </c>
      <c r="J11" s="1">
        <v>38</v>
      </c>
      <c r="K11" s="1">
        <v>53.163461538461497</v>
      </c>
      <c r="Q11" s="1">
        <v>0</v>
      </c>
      <c r="R11" s="1">
        <v>247.163461538462</v>
      </c>
      <c r="S11" s="1">
        <v>13</v>
      </c>
      <c r="T11" s="1" t="s">
        <v>836</v>
      </c>
      <c r="U11" s="1" t="s">
        <v>957</v>
      </c>
      <c r="X11" s="1">
        <v>2</v>
      </c>
      <c r="Z11" s="1">
        <v>279.163461538462</v>
      </c>
      <c r="AA11" s="2">
        <v>90</v>
      </c>
      <c r="AB11" s="1">
        <v>90</v>
      </c>
      <c r="AC11" s="1">
        <v>189.163461538462</v>
      </c>
      <c r="AD11" s="1">
        <v>189</v>
      </c>
      <c r="AE11">
        <v>653.84615384618905</v>
      </c>
      <c r="AF11">
        <v>600</v>
      </c>
      <c r="AH11" s="1">
        <v>1</v>
      </c>
      <c r="AI11" s="1">
        <v>1</v>
      </c>
      <c r="AJ11" s="1">
        <v>1</v>
      </c>
      <c r="AK11" s="1">
        <v>1</v>
      </c>
      <c r="AL11" s="1">
        <v>1</v>
      </c>
      <c r="AM11" s="1">
        <v>4</v>
      </c>
      <c r="AN11" s="1">
        <v>0</v>
      </c>
      <c r="AO11" s="1">
        <v>1</v>
      </c>
      <c r="AP11">
        <v>1</v>
      </c>
    </row>
    <row r="12" spans="1:42">
      <c r="A12" s="1">
        <f>SUBTOTAL(103,$B$2:B12)</f>
        <v>11</v>
      </c>
      <c r="B12" s="1" t="s">
        <v>848</v>
      </c>
      <c r="C12" s="1" t="s">
        <v>0</v>
      </c>
      <c r="D12" t="s">
        <v>849</v>
      </c>
      <c r="E12" t="s">
        <v>850</v>
      </c>
      <c r="F12" t="s">
        <v>835</v>
      </c>
      <c r="G12" s="1">
        <v>26</v>
      </c>
      <c r="H12" s="1">
        <v>194</v>
      </c>
      <c r="I12" s="1">
        <v>194</v>
      </c>
      <c r="J12" s="1">
        <v>40</v>
      </c>
      <c r="K12" s="1">
        <v>55.961538461538503</v>
      </c>
      <c r="M12" s="1">
        <v>1</v>
      </c>
      <c r="Q12" s="1">
        <v>0</v>
      </c>
      <c r="R12" s="1">
        <v>249.961538461538</v>
      </c>
      <c r="S12" s="1">
        <v>13</v>
      </c>
      <c r="T12" s="1" t="s">
        <v>836</v>
      </c>
      <c r="U12" s="1" t="s">
        <v>957</v>
      </c>
      <c r="X12" s="1">
        <v>2</v>
      </c>
      <c r="Z12" s="1">
        <v>281.961538461538</v>
      </c>
      <c r="AA12" s="2">
        <v>90</v>
      </c>
      <c r="AB12" s="1">
        <v>90</v>
      </c>
      <c r="AC12" s="1">
        <v>191.961538461538</v>
      </c>
      <c r="AD12" s="1">
        <v>191</v>
      </c>
      <c r="AE12">
        <v>3846.1538461538098</v>
      </c>
      <c r="AF12">
        <v>3800</v>
      </c>
      <c r="AH12" s="1">
        <v>1</v>
      </c>
      <c r="AI12" s="1">
        <v>1</v>
      </c>
      <c r="AJ12" s="1">
        <v>2</v>
      </c>
      <c r="AK12" s="1">
        <v>0</v>
      </c>
      <c r="AL12" s="1">
        <v>0</v>
      </c>
      <c r="AM12" s="1">
        <v>1</v>
      </c>
      <c r="AN12" s="1">
        <v>3</v>
      </c>
      <c r="AO12" s="1">
        <v>1</v>
      </c>
      <c r="AP12">
        <v>3</v>
      </c>
    </row>
    <row r="13" spans="1:42">
      <c r="A13" s="1">
        <f>SUBTOTAL(103,$B$2:B13)</f>
        <v>12</v>
      </c>
      <c r="B13" s="1" t="s">
        <v>87</v>
      </c>
      <c r="C13" s="1" t="s">
        <v>0</v>
      </c>
      <c r="D13" t="s">
        <v>88</v>
      </c>
      <c r="E13" t="s">
        <v>754</v>
      </c>
      <c r="F13" t="s">
        <v>835</v>
      </c>
      <c r="G13" s="1">
        <v>25.5</v>
      </c>
      <c r="H13" s="1">
        <v>194</v>
      </c>
      <c r="I13" s="1">
        <v>190.269230769231</v>
      </c>
      <c r="J13" s="1">
        <v>36</v>
      </c>
      <c r="K13" s="1">
        <v>50.365384615384599</v>
      </c>
      <c r="Q13" s="1">
        <v>0</v>
      </c>
      <c r="R13" s="1">
        <v>240.63461538461499</v>
      </c>
      <c r="T13" s="1" t="s">
        <v>836</v>
      </c>
      <c r="X13" s="1">
        <v>2</v>
      </c>
      <c r="Z13" s="1">
        <v>249.63461538461499</v>
      </c>
      <c r="AA13" s="2">
        <v>90</v>
      </c>
      <c r="AB13" s="1">
        <v>90</v>
      </c>
      <c r="AC13" s="1">
        <v>159.63461538461499</v>
      </c>
      <c r="AD13" s="1">
        <v>159</v>
      </c>
      <c r="AE13">
        <v>2538.4615384615499</v>
      </c>
      <c r="AF13">
        <v>2500</v>
      </c>
      <c r="AH13" s="1">
        <v>1</v>
      </c>
      <c r="AI13" s="1">
        <v>1</v>
      </c>
      <c r="AJ13" s="1">
        <v>0</v>
      </c>
      <c r="AK13" s="1">
        <v>0</v>
      </c>
      <c r="AL13" s="1">
        <v>1</v>
      </c>
      <c r="AM13" s="1">
        <v>4</v>
      </c>
      <c r="AN13" s="1">
        <v>2</v>
      </c>
      <c r="AO13" s="1">
        <v>1</v>
      </c>
      <c r="AP13">
        <v>0</v>
      </c>
    </row>
    <row r="14" spans="1:42">
      <c r="A14" s="1">
        <f>SUBTOTAL(103,$B$2:B14)</f>
        <v>13</v>
      </c>
      <c r="B14" s="1" t="s">
        <v>89</v>
      </c>
      <c r="C14" s="1" t="s">
        <v>0</v>
      </c>
      <c r="D14" t="s">
        <v>90</v>
      </c>
      <c r="E14" t="s">
        <v>325</v>
      </c>
      <c r="F14" t="s">
        <v>835</v>
      </c>
      <c r="G14" s="1">
        <v>26</v>
      </c>
      <c r="H14" s="1">
        <v>194</v>
      </c>
      <c r="I14" s="1">
        <v>194</v>
      </c>
      <c r="J14" s="1">
        <v>68</v>
      </c>
      <c r="K14" s="1">
        <v>95.134615384615401</v>
      </c>
      <c r="Q14" s="1">
        <v>0</v>
      </c>
      <c r="R14" s="1">
        <v>289.13461538461502</v>
      </c>
      <c r="S14" s="1">
        <v>13</v>
      </c>
      <c r="T14" s="1" t="s">
        <v>836</v>
      </c>
      <c r="U14" s="1" t="s">
        <v>957</v>
      </c>
      <c r="X14" s="1">
        <v>2</v>
      </c>
      <c r="Z14" s="1">
        <v>321.13461538461502</v>
      </c>
      <c r="AA14" s="2">
        <v>90</v>
      </c>
      <c r="AB14" s="1">
        <v>90</v>
      </c>
      <c r="AC14" s="1">
        <v>231.13461538461499</v>
      </c>
      <c r="AD14" s="1">
        <v>231</v>
      </c>
      <c r="AE14">
        <v>538.46153846143397</v>
      </c>
      <c r="AF14">
        <v>500</v>
      </c>
      <c r="AH14" s="1">
        <v>2</v>
      </c>
      <c r="AI14" s="1">
        <v>0</v>
      </c>
      <c r="AJ14" s="1">
        <v>1</v>
      </c>
      <c r="AK14" s="1">
        <v>1</v>
      </c>
      <c r="AL14" s="1">
        <v>0</v>
      </c>
      <c r="AM14" s="1">
        <v>1</v>
      </c>
      <c r="AN14" s="1">
        <v>0</v>
      </c>
      <c r="AO14" s="1">
        <v>1</v>
      </c>
      <c r="AP14">
        <v>0</v>
      </c>
    </row>
    <row r="15" spans="1:42">
      <c r="A15" s="1">
        <f>SUBTOTAL(103,$B$2:B15)</f>
        <v>14</v>
      </c>
      <c r="B15" s="1" t="s">
        <v>91</v>
      </c>
      <c r="C15" s="1" t="s">
        <v>0</v>
      </c>
      <c r="D15" t="s">
        <v>92</v>
      </c>
      <c r="E15" t="s">
        <v>325</v>
      </c>
      <c r="F15" t="s">
        <v>835</v>
      </c>
      <c r="G15" s="1">
        <v>26</v>
      </c>
      <c r="H15" s="1">
        <v>194</v>
      </c>
      <c r="I15" s="1">
        <v>194</v>
      </c>
      <c r="J15" s="1">
        <v>38</v>
      </c>
      <c r="K15" s="1">
        <v>53.163461538461497</v>
      </c>
      <c r="Q15" s="1">
        <v>0</v>
      </c>
      <c r="R15" s="1">
        <v>247.163461538462</v>
      </c>
      <c r="S15" s="1">
        <v>13</v>
      </c>
      <c r="T15" s="1" t="s">
        <v>836</v>
      </c>
      <c r="U15" s="1" t="s">
        <v>957</v>
      </c>
      <c r="X15" s="1">
        <v>2</v>
      </c>
      <c r="Z15" s="1">
        <v>279.163461538462</v>
      </c>
      <c r="AA15" s="2">
        <v>90</v>
      </c>
      <c r="AB15" s="1">
        <v>90</v>
      </c>
      <c r="AC15" s="1">
        <v>189.163461538462</v>
      </c>
      <c r="AD15" s="1">
        <v>189</v>
      </c>
      <c r="AE15">
        <v>653.84615384618905</v>
      </c>
      <c r="AF15">
        <v>600</v>
      </c>
      <c r="AH15" s="1">
        <v>1</v>
      </c>
      <c r="AI15" s="1">
        <v>1</v>
      </c>
      <c r="AJ15" s="1">
        <v>1</v>
      </c>
      <c r="AL15" s="1">
        <v>3</v>
      </c>
      <c r="AM15" s="1">
        <v>4</v>
      </c>
      <c r="AN15" s="1">
        <v>0</v>
      </c>
      <c r="AO15" s="1">
        <v>1</v>
      </c>
      <c r="AP15">
        <v>1</v>
      </c>
    </row>
    <row r="16" spans="1:42">
      <c r="A16" s="1">
        <f>SUBTOTAL(103,$B$2:B16)</f>
        <v>15</v>
      </c>
      <c r="B16" s="1" t="s">
        <v>93</v>
      </c>
      <c r="C16" s="1" t="s">
        <v>0</v>
      </c>
      <c r="D16" t="s">
        <v>94</v>
      </c>
      <c r="E16" t="s">
        <v>853</v>
      </c>
      <c r="F16" t="s">
        <v>835</v>
      </c>
      <c r="G16" s="1">
        <v>26</v>
      </c>
      <c r="H16" s="1">
        <v>194</v>
      </c>
      <c r="I16" s="1">
        <v>194</v>
      </c>
      <c r="J16" s="1">
        <v>38</v>
      </c>
      <c r="K16" s="1">
        <v>53.163461538461497</v>
      </c>
      <c r="Q16" s="1">
        <v>0</v>
      </c>
      <c r="R16" s="1">
        <v>247.163461538462</v>
      </c>
      <c r="S16" s="1">
        <v>13</v>
      </c>
      <c r="T16" s="1" t="s">
        <v>836</v>
      </c>
      <c r="U16" s="1" t="s">
        <v>957</v>
      </c>
      <c r="X16" s="1">
        <v>2</v>
      </c>
      <c r="Z16" s="1">
        <v>279.163461538462</v>
      </c>
      <c r="AA16" s="2">
        <v>90</v>
      </c>
      <c r="AB16" s="1">
        <v>90</v>
      </c>
      <c r="AC16" s="1">
        <v>189.163461538462</v>
      </c>
      <c r="AD16" s="1">
        <v>189</v>
      </c>
      <c r="AE16">
        <v>653.84615384618905</v>
      </c>
      <c r="AF16">
        <v>600</v>
      </c>
      <c r="AH16" s="1">
        <v>1</v>
      </c>
      <c r="AI16" s="1">
        <v>1</v>
      </c>
      <c r="AJ16" s="1">
        <v>1</v>
      </c>
      <c r="AK16" s="1">
        <v>1</v>
      </c>
      <c r="AL16" s="1">
        <v>1</v>
      </c>
      <c r="AM16" s="1">
        <v>4</v>
      </c>
      <c r="AN16" s="1">
        <v>0</v>
      </c>
      <c r="AO16" s="1">
        <v>1</v>
      </c>
      <c r="AP16">
        <v>1</v>
      </c>
    </row>
    <row r="17" spans="1:42">
      <c r="A17" s="1">
        <f>SUBTOTAL(103,$B$2:B17)</f>
        <v>16</v>
      </c>
      <c r="B17" s="1" t="s">
        <v>95</v>
      </c>
      <c r="C17" s="1" t="s">
        <v>0</v>
      </c>
      <c r="D17" t="s">
        <v>96</v>
      </c>
      <c r="E17" t="s">
        <v>854</v>
      </c>
      <c r="F17" t="s">
        <v>835</v>
      </c>
      <c r="G17" s="1">
        <v>26</v>
      </c>
      <c r="H17" s="1">
        <v>194</v>
      </c>
      <c r="I17" s="1">
        <v>194</v>
      </c>
      <c r="J17" s="1">
        <v>60</v>
      </c>
      <c r="K17" s="1">
        <v>83.942307692307693</v>
      </c>
      <c r="Q17" s="1">
        <v>0</v>
      </c>
      <c r="R17" s="1">
        <v>277.94230769230802</v>
      </c>
      <c r="S17" s="1">
        <v>13</v>
      </c>
      <c r="T17" s="1" t="s">
        <v>836</v>
      </c>
      <c r="U17" s="1" t="s">
        <v>957</v>
      </c>
      <c r="X17" s="1">
        <v>0</v>
      </c>
      <c r="Z17" s="1">
        <v>307.94230769230802</v>
      </c>
      <c r="AA17" s="2">
        <v>90</v>
      </c>
      <c r="AB17" s="1">
        <v>90</v>
      </c>
      <c r="AC17" s="1">
        <v>217.94230769230799</v>
      </c>
      <c r="AD17" s="1">
        <v>217</v>
      </c>
      <c r="AE17">
        <v>3769.2307692307199</v>
      </c>
      <c r="AF17">
        <v>3700</v>
      </c>
      <c r="AH17" s="1">
        <v>2</v>
      </c>
      <c r="AI17" s="1">
        <v>0</v>
      </c>
      <c r="AJ17" s="1">
        <v>0</v>
      </c>
      <c r="AK17" s="1">
        <v>1</v>
      </c>
      <c r="AL17" s="1">
        <v>1</v>
      </c>
      <c r="AM17" s="1">
        <v>2</v>
      </c>
      <c r="AN17" s="1">
        <v>3</v>
      </c>
      <c r="AO17" s="1">
        <v>1</v>
      </c>
      <c r="AP17">
        <v>2</v>
      </c>
    </row>
    <row r="18" spans="1:42">
      <c r="A18" s="1">
        <f>SUBTOTAL(103,$B$2:B18)</f>
        <v>17</v>
      </c>
      <c r="B18" s="1" t="s">
        <v>97</v>
      </c>
      <c r="C18" s="1" t="s">
        <v>0</v>
      </c>
      <c r="D18" t="s">
        <v>98</v>
      </c>
      <c r="E18" t="s">
        <v>206</v>
      </c>
      <c r="F18" t="s">
        <v>835</v>
      </c>
      <c r="G18" s="1">
        <v>26</v>
      </c>
      <c r="H18" s="1">
        <v>194</v>
      </c>
      <c r="I18" s="1">
        <v>194</v>
      </c>
      <c r="J18" s="1">
        <v>54</v>
      </c>
      <c r="K18" s="1">
        <v>75.548076923076906</v>
      </c>
      <c r="Q18" s="1">
        <v>0</v>
      </c>
      <c r="R18" s="1">
        <v>269.54807692307702</v>
      </c>
      <c r="S18" s="1">
        <v>13</v>
      </c>
      <c r="T18" s="1" t="s">
        <v>836</v>
      </c>
      <c r="U18" s="1" t="s">
        <v>957</v>
      </c>
      <c r="X18" s="1">
        <v>0</v>
      </c>
      <c r="Z18" s="1">
        <v>299.54807692307702</v>
      </c>
      <c r="AA18" s="2">
        <v>90</v>
      </c>
      <c r="AB18" s="1">
        <v>90</v>
      </c>
      <c r="AC18" s="1">
        <v>209.54807692307699</v>
      </c>
      <c r="AD18" s="1">
        <v>209</v>
      </c>
      <c r="AE18">
        <v>2192.3076923076201</v>
      </c>
      <c r="AF18">
        <v>2100</v>
      </c>
      <c r="AH18" s="1">
        <v>2</v>
      </c>
      <c r="AI18" s="1">
        <v>0</v>
      </c>
      <c r="AJ18" s="1">
        <v>0</v>
      </c>
      <c r="AK18" s="1">
        <v>0</v>
      </c>
      <c r="AL18" s="1">
        <v>1</v>
      </c>
      <c r="AM18" s="1">
        <v>4</v>
      </c>
      <c r="AN18" s="1">
        <v>2</v>
      </c>
      <c r="AO18" s="1">
        <v>0</v>
      </c>
      <c r="AP18">
        <v>1</v>
      </c>
    </row>
    <row r="19" spans="1:42">
      <c r="A19" s="3">
        <f>SUBTOTAL(103,$B$2:B19)</f>
        <v>18</v>
      </c>
      <c r="B19" s="3" t="s">
        <v>855</v>
      </c>
      <c r="C19" s="3" t="s">
        <v>0</v>
      </c>
      <c r="D19" s="4" t="s">
        <v>856</v>
      </c>
      <c r="E19" s="4" t="s">
        <v>823</v>
      </c>
      <c r="F19" s="4" t="s">
        <v>835</v>
      </c>
      <c r="G19" s="1">
        <v>24</v>
      </c>
      <c r="H19" s="1">
        <v>194</v>
      </c>
      <c r="I19" s="1">
        <v>179.07692307692301</v>
      </c>
      <c r="J19" s="1">
        <v>36</v>
      </c>
      <c r="K19" s="1">
        <v>50.365384615384599</v>
      </c>
      <c r="Q19" s="1">
        <v>0</v>
      </c>
      <c r="R19" s="1">
        <v>229.44230769230799</v>
      </c>
      <c r="T19" s="1" t="s">
        <v>836</v>
      </c>
      <c r="U19" s="1" t="s">
        <v>967</v>
      </c>
      <c r="X19" s="1">
        <v>0</v>
      </c>
      <c r="Z19" s="3">
        <v>236.44230769230799</v>
      </c>
      <c r="AA19" s="3">
        <v>50</v>
      </c>
      <c r="AB19" s="1">
        <v>50</v>
      </c>
      <c r="AC19" s="1">
        <v>186.44230769230799</v>
      </c>
      <c r="AD19" s="1">
        <v>186</v>
      </c>
      <c r="AE19">
        <v>1769.23076923083</v>
      </c>
      <c r="AF19">
        <v>1700</v>
      </c>
      <c r="AH19" s="1">
        <v>1</v>
      </c>
      <c r="AI19" s="1">
        <v>1</v>
      </c>
      <c r="AJ19" s="1">
        <v>1</v>
      </c>
      <c r="AK19" s="1">
        <v>1</v>
      </c>
      <c r="AL19" s="1">
        <v>1</v>
      </c>
      <c r="AM19" s="1">
        <v>1</v>
      </c>
      <c r="AN19" s="1">
        <v>1</v>
      </c>
      <c r="AO19" s="1">
        <v>1</v>
      </c>
      <c r="AP19">
        <v>2</v>
      </c>
    </row>
    <row r="20" spans="1:42">
      <c r="A20" s="1">
        <f>SUBTOTAL(103,$B$2:B20)</f>
        <v>19</v>
      </c>
      <c r="B20" s="1" t="s">
        <v>99</v>
      </c>
      <c r="C20" s="1" t="s">
        <v>0</v>
      </c>
      <c r="D20" t="s">
        <v>100</v>
      </c>
      <c r="E20" t="s">
        <v>439</v>
      </c>
      <c r="F20" t="s">
        <v>835</v>
      </c>
      <c r="G20" s="1">
        <v>26</v>
      </c>
      <c r="H20" s="1">
        <v>194</v>
      </c>
      <c r="I20" s="1">
        <v>194</v>
      </c>
      <c r="J20" s="1">
        <v>54</v>
      </c>
      <c r="K20" s="1">
        <v>75.548076923076906</v>
      </c>
      <c r="M20" s="1">
        <v>2</v>
      </c>
      <c r="Q20" s="1">
        <v>0</v>
      </c>
      <c r="R20" s="1">
        <v>269.54807692307702</v>
      </c>
      <c r="S20" s="1">
        <v>13</v>
      </c>
      <c r="T20" s="1" t="s">
        <v>836</v>
      </c>
      <c r="U20" s="1" t="s">
        <v>957</v>
      </c>
      <c r="X20" s="1">
        <v>0</v>
      </c>
      <c r="Z20" s="1">
        <v>299.54807692307702</v>
      </c>
      <c r="AA20" s="2">
        <v>90</v>
      </c>
      <c r="AB20" s="1">
        <v>90</v>
      </c>
      <c r="AC20" s="1">
        <v>209.54807692307699</v>
      </c>
      <c r="AD20" s="1">
        <v>209</v>
      </c>
      <c r="AE20">
        <v>2192.3076923076201</v>
      </c>
      <c r="AF20">
        <v>2100</v>
      </c>
      <c r="AH20" s="1">
        <v>2</v>
      </c>
      <c r="AI20" s="1">
        <v>0</v>
      </c>
      <c r="AJ20" s="1">
        <v>0</v>
      </c>
      <c r="AK20" s="1">
        <v>0</v>
      </c>
      <c r="AL20" s="1">
        <v>1</v>
      </c>
      <c r="AM20" s="1">
        <v>4</v>
      </c>
      <c r="AN20" s="1">
        <v>2</v>
      </c>
      <c r="AO20" s="1">
        <v>0</v>
      </c>
      <c r="AP20">
        <v>1</v>
      </c>
    </row>
    <row r="21" spans="1:42">
      <c r="A21" s="1">
        <f>SUBTOTAL(103,$B$2:B21)</f>
        <v>20</v>
      </c>
      <c r="B21" s="1" t="s">
        <v>857</v>
      </c>
      <c r="C21" s="1" t="s">
        <v>0</v>
      </c>
      <c r="D21" t="s">
        <v>858</v>
      </c>
      <c r="E21" t="s">
        <v>859</v>
      </c>
      <c r="F21" t="s">
        <v>835</v>
      </c>
      <c r="G21" s="1">
        <v>25.875</v>
      </c>
      <c r="H21" s="1">
        <v>194</v>
      </c>
      <c r="I21" s="1">
        <v>193.06730769230799</v>
      </c>
      <c r="J21" s="1">
        <v>54</v>
      </c>
      <c r="K21" s="1">
        <v>75.548076923076906</v>
      </c>
      <c r="Q21" s="1">
        <v>0</v>
      </c>
      <c r="R21" s="1">
        <v>268.61538461538498</v>
      </c>
      <c r="S21" s="1">
        <v>13</v>
      </c>
      <c r="T21" s="1" t="s">
        <v>836</v>
      </c>
      <c r="U21" s="1" t="s">
        <v>957</v>
      </c>
      <c r="X21" s="1">
        <v>0</v>
      </c>
      <c r="Z21" s="1">
        <v>298.61538461538498</v>
      </c>
      <c r="AA21" s="2">
        <v>90</v>
      </c>
      <c r="AB21" s="1">
        <v>90</v>
      </c>
      <c r="AC21" s="1">
        <v>208.61538461538501</v>
      </c>
      <c r="AD21" s="1">
        <v>208</v>
      </c>
      <c r="AE21">
        <v>2461.5384615385701</v>
      </c>
      <c r="AF21">
        <v>2400</v>
      </c>
      <c r="AH21" s="1">
        <v>2</v>
      </c>
      <c r="AI21" s="1">
        <v>0</v>
      </c>
      <c r="AJ21" s="1">
        <v>0</v>
      </c>
      <c r="AK21" s="1">
        <v>0</v>
      </c>
      <c r="AL21" s="1">
        <v>1</v>
      </c>
      <c r="AM21" s="1">
        <v>3</v>
      </c>
      <c r="AN21" s="1">
        <v>2</v>
      </c>
      <c r="AO21" s="1">
        <v>0</v>
      </c>
      <c r="AP21">
        <v>4</v>
      </c>
    </row>
    <row r="22" spans="1:42">
      <c r="A22" s="1">
        <f>SUBTOTAL(103,$B$2:B22)</f>
        <v>21</v>
      </c>
      <c r="B22" s="1" t="s">
        <v>860</v>
      </c>
      <c r="C22" s="1" t="s">
        <v>0</v>
      </c>
      <c r="D22" t="s">
        <v>861</v>
      </c>
      <c r="E22" t="s">
        <v>859</v>
      </c>
      <c r="F22" t="s">
        <v>835</v>
      </c>
      <c r="G22" s="1">
        <v>26</v>
      </c>
      <c r="H22" s="1">
        <v>194</v>
      </c>
      <c r="I22" s="1">
        <v>194</v>
      </c>
      <c r="J22" s="1">
        <v>54</v>
      </c>
      <c r="K22" s="1">
        <v>75.548076923076906</v>
      </c>
      <c r="Q22" s="1">
        <v>0</v>
      </c>
      <c r="R22" s="1">
        <v>269.54807692307702</v>
      </c>
      <c r="S22" s="1">
        <v>13</v>
      </c>
      <c r="T22" s="1" t="s">
        <v>836</v>
      </c>
      <c r="U22" s="1" t="s">
        <v>957</v>
      </c>
      <c r="X22" s="1">
        <v>0</v>
      </c>
      <c r="Z22" s="1">
        <v>299.54807692307702</v>
      </c>
      <c r="AA22" s="2">
        <v>90</v>
      </c>
      <c r="AB22" s="1">
        <v>90</v>
      </c>
      <c r="AC22" s="1">
        <v>209.54807692307699</v>
      </c>
      <c r="AD22" s="1">
        <v>209</v>
      </c>
      <c r="AE22">
        <v>2192.3076923076201</v>
      </c>
      <c r="AF22">
        <v>2100</v>
      </c>
      <c r="AH22" s="1">
        <v>2</v>
      </c>
      <c r="AI22" s="1">
        <v>0</v>
      </c>
      <c r="AJ22" s="1">
        <v>0</v>
      </c>
      <c r="AK22" s="1">
        <v>0</v>
      </c>
      <c r="AL22" s="1">
        <v>1</v>
      </c>
      <c r="AM22" s="1">
        <v>4</v>
      </c>
      <c r="AN22" s="1">
        <v>2</v>
      </c>
      <c r="AO22" s="1">
        <v>0</v>
      </c>
      <c r="AP22">
        <v>1</v>
      </c>
    </row>
    <row r="23" spans="1:42">
      <c r="A23" s="1">
        <f>SUBTOTAL(103,$B$2:B23)</f>
        <v>22</v>
      </c>
      <c r="B23" s="1" t="s">
        <v>101</v>
      </c>
      <c r="C23" s="1" t="s">
        <v>0</v>
      </c>
      <c r="D23" t="s">
        <v>102</v>
      </c>
      <c r="E23" t="s">
        <v>267</v>
      </c>
      <c r="F23" t="s">
        <v>835</v>
      </c>
      <c r="G23" s="1">
        <v>25.875</v>
      </c>
      <c r="H23" s="1">
        <v>192</v>
      </c>
      <c r="I23" s="1">
        <v>191.07692307692301</v>
      </c>
      <c r="J23" s="1">
        <v>58</v>
      </c>
      <c r="K23" s="1">
        <v>80.307692307692307</v>
      </c>
      <c r="Q23" s="1">
        <v>0</v>
      </c>
      <c r="R23" s="1">
        <v>271.38461538461502</v>
      </c>
      <c r="S23" s="1">
        <v>13</v>
      </c>
      <c r="T23" s="1" t="s">
        <v>836</v>
      </c>
      <c r="U23" s="1" t="s">
        <v>957</v>
      </c>
      <c r="X23" s="1">
        <v>0</v>
      </c>
      <c r="Z23" s="1">
        <v>301.38461538461502</v>
      </c>
      <c r="AA23" s="2">
        <v>90</v>
      </c>
      <c r="AB23" s="1">
        <v>90</v>
      </c>
      <c r="AC23" s="1">
        <v>211.38461538461499</v>
      </c>
      <c r="AD23" s="1">
        <v>211</v>
      </c>
      <c r="AE23">
        <v>1538.46153846166</v>
      </c>
      <c r="AF23">
        <v>1500</v>
      </c>
      <c r="AH23" s="1">
        <v>2</v>
      </c>
      <c r="AI23" s="1">
        <v>0</v>
      </c>
      <c r="AJ23" s="1">
        <v>0</v>
      </c>
      <c r="AK23" s="1">
        <v>1</v>
      </c>
      <c r="AL23" s="1">
        <v>0</v>
      </c>
      <c r="AM23" s="1">
        <v>1</v>
      </c>
      <c r="AN23" s="1">
        <v>1</v>
      </c>
      <c r="AO23" s="1">
        <v>1</v>
      </c>
      <c r="AP23">
        <v>0</v>
      </c>
    </row>
    <row r="24" spans="1:42">
      <c r="A24" s="1">
        <f>SUBTOTAL(103,$B$2:B24)</f>
        <v>23</v>
      </c>
      <c r="B24" s="1" t="s">
        <v>103</v>
      </c>
      <c r="C24" s="1" t="s">
        <v>0</v>
      </c>
      <c r="D24" t="s">
        <v>1264</v>
      </c>
      <c r="E24" t="s">
        <v>1265</v>
      </c>
      <c r="F24" t="s">
        <v>835</v>
      </c>
      <c r="G24" s="1">
        <v>26</v>
      </c>
      <c r="H24" s="1">
        <v>192</v>
      </c>
      <c r="I24" s="1">
        <v>192</v>
      </c>
      <c r="J24" s="1">
        <v>42</v>
      </c>
      <c r="K24" s="1">
        <v>58.153846153846203</v>
      </c>
      <c r="Q24" s="1">
        <v>0</v>
      </c>
      <c r="R24" s="1">
        <v>250.15384615384599</v>
      </c>
      <c r="S24" s="1">
        <v>13</v>
      </c>
      <c r="T24" s="1" t="s">
        <v>836</v>
      </c>
      <c r="U24" s="1" t="s">
        <v>957</v>
      </c>
      <c r="X24" s="1">
        <v>0</v>
      </c>
      <c r="Z24" s="1">
        <v>280.15384615384602</v>
      </c>
      <c r="AA24" s="2">
        <v>90</v>
      </c>
      <c r="AB24" s="1">
        <v>90</v>
      </c>
      <c r="AC24" s="1">
        <v>190.15384615384599</v>
      </c>
      <c r="AD24" s="1">
        <v>190</v>
      </c>
      <c r="AE24">
        <v>615.38461538475497</v>
      </c>
      <c r="AF24">
        <v>600</v>
      </c>
      <c r="AH24" s="1">
        <v>1</v>
      </c>
      <c r="AI24" s="1">
        <v>1</v>
      </c>
      <c r="AJ24" s="1">
        <v>2</v>
      </c>
      <c r="AK24" s="1">
        <v>0</v>
      </c>
      <c r="AL24" s="1">
        <v>0</v>
      </c>
      <c r="AM24" s="1">
        <v>0</v>
      </c>
      <c r="AN24" s="1">
        <v>0</v>
      </c>
      <c r="AO24" s="1">
        <v>1</v>
      </c>
      <c r="AP24">
        <v>1</v>
      </c>
    </row>
    <row r="25" spans="1:42">
      <c r="A25" s="3">
        <f>SUBTOTAL(103,$B$2:B25)</f>
        <v>24</v>
      </c>
      <c r="B25" s="3" t="s">
        <v>1266</v>
      </c>
      <c r="C25" s="3" t="s">
        <v>0</v>
      </c>
      <c r="D25" s="4" t="s">
        <v>1267</v>
      </c>
      <c r="E25" s="4" t="s">
        <v>1268</v>
      </c>
      <c r="F25" s="4" t="s">
        <v>835</v>
      </c>
      <c r="G25" s="1">
        <v>22</v>
      </c>
      <c r="H25" s="1">
        <v>192</v>
      </c>
      <c r="I25" s="1">
        <v>162.461538461538</v>
      </c>
      <c r="J25" s="1">
        <v>32</v>
      </c>
      <c r="K25" s="1">
        <v>44.307692307692299</v>
      </c>
      <c r="Q25" s="1">
        <v>0</v>
      </c>
      <c r="R25" s="1">
        <v>206.769230769231</v>
      </c>
      <c r="T25" s="1" t="s">
        <v>836</v>
      </c>
      <c r="U25" s="1" t="s">
        <v>967</v>
      </c>
      <c r="X25" s="1">
        <v>0</v>
      </c>
      <c r="Z25" s="3">
        <v>213.769230769231</v>
      </c>
      <c r="AA25" s="3">
        <v>50</v>
      </c>
      <c r="AB25" s="1">
        <v>50</v>
      </c>
      <c r="AC25" s="1">
        <v>163.769230769231</v>
      </c>
      <c r="AD25" s="1">
        <v>163</v>
      </c>
      <c r="AE25">
        <v>3076.9230769230899</v>
      </c>
      <c r="AF25">
        <v>3000</v>
      </c>
      <c r="AH25" s="1">
        <v>1</v>
      </c>
      <c r="AI25" s="1">
        <v>1</v>
      </c>
      <c r="AJ25" s="1">
        <v>0</v>
      </c>
      <c r="AK25" s="1">
        <v>1</v>
      </c>
      <c r="AL25" s="1">
        <v>0</v>
      </c>
      <c r="AM25" s="1">
        <v>3</v>
      </c>
      <c r="AN25" s="1">
        <v>3</v>
      </c>
      <c r="AO25" s="1">
        <v>0</v>
      </c>
      <c r="AP25">
        <v>0</v>
      </c>
    </row>
    <row r="26" spans="1:42">
      <c r="A26" s="1">
        <f>SUBTOTAL(103,$B$2:B26)</f>
        <v>25</v>
      </c>
      <c r="B26" s="1" t="s">
        <v>104</v>
      </c>
      <c r="C26" s="1" t="s">
        <v>0</v>
      </c>
      <c r="D26" t="s">
        <v>105</v>
      </c>
      <c r="E26" t="s">
        <v>375</v>
      </c>
      <c r="F26" t="s">
        <v>835</v>
      </c>
      <c r="G26" s="1">
        <v>26</v>
      </c>
      <c r="H26" s="1">
        <v>194</v>
      </c>
      <c r="I26" s="1">
        <v>194</v>
      </c>
      <c r="J26" s="1">
        <v>40</v>
      </c>
      <c r="K26" s="1">
        <v>55.961538461538503</v>
      </c>
      <c r="M26" s="1">
        <v>2</v>
      </c>
      <c r="Q26" s="1">
        <v>0</v>
      </c>
      <c r="R26" s="1">
        <v>249.961538461538</v>
      </c>
      <c r="S26" s="1">
        <v>13</v>
      </c>
      <c r="T26" s="1" t="s">
        <v>836</v>
      </c>
      <c r="U26" s="1" t="s">
        <v>957</v>
      </c>
      <c r="X26" s="1">
        <v>5</v>
      </c>
      <c r="Z26" s="1">
        <v>284.961538461538</v>
      </c>
      <c r="AA26" s="2">
        <v>90</v>
      </c>
      <c r="AB26" s="1">
        <v>90</v>
      </c>
      <c r="AC26" s="1">
        <v>194.961538461538</v>
      </c>
      <c r="AD26" s="1">
        <v>194</v>
      </c>
      <c r="AE26">
        <v>3846.1538461538098</v>
      </c>
      <c r="AF26">
        <v>3800</v>
      </c>
      <c r="AH26" s="1">
        <v>1</v>
      </c>
      <c r="AI26" s="1">
        <v>1</v>
      </c>
      <c r="AJ26" s="1">
        <v>2</v>
      </c>
      <c r="AK26" s="1">
        <v>0</v>
      </c>
      <c r="AL26" s="1">
        <v>0</v>
      </c>
      <c r="AM26" s="1">
        <v>4</v>
      </c>
      <c r="AN26" s="1">
        <v>3</v>
      </c>
      <c r="AO26" s="1">
        <v>1</v>
      </c>
      <c r="AP26">
        <v>3</v>
      </c>
    </row>
    <row r="27" spans="1:42">
      <c r="A27" s="1">
        <f>SUBTOTAL(103,$B$2:B27)</f>
        <v>26</v>
      </c>
      <c r="B27" s="1" t="s">
        <v>106</v>
      </c>
      <c r="C27" s="1" t="s">
        <v>0</v>
      </c>
      <c r="D27" t="s">
        <v>107</v>
      </c>
      <c r="E27" t="s">
        <v>862</v>
      </c>
      <c r="F27" t="s">
        <v>835</v>
      </c>
      <c r="G27" s="1">
        <v>26</v>
      </c>
      <c r="H27" s="1">
        <v>194</v>
      </c>
      <c r="I27" s="1">
        <v>194</v>
      </c>
      <c r="J27" s="1">
        <v>40</v>
      </c>
      <c r="K27" s="1">
        <v>55.961538461538503</v>
      </c>
      <c r="Q27" s="1">
        <v>0</v>
      </c>
      <c r="R27" s="1">
        <v>249.961538461538</v>
      </c>
      <c r="S27" s="1">
        <v>13</v>
      </c>
      <c r="T27" s="1" t="s">
        <v>836</v>
      </c>
      <c r="U27" s="1" t="s">
        <v>957</v>
      </c>
      <c r="X27" s="1">
        <v>5</v>
      </c>
      <c r="Y27" s="1">
        <v>4</v>
      </c>
      <c r="Z27" s="1">
        <v>284.961538461538</v>
      </c>
      <c r="AA27" s="2">
        <v>90</v>
      </c>
      <c r="AB27" s="1">
        <v>90</v>
      </c>
      <c r="AC27" s="1">
        <v>194.961538461538</v>
      </c>
      <c r="AD27" s="1">
        <v>194</v>
      </c>
      <c r="AE27">
        <v>3846.1538461538098</v>
      </c>
      <c r="AF27">
        <v>3800</v>
      </c>
      <c r="AH27" s="1">
        <v>1</v>
      </c>
      <c r="AI27" s="1">
        <v>1</v>
      </c>
      <c r="AJ27" s="1">
        <v>2</v>
      </c>
      <c r="AK27" s="1">
        <v>0</v>
      </c>
      <c r="AL27" s="1">
        <v>0</v>
      </c>
      <c r="AM27" s="1">
        <v>4</v>
      </c>
      <c r="AN27" s="1">
        <v>3</v>
      </c>
      <c r="AO27" s="1">
        <v>1</v>
      </c>
      <c r="AP27">
        <v>3</v>
      </c>
    </row>
    <row r="28" spans="1:42">
      <c r="A28" s="3">
        <f>SUBTOTAL(103,$B$2:B28)</f>
        <v>27</v>
      </c>
      <c r="B28" s="3" t="s">
        <v>1269</v>
      </c>
      <c r="C28" s="3" t="s">
        <v>0</v>
      </c>
      <c r="D28" s="4" t="s">
        <v>924</v>
      </c>
      <c r="E28" s="4" t="s">
        <v>922</v>
      </c>
      <c r="F28" s="4" t="s">
        <v>864</v>
      </c>
      <c r="G28" s="1">
        <v>21</v>
      </c>
      <c r="H28" s="1">
        <v>194</v>
      </c>
      <c r="I28" s="1">
        <v>156.69230769230799</v>
      </c>
      <c r="J28" s="1">
        <v>42</v>
      </c>
      <c r="K28" s="1">
        <v>58.759615384615401</v>
      </c>
      <c r="M28" s="1">
        <v>2</v>
      </c>
      <c r="Q28" s="1">
        <v>0</v>
      </c>
      <c r="R28" s="1">
        <v>215.45192307692301</v>
      </c>
      <c r="T28" s="1" t="s">
        <v>836</v>
      </c>
      <c r="U28" s="1" t="s">
        <v>967</v>
      </c>
      <c r="X28" s="1">
        <v>0</v>
      </c>
      <c r="Y28" s="1">
        <v>4</v>
      </c>
      <c r="Z28" s="3">
        <v>222.45192307692301</v>
      </c>
      <c r="AA28" s="3">
        <v>50</v>
      </c>
      <c r="AB28" s="1">
        <v>50</v>
      </c>
      <c r="AC28" s="1">
        <v>172.45192307692301</v>
      </c>
      <c r="AD28" s="1">
        <v>172</v>
      </c>
      <c r="AE28">
        <v>1807.6923076923799</v>
      </c>
      <c r="AF28">
        <v>1800</v>
      </c>
      <c r="AH28" s="1">
        <v>1</v>
      </c>
      <c r="AI28" s="1">
        <v>1</v>
      </c>
      <c r="AJ28" s="1">
        <v>1</v>
      </c>
      <c r="AK28" s="1">
        <v>0</v>
      </c>
      <c r="AL28" s="1">
        <v>0</v>
      </c>
      <c r="AM28" s="1">
        <v>2</v>
      </c>
      <c r="AN28" s="1">
        <v>1</v>
      </c>
      <c r="AO28" s="1">
        <v>1</v>
      </c>
      <c r="AP28">
        <v>3</v>
      </c>
    </row>
    <row r="29" spans="1:42">
      <c r="A29" s="1">
        <f>SUBTOTAL(103,$B$2:B29)</f>
        <v>28</v>
      </c>
      <c r="B29" s="1" t="s">
        <v>110</v>
      </c>
      <c r="C29" s="1" t="s">
        <v>1</v>
      </c>
      <c r="D29" t="s">
        <v>111</v>
      </c>
      <c r="E29" t="s">
        <v>863</v>
      </c>
      <c r="F29" t="s">
        <v>835</v>
      </c>
      <c r="G29" s="1">
        <v>26</v>
      </c>
      <c r="H29" s="1">
        <v>194</v>
      </c>
      <c r="I29" s="1">
        <v>194</v>
      </c>
      <c r="J29" s="1">
        <v>40</v>
      </c>
      <c r="K29" s="1">
        <v>55.961538461538503</v>
      </c>
      <c r="Q29" s="1">
        <v>0</v>
      </c>
      <c r="R29" s="1">
        <v>249.961538461538</v>
      </c>
      <c r="S29" s="1">
        <v>13</v>
      </c>
      <c r="T29" s="1" t="s">
        <v>836</v>
      </c>
      <c r="U29" s="1" t="s">
        <v>957</v>
      </c>
      <c r="X29" s="1">
        <v>6</v>
      </c>
      <c r="Z29" s="1">
        <v>285.961538461538</v>
      </c>
      <c r="AA29" s="2">
        <v>90</v>
      </c>
      <c r="AB29" s="1">
        <v>90</v>
      </c>
      <c r="AC29" s="1">
        <v>195.961538461538</v>
      </c>
      <c r="AD29" s="1">
        <v>195</v>
      </c>
      <c r="AE29">
        <v>3846.1538461538098</v>
      </c>
      <c r="AF29">
        <v>3800</v>
      </c>
      <c r="AH29" s="1">
        <v>1</v>
      </c>
      <c r="AI29" s="1">
        <v>1</v>
      </c>
      <c r="AJ29" s="1">
        <v>2</v>
      </c>
      <c r="AK29" s="1">
        <v>0</v>
      </c>
      <c r="AL29" s="1">
        <v>1</v>
      </c>
      <c r="AM29" s="1">
        <v>0</v>
      </c>
      <c r="AN29" s="1">
        <v>3</v>
      </c>
      <c r="AO29" s="1">
        <v>1</v>
      </c>
      <c r="AP29">
        <v>3</v>
      </c>
    </row>
    <row r="30" spans="1:42">
      <c r="A30" s="1">
        <f>SUBTOTAL(103,$B$2:B30)</f>
        <v>29</v>
      </c>
      <c r="B30" s="1" t="s">
        <v>112</v>
      </c>
      <c r="C30" s="1" t="s">
        <v>1270</v>
      </c>
      <c r="D30" t="s">
        <v>113</v>
      </c>
      <c r="E30" t="s">
        <v>179</v>
      </c>
      <c r="F30" t="s">
        <v>864</v>
      </c>
      <c r="G30" s="1">
        <v>25.875</v>
      </c>
      <c r="H30" s="1">
        <v>232</v>
      </c>
      <c r="I30" s="1">
        <v>230.88461538461499</v>
      </c>
      <c r="J30" s="1">
        <v>72</v>
      </c>
      <c r="K30" s="1">
        <v>120.461538461538</v>
      </c>
      <c r="Q30" s="1">
        <v>0</v>
      </c>
      <c r="R30" s="1">
        <v>351.34615384615398</v>
      </c>
      <c r="S30" s="1">
        <v>13</v>
      </c>
      <c r="T30" s="1" t="s">
        <v>836</v>
      </c>
      <c r="U30" s="1" t="s">
        <v>957</v>
      </c>
      <c r="X30" s="1">
        <v>6</v>
      </c>
      <c r="Z30" s="1">
        <v>387.34615384615398</v>
      </c>
      <c r="AA30" s="2">
        <v>90</v>
      </c>
      <c r="AB30" s="1">
        <v>90</v>
      </c>
      <c r="AC30" s="1">
        <v>297.34615384615398</v>
      </c>
      <c r="AD30" s="1">
        <v>297</v>
      </c>
      <c r="AE30">
        <v>1384.6153846152399</v>
      </c>
      <c r="AF30">
        <v>1300</v>
      </c>
      <c r="AH30" s="1">
        <v>2</v>
      </c>
      <c r="AI30" s="1">
        <v>1</v>
      </c>
      <c r="AJ30" s="1">
        <v>2</v>
      </c>
      <c r="AK30" s="1">
        <v>0</v>
      </c>
      <c r="AL30" s="1">
        <v>1</v>
      </c>
      <c r="AM30" s="1">
        <v>2</v>
      </c>
      <c r="AN30" s="1">
        <v>1</v>
      </c>
      <c r="AO30" s="1">
        <v>0</v>
      </c>
      <c r="AP30">
        <v>3</v>
      </c>
    </row>
    <row r="31" spans="1:42">
      <c r="A31" s="1">
        <f>SUBTOTAL(103,$B$2:B31)</f>
        <v>30</v>
      </c>
      <c r="B31" s="1" t="s">
        <v>114</v>
      </c>
      <c r="C31" s="1" t="s">
        <v>1</v>
      </c>
      <c r="D31" t="s">
        <v>115</v>
      </c>
      <c r="E31" t="s">
        <v>865</v>
      </c>
      <c r="F31" t="s">
        <v>835</v>
      </c>
      <c r="G31" s="1">
        <v>25.5</v>
      </c>
      <c r="H31" s="1">
        <v>194</v>
      </c>
      <c r="I31" s="1">
        <v>190.269230769231</v>
      </c>
      <c r="J31" s="1">
        <v>36</v>
      </c>
      <c r="K31" s="1">
        <v>50.365384615384599</v>
      </c>
      <c r="Q31" s="1">
        <v>0</v>
      </c>
      <c r="R31" s="1">
        <v>240.63461538461499</v>
      </c>
      <c r="S31" s="1">
        <v>6.25</v>
      </c>
      <c r="T31" s="1" t="s">
        <v>836</v>
      </c>
      <c r="U31" s="1" t="s">
        <v>957</v>
      </c>
      <c r="X31" s="1">
        <v>5</v>
      </c>
      <c r="Z31" s="1">
        <v>268.88461538461502</v>
      </c>
      <c r="AA31" s="2">
        <v>90</v>
      </c>
      <c r="AB31" s="1">
        <v>90</v>
      </c>
      <c r="AC31" s="1">
        <v>178.88461538461499</v>
      </c>
      <c r="AD31" s="1">
        <v>178</v>
      </c>
      <c r="AE31">
        <v>3538.4615384614299</v>
      </c>
      <c r="AF31">
        <v>3500</v>
      </c>
      <c r="AH31" s="1">
        <v>1</v>
      </c>
      <c r="AI31" s="1">
        <v>1</v>
      </c>
      <c r="AJ31" s="1">
        <v>1</v>
      </c>
      <c r="AK31" s="1">
        <v>0</v>
      </c>
      <c r="AL31" s="1">
        <v>1</v>
      </c>
      <c r="AM31" s="1">
        <v>3</v>
      </c>
      <c r="AN31" s="1">
        <v>3</v>
      </c>
      <c r="AO31" s="1">
        <v>1</v>
      </c>
      <c r="AP31">
        <v>0</v>
      </c>
    </row>
    <row r="32" spans="1:42">
      <c r="A32" s="1">
        <f>SUBTOTAL(103,$B$2:B32)</f>
        <v>31</v>
      </c>
      <c r="B32" s="1" t="s">
        <v>116</v>
      </c>
      <c r="C32" s="1" t="s">
        <v>1</v>
      </c>
      <c r="D32" t="s">
        <v>117</v>
      </c>
      <c r="E32" t="s">
        <v>866</v>
      </c>
      <c r="F32" t="s">
        <v>835</v>
      </c>
      <c r="G32" s="1">
        <v>26</v>
      </c>
      <c r="H32" s="1">
        <v>194</v>
      </c>
      <c r="I32" s="1">
        <v>194</v>
      </c>
      <c r="J32" s="1">
        <v>60</v>
      </c>
      <c r="K32" s="1">
        <v>83.942307692307693</v>
      </c>
      <c r="Q32" s="1">
        <v>0</v>
      </c>
      <c r="R32" s="1">
        <v>277.94230769230802</v>
      </c>
      <c r="S32" s="1">
        <v>13</v>
      </c>
      <c r="T32" s="1" t="s">
        <v>836</v>
      </c>
      <c r="U32" s="1" t="s">
        <v>957</v>
      </c>
      <c r="X32" s="1">
        <v>5</v>
      </c>
      <c r="Z32" s="1">
        <v>312.94230769230802</v>
      </c>
      <c r="AA32" s="2">
        <v>90</v>
      </c>
      <c r="AB32" s="1">
        <v>90</v>
      </c>
      <c r="AC32" s="1">
        <v>222.94230769230799</v>
      </c>
      <c r="AD32" s="1">
        <v>222</v>
      </c>
      <c r="AE32">
        <v>3769.2307692307199</v>
      </c>
      <c r="AF32">
        <v>3700</v>
      </c>
      <c r="AH32" s="1">
        <v>2</v>
      </c>
      <c r="AI32" s="1">
        <v>0</v>
      </c>
      <c r="AJ32" s="1">
        <v>1</v>
      </c>
      <c r="AK32" s="1">
        <v>0</v>
      </c>
      <c r="AL32" s="1">
        <v>0</v>
      </c>
      <c r="AM32" s="1">
        <v>2</v>
      </c>
      <c r="AN32" s="1">
        <v>3</v>
      </c>
      <c r="AO32" s="1">
        <v>1</v>
      </c>
      <c r="AP32">
        <v>2</v>
      </c>
    </row>
    <row r="33" spans="1:42">
      <c r="A33" s="1">
        <f>SUBTOTAL(103,$B$2:B33)</f>
        <v>32</v>
      </c>
      <c r="B33" s="1" t="s">
        <v>118</v>
      </c>
      <c r="C33" s="1" t="s">
        <v>1</v>
      </c>
      <c r="D33" t="s">
        <v>119</v>
      </c>
      <c r="E33" t="s">
        <v>867</v>
      </c>
      <c r="F33" t="s">
        <v>835</v>
      </c>
      <c r="G33" s="1">
        <v>26</v>
      </c>
      <c r="H33" s="1">
        <v>194</v>
      </c>
      <c r="I33" s="1">
        <v>194</v>
      </c>
      <c r="J33" s="1">
        <v>58</v>
      </c>
      <c r="K33" s="1">
        <v>81.144230769230802</v>
      </c>
      <c r="Q33" s="1">
        <v>0</v>
      </c>
      <c r="R33" s="1">
        <v>275.144230769231</v>
      </c>
      <c r="S33" s="1">
        <v>13</v>
      </c>
      <c r="T33" s="1" t="s">
        <v>836</v>
      </c>
      <c r="U33" s="1" t="s">
        <v>957</v>
      </c>
      <c r="X33" s="1">
        <v>4</v>
      </c>
      <c r="Z33" s="1">
        <v>309.144230769231</v>
      </c>
      <c r="AA33" s="2">
        <v>90</v>
      </c>
      <c r="AB33" s="1">
        <v>90</v>
      </c>
      <c r="AC33" s="1">
        <v>219.144230769231</v>
      </c>
      <c r="AD33" s="1">
        <v>219</v>
      </c>
      <c r="AE33">
        <v>576.92307692309396</v>
      </c>
      <c r="AF33">
        <v>500</v>
      </c>
      <c r="AH33" s="1">
        <v>2</v>
      </c>
      <c r="AI33" s="1">
        <v>0</v>
      </c>
      <c r="AJ33" s="1">
        <v>0</v>
      </c>
      <c r="AK33" s="1">
        <v>1</v>
      </c>
      <c r="AL33" s="1">
        <v>1</v>
      </c>
      <c r="AM33" s="1">
        <v>4</v>
      </c>
      <c r="AN33" s="1">
        <v>0</v>
      </c>
      <c r="AO33" s="1">
        <v>1</v>
      </c>
      <c r="AP33">
        <v>0</v>
      </c>
    </row>
    <row r="34" spans="1:42">
      <c r="A34" s="1">
        <f>SUBTOTAL(103,$B$2:B34)</f>
        <v>33</v>
      </c>
      <c r="B34" s="1" t="s">
        <v>120</v>
      </c>
      <c r="C34" s="1" t="s">
        <v>1</v>
      </c>
      <c r="D34" t="s">
        <v>121</v>
      </c>
      <c r="E34" t="s">
        <v>868</v>
      </c>
      <c r="F34" t="s">
        <v>835</v>
      </c>
      <c r="G34" s="1">
        <v>0</v>
      </c>
      <c r="H34" s="1">
        <v>194</v>
      </c>
      <c r="I34" s="1">
        <v>0</v>
      </c>
      <c r="J34" s="1">
        <v>0</v>
      </c>
      <c r="K34" s="1">
        <v>0</v>
      </c>
      <c r="Q34" s="1">
        <v>0</v>
      </c>
      <c r="R34" s="1">
        <v>0</v>
      </c>
      <c r="T34" s="1">
        <v>0</v>
      </c>
      <c r="U34" s="1" t="s">
        <v>967</v>
      </c>
      <c r="X34" s="1">
        <v>0</v>
      </c>
      <c r="Z34" s="1">
        <v>0</v>
      </c>
      <c r="AA34" s="2">
        <v>0</v>
      </c>
      <c r="AC34" s="1">
        <v>0</v>
      </c>
      <c r="AD34" s="1">
        <v>0</v>
      </c>
      <c r="AE34">
        <v>0</v>
      </c>
      <c r="AF34">
        <v>0</v>
      </c>
      <c r="AG34" s="1" t="s">
        <v>869</v>
      </c>
      <c r="AH34" s="1">
        <v>0</v>
      </c>
      <c r="AI34" s="1">
        <v>0</v>
      </c>
      <c r="AJ34" s="1">
        <v>0</v>
      </c>
      <c r="AK34" s="1">
        <v>0</v>
      </c>
      <c r="AL34" s="1">
        <v>0</v>
      </c>
      <c r="AM34" s="1">
        <v>0</v>
      </c>
      <c r="AN34" s="1">
        <v>0</v>
      </c>
      <c r="AO34" s="1">
        <v>0</v>
      </c>
      <c r="AP34">
        <v>0</v>
      </c>
    </row>
    <row r="35" spans="1:42">
      <c r="A35" s="1">
        <f>SUBTOTAL(103,$B$2:B35)</f>
        <v>34</v>
      </c>
      <c r="B35" s="1" t="s">
        <v>871</v>
      </c>
      <c r="C35" s="1" t="s">
        <v>1</v>
      </c>
      <c r="D35" t="s">
        <v>872</v>
      </c>
      <c r="E35" t="s">
        <v>873</v>
      </c>
      <c r="F35" t="s">
        <v>835</v>
      </c>
      <c r="G35" s="1">
        <v>26</v>
      </c>
      <c r="H35" s="1">
        <v>194</v>
      </c>
      <c r="I35" s="1">
        <v>194</v>
      </c>
      <c r="J35" s="1">
        <v>72</v>
      </c>
      <c r="K35" s="1">
        <v>100.730769230769</v>
      </c>
      <c r="Q35" s="1">
        <v>0</v>
      </c>
      <c r="R35" s="1">
        <v>294.730769230769</v>
      </c>
      <c r="S35" s="1">
        <v>13</v>
      </c>
      <c r="T35" s="1" t="s">
        <v>836</v>
      </c>
      <c r="U35" s="1" t="s">
        <v>957</v>
      </c>
      <c r="X35" s="1">
        <v>3</v>
      </c>
      <c r="Z35" s="1">
        <v>327.730769230769</v>
      </c>
      <c r="AA35" s="2">
        <v>90</v>
      </c>
      <c r="AB35" s="1">
        <v>90</v>
      </c>
      <c r="AC35" s="1">
        <v>237.730769230769</v>
      </c>
      <c r="AD35" s="1">
        <v>237</v>
      </c>
      <c r="AE35">
        <v>2923.0769230769101</v>
      </c>
      <c r="AF35">
        <v>2900</v>
      </c>
      <c r="AH35" s="1">
        <v>2</v>
      </c>
      <c r="AI35" s="1">
        <v>0</v>
      </c>
      <c r="AJ35" s="1">
        <v>1</v>
      </c>
      <c r="AK35" s="1">
        <v>1</v>
      </c>
      <c r="AL35" s="1">
        <v>1</v>
      </c>
      <c r="AM35" s="1">
        <v>2</v>
      </c>
      <c r="AN35" s="1">
        <v>2</v>
      </c>
      <c r="AO35" s="1">
        <v>1</v>
      </c>
      <c r="AP35">
        <v>4</v>
      </c>
    </row>
    <row r="36" spans="1:42">
      <c r="A36" s="3">
        <f>SUBTOTAL(103,$B$2:B36)</f>
        <v>35</v>
      </c>
      <c r="B36" s="3" t="s">
        <v>122</v>
      </c>
      <c r="C36" s="3" t="s">
        <v>1</v>
      </c>
      <c r="D36" s="4" t="s">
        <v>123</v>
      </c>
      <c r="E36" s="4" t="s">
        <v>874</v>
      </c>
      <c r="F36" s="4" t="s">
        <v>835</v>
      </c>
      <c r="G36" s="1">
        <v>24</v>
      </c>
      <c r="H36" s="1">
        <v>194</v>
      </c>
      <c r="I36" s="1">
        <v>179.07692307692301</v>
      </c>
      <c r="J36" s="1">
        <v>48</v>
      </c>
      <c r="K36" s="1">
        <v>67.153846153846203</v>
      </c>
      <c r="Q36" s="1">
        <v>0</v>
      </c>
      <c r="R36" s="1">
        <v>246.230769230769</v>
      </c>
      <c r="T36" s="1" t="s">
        <v>836</v>
      </c>
      <c r="U36" s="1" t="s">
        <v>967</v>
      </c>
      <c r="X36" s="1">
        <v>2</v>
      </c>
      <c r="Z36" s="3">
        <v>255.230769230769</v>
      </c>
      <c r="AA36" s="3">
        <v>50</v>
      </c>
      <c r="AB36" s="1">
        <v>50</v>
      </c>
      <c r="AC36" s="1">
        <v>205.230769230769</v>
      </c>
      <c r="AD36" s="1">
        <v>205</v>
      </c>
      <c r="AE36">
        <v>923.07692307701905</v>
      </c>
      <c r="AF36">
        <v>900</v>
      </c>
      <c r="AH36" s="1">
        <v>2</v>
      </c>
      <c r="AI36" s="1">
        <v>0</v>
      </c>
      <c r="AJ36" s="1">
        <v>0</v>
      </c>
      <c r="AK36" s="1">
        <v>0</v>
      </c>
      <c r="AL36" s="1">
        <v>1</v>
      </c>
      <c r="AM36" s="1">
        <v>0</v>
      </c>
      <c r="AN36" s="1">
        <v>0</v>
      </c>
      <c r="AO36" s="1">
        <v>1</v>
      </c>
      <c r="AP36">
        <v>4</v>
      </c>
    </row>
    <row r="37" spans="1:42">
      <c r="A37" s="1">
        <f>SUBTOTAL(103,$B$2:B37)</f>
        <v>36</v>
      </c>
      <c r="B37" s="1" t="s">
        <v>124</v>
      </c>
      <c r="C37" s="1" t="s">
        <v>1</v>
      </c>
      <c r="D37" t="s">
        <v>125</v>
      </c>
      <c r="E37" t="s">
        <v>325</v>
      </c>
      <c r="F37" t="s">
        <v>835</v>
      </c>
      <c r="G37" s="1">
        <v>23</v>
      </c>
      <c r="H37" s="1">
        <v>194</v>
      </c>
      <c r="I37" s="1">
        <v>171.61538461538501</v>
      </c>
      <c r="J37" s="1">
        <v>34</v>
      </c>
      <c r="K37" s="1">
        <v>47.567307692307701</v>
      </c>
      <c r="Q37" s="1">
        <v>0</v>
      </c>
      <c r="R37" s="1">
        <v>219.18269230769201</v>
      </c>
      <c r="S37" s="1">
        <v>5.75</v>
      </c>
      <c r="T37" s="1" t="s">
        <v>836</v>
      </c>
      <c r="X37" s="1">
        <v>2</v>
      </c>
      <c r="Z37" s="1">
        <v>233.93269230769201</v>
      </c>
      <c r="AA37" s="2">
        <v>90</v>
      </c>
      <c r="AB37" s="1">
        <v>90</v>
      </c>
      <c r="AC37" s="1">
        <v>143.93269230769201</v>
      </c>
      <c r="AD37" s="1">
        <v>143</v>
      </c>
      <c r="AE37">
        <v>3730.7692307692801</v>
      </c>
      <c r="AF37">
        <v>3700</v>
      </c>
      <c r="AH37" s="1">
        <v>1</v>
      </c>
      <c r="AI37" s="1">
        <v>0</v>
      </c>
      <c r="AJ37" s="1">
        <v>2</v>
      </c>
      <c r="AK37" s="1">
        <v>0</v>
      </c>
      <c r="AL37" s="1">
        <v>0</v>
      </c>
      <c r="AM37" s="1">
        <v>3</v>
      </c>
      <c r="AN37" s="1">
        <v>3</v>
      </c>
      <c r="AO37" s="1">
        <v>1</v>
      </c>
      <c r="AP37">
        <v>2</v>
      </c>
    </row>
    <row r="38" spans="1:42">
      <c r="A38" s="1">
        <f>SUBTOTAL(103,$B$2:B38)</f>
        <v>37</v>
      </c>
      <c r="B38" s="1" t="s">
        <v>126</v>
      </c>
      <c r="C38" s="1" t="s">
        <v>1</v>
      </c>
      <c r="D38" t="s">
        <v>127</v>
      </c>
      <c r="E38" t="s">
        <v>877</v>
      </c>
      <c r="F38" t="s">
        <v>835</v>
      </c>
      <c r="G38" s="1">
        <v>26</v>
      </c>
      <c r="H38" s="1">
        <v>194</v>
      </c>
      <c r="I38" s="1">
        <v>194</v>
      </c>
      <c r="J38" s="1">
        <v>40</v>
      </c>
      <c r="K38" s="1">
        <v>55.961538461538503</v>
      </c>
      <c r="Q38" s="1">
        <v>0</v>
      </c>
      <c r="R38" s="1">
        <v>249.961538461538</v>
      </c>
      <c r="S38" s="1">
        <v>13</v>
      </c>
      <c r="T38" s="1" t="s">
        <v>836</v>
      </c>
      <c r="U38" s="1" t="s">
        <v>957</v>
      </c>
      <c r="X38" s="1">
        <v>0</v>
      </c>
      <c r="Z38" s="1">
        <v>279.961538461538</v>
      </c>
      <c r="AA38" s="2">
        <v>90</v>
      </c>
      <c r="AB38" s="1">
        <v>90</v>
      </c>
      <c r="AC38" s="1">
        <v>189.961538461538</v>
      </c>
      <c r="AD38" s="1">
        <v>189</v>
      </c>
      <c r="AE38">
        <v>3846.1538461538098</v>
      </c>
      <c r="AF38">
        <v>3800</v>
      </c>
      <c r="AH38" s="1">
        <v>1</v>
      </c>
      <c r="AI38" s="1">
        <v>1</v>
      </c>
      <c r="AJ38" s="1">
        <v>1</v>
      </c>
      <c r="AK38" s="1">
        <v>1</v>
      </c>
      <c r="AL38" s="1">
        <v>1</v>
      </c>
      <c r="AM38" s="1">
        <v>4</v>
      </c>
      <c r="AN38" s="1">
        <v>3</v>
      </c>
      <c r="AO38" s="1">
        <v>1</v>
      </c>
      <c r="AP38">
        <v>3</v>
      </c>
    </row>
    <row r="39" spans="1:42">
      <c r="A39" s="1">
        <f>SUBTOTAL(103,$B$2:B39)</f>
        <v>38</v>
      </c>
      <c r="B39" s="1" t="s">
        <v>128</v>
      </c>
      <c r="C39" s="1" t="s">
        <v>1</v>
      </c>
      <c r="D39" t="s">
        <v>129</v>
      </c>
      <c r="E39" t="s">
        <v>206</v>
      </c>
      <c r="F39" t="s">
        <v>835</v>
      </c>
      <c r="G39" s="1">
        <v>26</v>
      </c>
      <c r="H39" s="1">
        <v>194</v>
      </c>
      <c r="I39" s="1">
        <v>194</v>
      </c>
      <c r="J39" s="1">
        <v>46</v>
      </c>
      <c r="K39" s="1">
        <v>64.355769230769198</v>
      </c>
      <c r="Q39" s="1">
        <v>0</v>
      </c>
      <c r="R39" s="1">
        <v>258.355769230769</v>
      </c>
      <c r="S39" s="1">
        <v>13</v>
      </c>
      <c r="T39" s="1" t="s">
        <v>836</v>
      </c>
      <c r="U39" s="1" t="s">
        <v>957</v>
      </c>
      <c r="X39" s="1">
        <v>0</v>
      </c>
      <c r="Z39" s="1">
        <v>288.355769230769</v>
      </c>
      <c r="AA39" s="2">
        <v>90</v>
      </c>
      <c r="AB39" s="1">
        <v>90</v>
      </c>
      <c r="AC39" s="1">
        <v>198.355769230769</v>
      </c>
      <c r="AD39" s="1">
        <v>198</v>
      </c>
      <c r="AE39">
        <v>1423.0769230769099</v>
      </c>
      <c r="AF39">
        <v>1400</v>
      </c>
      <c r="AH39" s="1">
        <v>1</v>
      </c>
      <c r="AI39" s="1">
        <v>1</v>
      </c>
      <c r="AJ39" s="1">
        <v>2</v>
      </c>
      <c r="AK39" s="1">
        <v>0</v>
      </c>
      <c r="AL39" s="1">
        <v>1</v>
      </c>
      <c r="AM39" s="1">
        <v>3</v>
      </c>
      <c r="AN39" s="1">
        <v>1</v>
      </c>
      <c r="AO39" s="1">
        <v>0</v>
      </c>
      <c r="AP39">
        <v>4</v>
      </c>
    </row>
    <row r="40" spans="1:42">
      <c r="A40" s="1">
        <f>SUBTOTAL(103,$B$2:B40)</f>
        <v>39</v>
      </c>
      <c r="B40" s="1" t="s">
        <v>130</v>
      </c>
      <c r="C40" s="1" t="s">
        <v>1</v>
      </c>
      <c r="D40" t="s">
        <v>131</v>
      </c>
      <c r="E40" t="s">
        <v>261</v>
      </c>
      <c r="F40" t="s">
        <v>835</v>
      </c>
      <c r="G40" s="1">
        <v>26</v>
      </c>
      <c r="H40" s="1">
        <v>194</v>
      </c>
      <c r="I40" s="1">
        <v>194</v>
      </c>
      <c r="J40" s="1">
        <v>40</v>
      </c>
      <c r="K40" s="1">
        <v>55.961538461538503</v>
      </c>
      <c r="Q40" s="1">
        <v>0</v>
      </c>
      <c r="R40" s="1">
        <v>249.961538461538</v>
      </c>
      <c r="S40" s="1">
        <v>13</v>
      </c>
      <c r="T40" s="1" t="s">
        <v>836</v>
      </c>
      <c r="U40" s="1" t="s">
        <v>957</v>
      </c>
      <c r="X40" s="1">
        <v>0</v>
      </c>
      <c r="Z40" s="1">
        <v>279.961538461538</v>
      </c>
      <c r="AA40" s="2">
        <v>90</v>
      </c>
      <c r="AB40" s="1">
        <v>90</v>
      </c>
      <c r="AC40" s="1">
        <v>189.961538461538</v>
      </c>
      <c r="AD40" s="1">
        <v>189</v>
      </c>
      <c r="AE40">
        <v>3846.1538461538098</v>
      </c>
      <c r="AF40">
        <v>3800</v>
      </c>
      <c r="AH40" s="1">
        <v>1</v>
      </c>
      <c r="AI40" s="1">
        <v>1</v>
      </c>
      <c r="AJ40" s="1">
        <v>1</v>
      </c>
      <c r="AK40" s="1">
        <v>1</v>
      </c>
      <c r="AL40" s="1">
        <v>1</v>
      </c>
      <c r="AM40" s="1">
        <v>4</v>
      </c>
      <c r="AN40" s="1">
        <v>3</v>
      </c>
      <c r="AO40" s="1">
        <v>1</v>
      </c>
      <c r="AP40">
        <v>3</v>
      </c>
    </row>
    <row r="41" spans="1:42">
      <c r="A41" s="1">
        <f>SUBTOTAL(103,$B$2:B41)</f>
        <v>40</v>
      </c>
      <c r="B41" s="1" t="s">
        <v>132</v>
      </c>
      <c r="C41" s="1" t="s">
        <v>1</v>
      </c>
      <c r="D41" t="s">
        <v>133</v>
      </c>
      <c r="E41" t="s">
        <v>880</v>
      </c>
      <c r="F41" t="s">
        <v>835</v>
      </c>
      <c r="G41" s="1">
        <v>26</v>
      </c>
      <c r="H41" s="1">
        <v>194</v>
      </c>
      <c r="I41" s="1">
        <v>194</v>
      </c>
      <c r="J41" s="1">
        <v>72</v>
      </c>
      <c r="K41" s="1">
        <v>100.730769230769</v>
      </c>
      <c r="Q41" s="1">
        <v>0</v>
      </c>
      <c r="R41" s="1">
        <v>294.730769230769</v>
      </c>
      <c r="S41" s="1">
        <v>13</v>
      </c>
      <c r="T41" s="1" t="s">
        <v>836</v>
      </c>
      <c r="U41" s="1" t="s">
        <v>957</v>
      </c>
      <c r="X41" s="1">
        <v>0</v>
      </c>
      <c r="Z41" s="1">
        <v>324.730769230769</v>
      </c>
      <c r="AA41" s="2">
        <v>90</v>
      </c>
      <c r="AB41" s="1">
        <v>90</v>
      </c>
      <c r="AC41" s="1">
        <v>234.730769230769</v>
      </c>
      <c r="AD41" s="1">
        <v>234</v>
      </c>
      <c r="AE41">
        <v>2923.0769230769101</v>
      </c>
      <c r="AF41">
        <v>2900</v>
      </c>
      <c r="AH41" s="1">
        <v>2</v>
      </c>
      <c r="AI41" s="1">
        <v>0</v>
      </c>
      <c r="AJ41" s="1">
        <v>1</v>
      </c>
      <c r="AK41" s="1">
        <v>1</v>
      </c>
      <c r="AL41" s="1">
        <v>0</v>
      </c>
      <c r="AM41" s="1">
        <v>4</v>
      </c>
      <c r="AN41" s="1">
        <v>2</v>
      </c>
      <c r="AO41" s="1">
        <v>1</v>
      </c>
      <c r="AP41">
        <v>4</v>
      </c>
    </row>
    <row r="42" spans="1:42">
      <c r="A42" s="1">
        <f>SUBTOTAL(103,$B$2:B42)</f>
        <v>41</v>
      </c>
      <c r="B42" s="1" t="s">
        <v>134</v>
      </c>
      <c r="C42" s="1" t="s">
        <v>1</v>
      </c>
      <c r="D42" t="s">
        <v>135</v>
      </c>
      <c r="E42" t="s">
        <v>439</v>
      </c>
      <c r="F42" t="s">
        <v>835</v>
      </c>
      <c r="G42" s="1">
        <v>26</v>
      </c>
      <c r="H42" s="1">
        <v>194</v>
      </c>
      <c r="I42" s="1">
        <v>194</v>
      </c>
      <c r="J42" s="1">
        <v>54</v>
      </c>
      <c r="K42" s="1">
        <v>75.548076923076906</v>
      </c>
      <c r="Q42" s="1">
        <v>0</v>
      </c>
      <c r="R42" s="1">
        <v>269.54807692307702</v>
      </c>
      <c r="S42" s="1">
        <v>13</v>
      </c>
      <c r="T42" s="1" t="s">
        <v>836</v>
      </c>
      <c r="U42" s="1" t="s">
        <v>957</v>
      </c>
      <c r="X42" s="1">
        <v>0</v>
      </c>
      <c r="Z42" s="1">
        <v>299.54807692307702</v>
      </c>
      <c r="AA42" s="2">
        <v>90</v>
      </c>
      <c r="AB42" s="1">
        <v>90</v>
      </c>
      <c r="AC42" s="1">
        <v>209.54807692307699</v>
      </c>
      <c r="AD42" s="1">
        <v>209</v>
      </c>
      <c r="AE42">
        <v>2192.3076923076201</v>
      </c>
      <c r="AF42">
        <v>2100</v>
      </c>
      <c r="AH42" s="1">
        <v>2</v>
      </c>
      <c r="AI42" s="1">
        <v>0</v>
      </c>
      <c r="AJ42" s="1">
        <v>0</v>
      </c>
      <c r="AK42" s="1">
        <v>0</v>
      </c>
      <c r="AL42" s="1">
        <v>1</v>
      </c>
      <c r="AM42" s="1">
        <v>4</v>
      </c>
      <c r="AN42" s="1">
        <v>2</v>
      </c>
      <c r="AO42" s="1">
        <v>0</v>
      </c>
      <c r="AP42">
        <v>1</v>
      </c>
    </row>
    <row r="43" spans="1:42">
      <c r="A43" s="1">
        <f>SUBTOTAL(103,$B$2:B43)</f>
        <v>42</v>
      </c>
      <c r="B43" s="1" t="s">
        <v>884</v>
      </c>
      <c r="C43" s="1" t="s">
        <v>1</v>
      </c>
      <c r="D43" t="s">
        <v>885</v>
      </c>
      <c r="E43" t="s">
        <v>555</v>
      </c>
      <c r="F43" t="s">
        <v>835</v>
      </c>
      <c r="G43" s="1">
        <v>25.875</v>
      </c>
      <c r="H43" s="1">
        <v>194</v>
      </c>
      <c r="I43" s="1">
        <v>193.06730769230799</v>
      </c>
      <c r="J43" s="1">
        <v>62</v>
      </c>
      <c r="K43" s="1">
        <v>86.740384615384599</v>
      </c>
      <c r="Q43" s="1">
        <v>0</v>
      </c>
      <c r="R43" s="1">
        <v>279.80769230769198</v>
      </c>
      <c r="S43" s="1">
        <v>13</v>
      </c>
      <c r="T43" s="1" t="s">
        <v>836</v>
      </c>
      <c r="U43" s="1" t="s">
        <v>957</v>
      </c>
      <c r="X43" s="1">
        <v>0</v>
      </c>
      <c r="Z43" s="1">
        <v>309.80769230769198</v>
      </c>
      <c r="AA43" s="2">
        <v>90</v>
      </c>
      <c r="AB43" s="1">
        <v>90</v>
      </c>
      <c r="AC43" s="1">
        <v>219.80769230769201</v>
      </c>
      <c r="AD43" s="1">
        <v>219</v>
      </c>
      <c r="AE43">
        <v>3230.7692307692801</v>
      </c>
      <c r="AF43">
        <v>3200</v>
      </c>
      <c r="AH43" s="1">
        <v>2</v>
      </c>
      <c r="AI43" s="1">
        <v>0</v>
      </c>
      <c r="AJ43" s="1">
        <v>0</v>
      </c>
      <c r="AK43" s="1">
        <v>1</v>
      </c>
      <c r="AL43" s="1">
        <v>1</v>
      </c>
      <c r="AM43" s="1">
        <v>4</v>
      </c>
      <c r="AN43" s="1">
        <v>3</v>
      </c>
      <c r="AO43" s="1">
        <v>0</v>
      </c>
      <c r="AP43">
        <v>2</v>
      </c>
    </row>
    <row r="44" spans="1:42">
      <c r="A44" s="1">
        <f>SUBTOTAL(103,$B$2:B44)</f>
        <v>43</v>
      </c>
      <c r="B44" s="1" t="s">
        <v>1271</v>
      </c>
      <c r="C44" s="1" t="s">
        <v>1</v>
      </c>
      <c r="D44" t="s">
        <v>1272</v>
      </c>
      <c r="E44" t="s">
        <v>267</v>
      </c>
      <c r="F44" t="s">
        <v>835</v>
      </c>
      <c r="G44" s="1">
        <v>25.5</v>
      </c>
      <c r="H44" s="1">
        <v>192</v>
      </c>
      <c r="I44" s="1">
        <v>188.30769230769201</v>
      </c>
      <c r="J44" s="1">
        <v>38</v>
      </c>
      <c r="K44" s="1">
        <v>52.615384615384599</v>
      </c>
      <c r="Q44" s="1">
        <v>0</v>
      </c>
      <c r="R44" s="1">
        <v>240.92307692307699</v>
      </c>
      <c r="T44" s="1" t="s">
        <v>836</v>
      </c>
      <c r="X44" s="1">
        <v>0</v>
      </c>
      <c r="Z44" s="1">
        <v>247.92307692307699</v>
      </c>
      <c r="AA44" s="2">
        <v>90</v>
      </c>
      <c r="AB44" s="1">
        <v>90</v>
      </c>
      <c r="AC44" s="1">
        <v>157.92307692307699</v>
      </c>
      <c r="AD44" s="1">
        <v>157</v>
      </c>
      <c r="AE44">
        <v>3692.3076923077401</v>
      </c>
      <c r="AF44">
        <v>3600</v>
      </c>
      <c r="AH44" s="1">
        <v>1</v>
      </c>
      <c r="AI44" s="1">
        <v>1</v>
      </c>
      <c r="AJ44" s="1">
        <v>0</v>
      </c>
      <c r="AK44" s="1">
        <v>0</v>
      </c>
      <c r="AL44" s="1">
        <v>1</v>
      </c>
      <c r="AM44" s="1">
        <v>2</v>
      </c>
      <c r="AN44" s="1">
        <v>3</v>
      </c>
      <c r="AO44" s="1">
        <v>1</v>
      </c>
      <c r="AP44">
        <v>1</v>
      </c>
    </row>
    <row r="45" spans="1:42">
      <c r="A45" s="1">
        <f>SUBTOTAL(103,$B$2:B45)</f>
        <v>44</v>
      </c>
      <c r="B45" s="1" t="s">
        <v>136</v>
      </c>
      <c r="C45" s="1" t="s">
        <v>1</v>
      </c>
      <c r="D45" t="s">
        <v>1273</v>
      </c>
      <c r="E45" t="s">
        <v>267</v>
      </c>
      <c r="F45" t="s">
        <v>835</v>
      </c>
      <c r="G45" s="1">
        <v>26</v>
      </c>
      <c r="H45" s="1">
        <v>192</v>
      </c>
      <c r="I45" s="1">
        <v>192</v>
      </c>
      <c r="J45" s="1">
        <v>40</v>
      </c>
      <c r="K45" s="1">
        <v>55.384615384615401</v>
      </c>
      <c r="Q45" s="1">
        <v>0</v>
      </c>
      <c r="R45" s="1">
        <v>247.38461538461499</v>
      </c>
      <c r="S45" s="1">
        <v>13</v>
      </c>
      <c r="T45" s="1" t="s">
        <v>836</v>
      </c>
      <c r="U45" s="1" t="s">
        <v>957</v>
      </c>
      <c r="X45" s="1">
        <v>0</v>
      </c>
      <c r="Z45" s="1">
        <v>277.38461538461502</v>
      </c>
      <c r="AA45" s="2">
        <v>90</v>
      </c>
      <c r="AB45" s="1">
        <v>90</v>
      </c>
      <c r="AC45" s="1">
        <v>187.38461538461499</v>
      </c>
      <c r="AD45" s="1">
        <v>187</v>
      </c>
      <c r="AE45">
        <v>1538.4615384614301</v>
      </c>
      <c r="AF45">
        <v>1500</v>
      </c>
      <c r="AH45" s="1">
        <v>1</v>
      </c>
      <c r="AI45" s="1">
        <v>1</v>
      </c>
      <c r="AJ45" s="1">
        <v>1</v>
      </c>
      <c r="AK45" s="1">
        <v>1</v>
      </c>
      <c r="AL45" s="1">
        <v>1</v>
      </c>
      <c r="AM45" s="1">
        <v>2</v>
      </c>
      <c r="AN45" s="1">
        <v>1</v>
      </c>
      <c r="AO45" s="1">
        <v>1</v>
      </c>
      <c r="AP45">
        <v>0</v>
      </c>
    </row>
    <row r="46" spans="1:42">
      <c r="A46" s="1">
        <f>SUBTOTAL(103,$B$2:B46)</f>
        <v>45</v>
      </c>
      <c r="B46" s="1" t="s">
        <v>137</v>
      </c>
      <c r="C46" s="1" t="s">
        <v>1</v>
      </c>
      <c r="D46" t="s">
        <v>1274</v>
      </c>
      <c r="E46" t="s">
        <v>267</v>
      </c>
      <c r="F46" t="s">
        <v>835</v>
      </c>
      <c r="G46" s="1">
        <v>26</v>
      </c>
      <c r="H46" s="1">
        <v>192</v>
      </c>
      <c r="I46" s="1">
        <v>192</v>
      </c>
      <c r="J46" s="1">
        <v>68</v>
      </c>
      <c r="K46" s="1">
        <v>94.153846153846203</v>
      </c>
      <c r="Q46" s="1">
        <v>0</v>
      </c>
      <c r="R46" s="1">
        <v>286.15384615384602</v>
      </c>
      <c r="S46" s="1">
        <v>13</v>
      </c>
      <c r="T46" s="1" t="s">
        <v>836</v>
      </c>
      <c r="U46" s="1" t="s">
        <v>957</v>
      </c>
      <c r="X46" s="1">
        <v>0</v>
      </c>
      <c r="Z46" s="1">
        <v>316.15384615384602</v>
      </c>
      <c r="AA46" s="2">
        <v>90</v>
      </c>
      <c r="AB46" s="1">
        <v>90</v>
      </c>
      <c r="AC46" s="1">
        <v>226.15384615384599</v>
      </c>
      <c r="AD46" s="1">
        <v>226</v>
      </c>
      <c r="AE46">
        <v>615.38461538475497</v>
      </c>
      <c r="AF46">
        <v>600</v>
      </c>
      <c r="AH46" s="1">
        <v>2</v>
      </c>
      <c r="AI46" s="1">
        <v>0</v>
      </c>
      <c r="AJ46" s="1">
        <v>1</v>
      </c>
      <c r="AK46" s="1">
        <v>0</v>
      </c>
      <c r="AL46" s="1">
        <v>1</v>
      </c>
      <c r="AM46" s="1">
        <v>1</v>
      </c>
      <c r="AN46" s="1">
        <v>0</v>
      </c>
      <c r="AO46" s="1">
        <v>1</v>
      </c>
      <c r="AP46">
        <v>1</v>
      </c>
    </row>
    <row r="47" spans="1:42">
      <c r="A47" s="1">
        <f>SUBTOTAL(103,$B$2:B47)</f>
        <v>46</v>
      </c>
      <c r="B47" s="1" t="s">
        <v>1275</v>
      </c>
      <c r="C47" s="1" t="s">
        <v>1</v>
      </c>
      <c r="D47" t="s">
        <v>1276</v>
      </c>
      <c r="E47" t="s">
        <v>267</v>
      </c>
      <c r="F47" t="s">
        <v>835</v>
      </c>
      <c r="G47" s="1">
        <v>26</v>
      </c>
      <c r="H47" s="1">
        <v>192</v>
      </c>
      <c r="I47" s="1">
        <v>192</v>
      </c>
      <c r="J47" s="1">
        <v>40</v>
      </c>
      <c r="K47" s="1">
        <v>55.384615384615401</v>
      </c>
      <c r="Q47" s="1">
        <v>0</v>
      </c>
      <c r="R47" s="1">
        <v>247.38461538461499</v>
      </c>
      <c r="S47" s="1">
        <v>13</v>
      </c>
      <c r="T47" s="1" t="s">
        <v>836</v>
      </c>
      <c r="U47" s="1" t="s">
        <v>957</v>
      </c>
      <c r="X47" s="1">
        <v>0</v>
      </c>
      <c r="Z47" s="1">
        <v>277.38461538461502</v>
      </c>
      <c r="AA47" s="2">
        <v>90</v>
      </c>
      <c r="AB47" s="1">
        <v>90</v>
      </c>
      <c r="AC47" s="1">
        <v>187.38461538461499</v>
      </c>
      <c r="AD47" s="1">
        <v>187</v>
      </c>
      <c r="AE47">
        <v>1538.4615384614301</v>
      </c>
      <c r="AF47">
        <v>1500</v>
      </c>
      <c r="AH47" s="1">
        <v>1</v>
      </c>
      <c r="AI47" s="1">
        <v>1</v>
      </c>
      <c r="AJ47" s="1">
        <v>1</v>
      </c>
      <c r="AK47" s="1">
        <v>1</v>
      </c>
      <c r="AL47" s="1">
        <v>1</v>
      </c>
      <c r="AM47" s="1">
        <v>2</v>
      </c>
      <c r="AN47" s="1">
        <v>1</v>
      </c>
      <c r="AO47" s="1">
        <v>1</v>
      </c>
      <c r="AP47">
        <v>0</v>
      </c>
    </row>
    <row r="48" spans="1:42">
      <c r="A48" s="1">
        <f>SUBTOTAL(103,$B$2:B48)</f>
        <v>47</v>
      </c>
      <c r="B48" s="1" t="s">
        <v>1277</v>
      </c>
      <c r="C48" s="1" t="s">
        <v>1</v>
      </c>
      <c r="D48" t="s">
        <v>1278</v>
      </c>
      <c r="E48" t="s">
        <v>698</v>
      </c>
      <c r="F48" t="s">
        <v>835</v>
      </c>
      <c r="G48" s="1">
        <v>26</v>
      </c>
      <c r="H48" s="1">
        <v>192</v>
      </c>
      <c r="I48" s="1">
        <v>192</v>
      </c>
      <c r="J48" s="1">
        <v>40</v>
      </c>
      <c r="K48" s="1">
        <v>55.384615384615401</v>
      </c>
      <c r="Q48" s="1">
        <v>0</v>
      </c>
      <c r="R48" s="1">
        <v>247.38461538461499</v>
      </c>
      <c r="S48" s="1">
        <v>13</v>
      </c>
      <c r="T48" s="1" t="s">
        <v>836</v>
      </c>
      <c r="U48" s="1" t="s">
        <v>957</v>
      </c>
      <c r="X48" s="1">
        <v>0</v>
      </c>
      <c r="Z48" s="1">
        <v>277.38461538461502</v>
      </c>
      <c r="AA48" s="2">
        <v>90</v>
      </c>
      <c r="AB48" s="1">
        <v>90</v>
      </c>
      <c r="AC48" s="1">
        <v>187.38461538461499</v>
      </c>
      <c r="AD48" s="1">
        <v>187</v>
      </c>
      <c r="AE48">
        <v>1538.4615384614301</v>
      </c>
      <c r="AF48">
        <v>1500</v>
      </c>
      <c r="AH48" s="1">
        <v>1</v>
      </c>
      <c r="AI48" s="1">
        <v>1</v>
      </c>
      <c r="AJ48" s="1">
        <v>1</v>
      </c>
      <c r="AK48" s="1">
        <v>1</v>
      </c>
      <c r="AL48" s="1">
        <v>1</v>
      </c>
      <c r="AM48" s="1">
        <v>2</v>
      </c>
      <c r="AN48" s="1">
        <v>1</v>
      </c>
      <c r="AO48" s="1">
        <v>1</v>
      </c>
      <c r="AP48">
        <v>0</v>
      </c>
    </row>
    <row r="49" spans="1:42">
      <c r="A49" s="1">
        <f>SUBTOTAL(103,$B$2:B49)</f>
        <v>48</v>
      </c>
      <c r="B49" s="1" t="s">
        <v>1279</v>
      </c>
      <c r="C49" s="1" t="s">
        <v>1</v>
      </c>
      <c r="D49" t="s">
        <v>1280</v>
      </c>
      <c r="E49" t="s">
        <v>226</v>
      </c>
      <c r="F49" t="s">
        <v>835</v>
      </c>
      <c r="G49" s="1">
        <v>26</v>
      </c>
      <c r="H49" s="1">
        <v>192</v>
      </c>
      <c r="I49" s="1">
        <v>192</v>
      </c>
      <c r="J49" s="1">
        <v>56</v>
      </c>
      <c r="K49" s="1">
        <v>77.538461538461505</v>
      </c>
      <c r="Q49" s="1">
        <v>0</v>
      </c>
      <c r="R49" s="1">
        <v>269.538461538462</v>
      </c>
      <c r="S49" s="1">
        <v>13</v>
      </c>
      <c r="T49" s="1" t="s">
        <v>836</v>
      </c>
      <c r="U49" s="1" t="s">
        <v>957</v>
      </c>
      <c r="X49" s="1">
        <v>0</v>
      </c>
      <c r="Z49" s="1">
        <v>299.538461538462</v>
      </c>
      <c r="AA49" s="2">
        <v>90</v>
      </c>
      <c r="AB49" s="1">
        <v>90</v>
      </c>
      <c r="AC49" s="1">
        <v>209.538461538462</v>
      </c>
      <c r="AD49" s="1">
        <v>209</v>
      </c>
      <c r="AE49">
        <v>2153.8461538461902</v>
      </c>
      <c r="AF49">
        <v>2100</v>
      </c>
      <c r="AH49" s="1">
        <v>2</v>
      </c>
      <c r="AI49" s="1">
        <v>0</v>
      </c>
      <c r="AJ49" s="1">
        <v>0</v>
      </c>
      <c r="AK49" s="1">
        <v>0</v>
      </c>
      <c r="AL49" s="1">
        <v>1</v>
      </c>
      <c r="AM49" s="1">
        <v>4</v>
      </c>
      <c r="AN49" s="1">
        <v>2</v>
      </c>
      <c r="AO49" s="1">
        <v>0</v>
      </c>
      <c r="AP49">
        <v>1</v>
      </c>
    </row>
    <row r="50" spans="1:42">
      <c r="A50" s="1">
        <f>SUBTOTAL(103,$B$2:B50)</f>
        <v>49</v>
      </c>
      <c r="B50" s="1" t="s">
        <v>138</v>
      </c>
      <c r="C50" s="1" t="e">
        <v>#N/A</v>
      </c>
      <c r="D50" t="s">
        <v>139</v>
      </c>
      <c r="E50" t="s">
        <v>1281</v>
      </c>
      <c r="F50" t="s">
        <v>835</v>
      </c>
      <c r="G50" s="1">
        <v>17</v>
      </c>
      <c r="H50" s="1">
        <v>192</v>
      </c>
      <c r="I50" s="1">
        <v>125.538461538462</v>
      </c>
      <c r="J50" s="1">
        <v>26</v>
      </c>
      <c r="K50" s="1">
        <v>36</v>
      </c>
      <c r="Q50" s="1">
        <v>0</v>
      </c>
      <c r="R50" s="1">
        <v>161.538461538462</v>
      </c>
      <c r="S50" s="1">
        <v>8.5</v>
      </c>
      <c r="T50" s="1" t="s">
        <v>836</v>
      </c>
      <c r="U50" s="1" t="s">
        <v>967</v>
      </c>
      <c r="X50" s="1">
        <v>0</v>
      </c>
      <c r="Z50" s="1">
        <v>177.038461538462</v>
      </c>
      <c r="AA50" s="2" t="e">
        <v>#N/A</v>
      </c>
      <c r="AC50" s="1">
        <v>177.038461538462</v>
      </c>
      <c r="AD50" s="1">
        <v>177</v>
      </c>
      <c r="AE50">
        <v>153.846153846189</v>
      </c>
      <c r="AF50">
        <v>100</v>
      </c>
      <c r="AH50" s="1">
        <v>1</v>
      </c>
      <c r="AI50" s="1">
        <v>1</v>
      </c>
      <c r="AJ50" s="1">
        <v>1</v>
      </c>
      <c r="AK50" s="1">
        <v>0</v>
      </c>
      <c r="AL50" s="1">
        <v>1</v>
      </c>
      <c r="AM50" s="1">
        <v>2</v>
      </c>
      <c r="AN50" s="1">
        <v>0</v>
      </c>
      <c r="AO50" s="1">
        <v>0</v>
      </c>
      <c r="AP50">
        <v>1</v>
      </c>
    </row>
    <row r="51" spans="1:42">
      <c r="A51" s="1">
        <f>SUBTOTAL(103,$B$2:B51)</f>
        <v>50</v>
      </c>
      <c r="B51" s="1" t="s">
        <v>1282</v>
      </c>
      <c r="C51" s="1" t="e">
        <v>#N/A</v>
      </c>
      <c r="D51" t="s">
        <v>1283</v>
      </c>
      <c r="E51" t="s">
        <v>1284</v>
      </c>
      <c r="F51" t="s">
        <v>835</v>
      </c>
      <c r="G51" s="1">
        <v>2</v>
      </c>
      <c r="H51" s="1">
        <v>192</v>
      </c>
      <c r="I51" s="1">
        <v>14.7692307692308</v>
      </c>
      <c r="J51" s="1">
        <v>0</v>
      </c>
      <c r="K51" s="1">
        <v>0</v>
      </c>
      <c r="Q51" s="1">
        <v>0</v>
      </c>
      <c r="R51" s="1">
        <v>14.7692307692308</v>
      </c>
      <c r="S51" s="1">
        <v>1</v>
      </c>
      <c r="T51" s="1">
        <v>3.5</v>
      </c>
      <c r="U51" s="1" t="s">
        <v>967</v>
      </c>
      <c r="X51" s="1">
        <v>0</v>
      </c>
      <c r="Z51" s="1">
        <v>19.269230769230798</v>
      </c>
      <c r="AA51" s="2" t="e">
        <v>#N/A</v>
      </c>
      <c r="AC51" s="1">
        <v>19.269230769230798</v>
      </c>
      <c r="AD51" s="1">
        <v>19</v>
      </c>
      <c r="AE51">
        <v>1076.9230769230801</v>
      </c>
      <c r="AF51">
        <v>1000</v>
      </c>
      <c r="AH51" s="1">
        <v>0</v>
      </c>
      <c r="AI51" s="1">
        <v>0</v>
      </c>
      <c r="AJ51" s="1">
        <v>0</v>
      </c>
      <c r="AK51" s="1">
        <v>1</v>
      </c>
      <c r="AL51" s="1">
        <v>1</v>
      </c>
      <c r="AM51" s="1">
        <v>4</v>
      </c>
      <c r="AN51" s="1">
        <v>1</v>
      </c>
      <c r="AO51" s="1">
        <v>0</v>
      </c>
      <c r="AP51">
        <v>0</v>
      </c>
    </row>
    <row r="52" spans="1:42">
      <c r="A52" s="1">
        <f>SUBTOTAL(103,$B$2:B52)</f>
        <v>51</v>
      </c>
      <c r="B52" s="1" t="s">
        <v>142</v>
      </c>
      <c r="C52" s="1" t="s">
        <v>2</v>
      </c>
      <c r="D52" t="s">
        <v>143</v>
      </c>
      <c r="E52" t="s">
        <v>886</v>
      </c>
      <c r="F52" t="s">
        <v>835</v>
      </c>
      <c r="G52" s="1">
        <v>26</v>
      </c>
      <c r="H52" s="1">
        <v>194</v>
      </c>
      <c r="I52" s="1">
        <v>194</v>
      </c>
      <c r="J52" s="1">
        <v>60</v>
      </c>
      <c r="K52" s="1">
        <v>83.942307692307693</v>
      </c>
      <c r="Q52" s="1">
        <v>0</v>
      </c>
      <c r="R52" s="1">
        <v>277.94230769230802</v>
      </c>
      <c r="S52" s="1">
        <v>13</v>
      </c>
      <c r="T52" s="1" t="s">
        <v>836</v>
      </c>
      <c r="U52" s="1" t="s">
        <v>957</v>
      </c>
      <c r="X52" s="1">
        <v>4</v>
      </c>
      <c r="Z52" s="1">
        <v>311.94230769230802</v>
      </c>
      <c r="AA52" s="2">
        <v>90</v>
      </c>
      <c r="AB52" s="1">
        <v>90</v>
      </c>
      <c r="AC52" s="1">
        <v>221.94230769230799</v>
      </c>
      <c r="AD52" s="1">
        <v>221</v>
      </c>
      <c r="AE52">
        <v>3769.2307692307199</v>
      </c>
      <c r="AF52">
        <v>3700</v>
      </c>
      <c r="AH52" s="1">
        <v>2</v>
      </c>
      <c r="AI52" s="1">
        <v>0</v>
      </c>
      <c r="AJ52" s="1">
        <v>1</v>
      </c>
      <c r="AK52" s="1">
        <v>0</v>
      </c>
      <c r="AL52" s="1">
        <v>0</v>
      </c>
      <c r="AM52" s="1">
        <v>1</v>
      </c>
      <c r="AN52" s="1">
        <v>3</v>
      </c>
      <c r="AO52" s="1">
        <v>1</v>
      </c>
      <c r="AP52">
        <v>2</v>
      </c>
    </row>
    <row r="53" spans="1:42">
      <c r="A53" s="1">
        <f>SUBTOTAL(103,$B$2:B53)</f>
        <v>52</v>
      </c>
      <c r="B53" s="1" t="s">
        <v>144</v>
      </c>
      <c r="C53" s="1" t="s">
        <v>2</v>
      </c>
      <c r="D53" t="s">
        <v>145</v>
      </c>
      <c r="E53" t="s">
        <v>292</v>
      </c>
      <c r="F53" t="s">
        <v>835</v>
      </c>
      <c r="G53" s="1">
        <v>24.75</v>
      </c>
      <c r="H53" s="1">
        <v>194</v>
      </c>
      <c r="I53" s="1">
        <v>184.67307692307699</v>
      </c>
      <c r="J53" s="1">
        <v>38</v>
      </c>
      <c r="K53" s="1">
        <v>53.163461538461497</v>
      </c>
      <c r="Q53" s="1">
        <v>0</v>
      </c>
      <c r="R53" s="1">
        <v>237.836538461538</v>
      </c>
      <c r="T53" s="1" t="s">
        <v>836</v>
      </c>
      <c r="X53" s="1">
        <v>3</v>
      </c>
      <c r="Z53" s="1">
        <v>247.836538461538</v>
      </c>
      <c r="AA53" s="2">
        <v>90</v>
      </c>
      <c r="AB53" s="1">
        <v>90</v>
      </c>
      <c r="AC53" s="1">
        <v>157.836538461538</v>
      </c>
      <c r="AD53" s="1">
        <v>157</v>
      </c>
      <c r="AE53">
        <v>3346.1538461539199</v>
      </c>
      <c r="AF53">
        <v>3300</v>
      </c>
      <c r="AH53" s="1">
        <v>1</v>
      </c>
      <c r="AI53" s="1">
        <v>1</v>
      </c>
      <c r="AJ53" s="1">
        <v>0</v>
      </c>
      <c r="AK53" s="1">
        <v>0</v>
      </c>
      <c r="AL53" s="1">
        <v>1</v>
      </c>
      <c r="AM53" s="1">
        <v>2</v>
      </c>
      <c r="AN53" s="1">
        <v>3</v>
      </c>
      <c r="AO53" s="1">
        <v>0</v>
      </c>
      <c r="AP53">
        <v>3</v>
      </c>
    </row>
    <row r="54" spans="1:42">
      <c r="A54" s="1">
        <f>SUBTOTAL(103,$B$2:B54)</f>
        <v>53</v>
      </c>
      <c r="B54" s="1" t="s">
        <v>146</v>
      </c>
      <c r="C54" s="1" t="s">
        <v>2</v>
      </c>
      <c r="D54" t="s">
        <v>147</v>
      </c>
      <c r="E54" t="s">
        <v>890</v>
      </c>
      <c r="F54" t="s">
        <v>835</v>
      </c>
      <c r="G54" s="1">
        <v>24.9375</v>
      </c>
      <c r="H54" s="1">
        <v>194</v>
      </c>
      <c r="I54" s="1">
        <v>186.07211538461499</v>
      </c>
      <c r="J54" s="1">
        <v>56</v>
      </c>
      <c r="K54" s="1">
        <v>78.346153846153896</v>
      </c>
      <c r="Q54" s="1">
        <v>0</v>
      </c>
      <c r="R54" s="1">
        <v>264.418269230769</v>
      </c>
      <c r="T54" s="1" t="s">
        <v>836</v>
      </c>
      <c r="X54" s="1">
        <v>3</v>
      </c>
      <c r="Z54" s="1">
        <v>274.418269230769</v>
      </c>
      <c r="AA54" s="2">
        <v>90</v>
      </c>
      <c r="AB54" s="1">
        <v>90</v>
      </c>
      <c r="AC54" s="1">
        <v>184.418269230769</v>
      </c>
      <c r="AD54" s="1">
        <v>184</v>
      </c>
      <c r="AE54">
        <v>1673.0769230769099</v>
      </c>
      <c r="AF54">
        <v>1600</v>
      </c>
      <c r="AH54" s="1">
        <v>1</v>
      </c>
      <c r="AI54" s="1">
        <v>1</v>
      </c>
      <c r="AJ54" s="1">
        <v>1</v>
      </c>
      <c r="AK54" s="1">
        <v>1</v>
      </c>
      <c r="AL54" s="1">
        <v>0</v>
      </c>
      <c r="AM54" s="1">
        <v>4</v>
      </c>
      <c r="AN54" s="1">
        <v>1</v>
      </c>
      <c r="AO54" s="1">
        <v>1</v>
      </c>
      <c r="AP54">
        <v>1</v>
      </c>
    </row>
    <row r="55" spans="1:42">
      <c r="A55" s="1">
        <f>SUBTOTAL(103,$B$2:B55)</f>
        <v>54</v>
      </c>
      <c r="B55" s="1" t="s">
        <v>891</v>
      </c>
      <c r="C55" s="1" t="s">
        <v>2</v>
      </c>
      <c r="D55" t="s">
        <v>892</v>
      </c>
      <c r="E55" t="s">
        <v>893</v>
      </c>
      <c r="F55" t="s">
        <v>835</v>
      </c>
      <c r="G55" s="1">
        <v>25.875</v>
      </c>
      <c r="H55" s="1">
        <v>194</v>
      </c>
      <c r="I55" s="1">
        <v>193.06730769230799</v>
      </c>
      <c r="J55" s="1">
        <v>46</v>
      </c>
      <c r="K55" s="1">
        <v>64.355769230769198</v>
      </c>
      <c r="Q55" s="1">
        <v>0</v>
      </c>
      <c r="R55" s="1">
        <v>257.42307692307702</v>
      </c>
      <c r="S55" s="1">
        <v>13</v>
      </c>
      <c r="T55" s="1" t="s">
        <v>836</v>
      </c>
      <c r="U55" s="1" t="s">
        <v>957</v>
      </c>
      <c r="X55" s="1">
        <v>3</v>
      </c>
      <c r="Z55" s="1">
        <v>290.42307692307702</v>
      </c>
      <c r="AA55" s="2">
        <v>90</v>
      </c>
      <c r="AB55" s="1">
        <v>90</v>
      </c>
      <c r="AC55" s="1">
        <v>200.42307692307699</v>
      </c>
      <c r="AD55" s="1">
        <v>200</v>
      </c>
      <c r="AE55">
        <v>1692.3076923076201</v>
      </c>
      <c r="AF55">
        <v>1600</v>
      </c>
      <c r="AH55" s="1">
        <v>2</v>
      </c>
      <c r="AI55" s="1">
        <v>0</v>
      </c>
      <c r="AJ55" s="1">
        <v>0</v>
      </c>
      <c r="AK55" s="1">
        <v>0</v>
      </c>
      <c r="AL55" s="1">
        <v>0</v>
      </c>
      <c r="AM55" s="1">
        <v>0</v>
      </c>
      <c r="AN55" s="1">
        <v>1</v>
      </c>
      <c r="AO55" s="1">
        <v>1</v>
      </c>
      <c r="AP55">
        <v>1</v>
      </c>
    </row>
    <row r="56" spans="1:42">
      <c r="A56" s="1">
        <f>SUBTOTAL(103,$B$2:B56)</f>
        <v>55</v>
      </c>
      <c r="B56" s="1" t="s">
        <v>148</v>
      </c>
      <c r="C56" s="1" t="s">
        <v>2</v>
      </c>
      <c r="D56" t="s">
        <v>149</v>
      </c>
      <c r="E56" t="s">
        <v>894</v>
      </c>
      <c r="F56" t="s">
        <v>835</v>
      </c>
      <c r="G56" s="1">
        <v>25.875</v>
      </c>
      <c r="H56" s="1">
        <v>194</v>
      </c>
      <c r="I56" s="1">
        <v>193.06730769230799</v>
      </c>
      <c r="J56" s="1">
        <v>36</v>
      </c>
      <c r="K56" s="1">
        <v>50.365384615384599</v>
      </c>
      <c r="Q56" s="1">
        <v>0</v>
      </c>
      <c r="R56" s="1">
        <v>243.43269230769201</v>
      </c>
      <c r="S56" s="1">
        <v>13</v>
      </c>
      <c r="T56" s="1" t="s">
        <v>836</v>
      </c>
      <c r="U56" s="1" t="s">
        <v>957</v>
      </c>
      <c r="X56" s="1">
        <v>3</v>
      </c>
      <c r="Z56" s="1">
        <v>276.43269230769198</v>
      </c>
      <c r="AA56" s="2">
        <v>90</v>
      </c>
      <c r="AB56" s="1">
        <v>90</v>
      </c>
      <c r="AC56" s="1">
        <v>186.43269230769201</v>
      </c>
      <c r="AD56" s="1">
        <v>186</v>
      </c>
      <c r="AE56">
        <v>1730.7692307692801</v>
      </c>
      <c r="AF56">
        <v>1700</v>
      </c>
      <c r="AH56" s="1">
        <v>1</v>
      </c>
      <c r="AI56" s="1">
        <v>1</v>
      </c>
      <c r="AJ56" s="1">
        <v>1</v>
      </c>
      <c r="AK56" s="1">
        <v>1</v>
      </c>
      <c r="AL56" s="1">
        <v>1</v>
      </c>
      <c r="AM56" s="1">
        <v>1</v>
      </c>
      <c r="AN56" s="1">
        <v>1</v>
      </c>
      <c r="AO56" s="1">
        <v>1</v>
      </c>
      <c r="AP56">
        <v>2</v>
      </c>
    </row>
    <row r="57" spans="1:42">
      <c r="A57" s="1">
        <f>SUBTOTAL(103,$B$2:B57)</f>
        <v>56</v>
      </c>
      <c r="B57" s="1" t="s">
        <v>171</v>
      </c>
      <c r="C57" s="1" t="s">
        <v>3</v>
      </c>
      <c r="D57" t="s">
        <v>172</v>
      </c>
      <c r="E57" t="s">
        <v>173</v>
      </c>
      <c r="F57" t="s">
        <v>835</v>
      </c>
      <c r="G57" s="1">
        <v>25</v>
      </c>
      <c r="H57" s="1">
        <v>194</v>
      </c>
      <c r="I57" s="1">
        <v>186.538461538462</v>
      </c>
      <c r="J57" s="1">
        <v>36</v>
      </c>
      <c r="K57" s="1">
        <v>50.365384615384599</v>
      </c>
      <c r="Q57" s="1">
        <v>0</v>
      </c>
      <c r="R57" s="1">
        <v>236.90384615384599</v>
      </c>
      <c r="T57" s="1" t="s">
        <v>836</v>
      </c>
      <c r="X57" s="1">
        <v>6</v>
      </c>
      <c r="Z57" s="1">
        <v>249.90384615384599</v>
      </c>
      <c r="AA57" s="2">
        <v>90</v>
      </c>
      <c r="AB57" s="1">
        <v>90</v>
      </c>
      <c r="AC57" s="1">
        <v>159.90384615384599</v>
      </c>
      <c r="AD57" s="1">
        <v>159</v>
      </c>
      <c r="AE57">
        <v>3615.3846153846398</v>
      </c>
      <c r="AF57">
        <v>3600</v>
      </c>
      <c r="AH57" s="1">
        <v>1</v>
      </c>
      <c r="AI57" s="1">
        <v>1</v>
      </c>
      <c r="AJ57" s="1">
        <v>0</v>
      </c>
      <c r="AK57" s="1">
        <v>0</v>
      </c>
      <c r="AL57" s="1">
        <v>1</v>
      </c>
      <c r="AM57" s="1">
        <v>4</v>
      </c>
      <c r="AN57" s="1">
        <v>3</v>
      </c>
      <c r="AO57" s="1">
        <v>1</v>
      </c>
      <c r="AP57">
        <v>1</v>
      </c>
    </row>
    <row r="58" spans="1:42">
      <c r="A58" s="1">
        <f>SUBTOTAL(103,$B$2:B58)</f>
        <v>57</v>
      </c>
      <c r="B58" s="1" t="s">
        <v>174</v>
      </c>
      <c r="C58" s="1" t="s">
        <v>3</v>
      </c>
      <c r="D58" t="s">
        <v>175</v>
      </c>
      <c r="E58" t="s">
        <v>176</v>
      </c>
      <c r="F58" t="s">
        <v>835</v>
      </c>
      <c r="G58" s="1">
        <v>26</v>
      </c>
      <c r="H58" s="1">
        <v>194</v>
      </c>
      <c r="I58" s="1">
        <v>194</v>
      </c>
      <c r="J58" s="1">
        <v>54</v>
      </c>
      <c r="K58" s="1">
        <v>75.548076923076906</v>
      </c>
      <c r="Q58" s="1">
        <v>0</v>
      </c>
      <c r="R58" s="1">
        <v>269.54807692307702</v>
      </c>
      <c r="S58" s="1">
        <v>13</v>
      </c>
      <c r="T58" s="1" t="s">
        <v>836</v>
      </c>
      <c r="U58" s="1" t="s">
        <v>957</v>
      </c>
      <c r="X58" s="1">
        <v>5</v>
      </c>
      <c r="Z58" s="1">
        <v>304.54807692307702</v>
      </c>
      <c r="AA58" s="2">
        <v>90</v>
      </c>
      <c r="AB58" s="1">
        <v>90</v>
      </c>
      <c r="AC58" s="1">
        <v>214.54807692307699</v>
      </c>
      <c r="AD58" s="1">
        <v>214</v>
      </c>
      <c r="AE58">
        <v>2192.3076923076201</v>
      </c>
      <c r="AF58">
        <v>2100</v>
      </c>
      <c r="AH58" s="1">
        <v>2</v>
      </c>
      <c r="AI58" s="1">
        <v>0</v>
      </c>
      <c r="AJ58" s="1">
        <v>0</v>
      </c>
      <c r="AK58" s="1">
        <v>1</v>
      </c>
      <c r="AL58" s="1">
        <v>0</v>
      </c>
      <c r="AM58" s="1">
        <v>4</v>
      </c>
      <c r="AN58" s="1">
        <v>2</v>
      </c>
      <c r="AO58" s="1">
        <v>0</v>
      </c>
      <c r="AP58">
        <v>1</v>
      </c>
    </row>
    <row r="59" spans="1:42">
      <c r="A59" s="1">
        <f>SUBTOTAL(103,$B$2:B59)</f>
        <v>58</v>
      </c>
      <c r="B59" s="1" t="s">
        <v>177</v>
      </c>
      <c r="C59" s="1" t="s">
        <v>1270</v>
      </c>
      <c r="D59" t="s">
        <v>178</v>
      </c>
      <c r="E59" t="s">
        <v>179</v>
      </c>
      <c r="F59" t="s">
        <v>864</v>
      </c>
      <c r="G59" s="1">
        <v>26</v>
      </c>
      <c r="H59" s="1">
        <v>232</v>
      </c>
      <c r="I59" s="1">
        <v>232</v>
      </c>
      <c r="J59" s="1">
        <v>60</v>
      </c>
      <c r="K59" s="1">
        <v>100.384615384615</v>
      </c>
      <c r="Q59" s="1">
        <v>0</v>
      </c>
      <c r="R59" s="1">
        <v>332.38461538461502</v>
      </c>
      <c r="S59" s="1">
        <v>13</v>
      </c>
      <c r="T59" s="1" t="s">
        <v>836</v>
      </c>
      <c r="U59" s="1" t="s">
        <v>957</v>
      </c>
      <c r="X59" s="1">
        <v>6</v>
      </c>
      <c r="Z59" s="1">
        <v>368.38461538461502</v>
      </c>
      <c r="AA59" s="2">
        <v>90</v>
      </c>
      <c r="AB59" s="1">
        <v>90</v>
      </c>
      <c r="AC59" s="1">
        <v>278.38461538461502</v>
      </c>
      <c r="AD59" s="1">
        <v>278</v>
      </c>
      <c r="AE59">
        <v>1538.4615384614301</v>
      </c>
      <c r="AF59">
        <v>1500</v>
      </c>
      <c r="AH59" s="1">
        <v>2</v>
      </c>
      <c r="AI59" s="1">
        <v>1</v>
      </c>
      <c r="AJ59" s="1">
        <v>1</v>
      </c>
      <c r="AK59" s="1">
        <v>0</v>
      </c>
      <c r="AL59" s="1">
        <v>1</v>
      </c>
      <c r="AM59" s="1">
        <v>3</v>
      </c>
      <c r="AN59" s="1">
        <v>1</v>
      </c>
      <c r="AO59" s="1">
        <v>1</v>
      </c>
      <c r="AP59">
        <v>0</v>
      </c>
    </row>
    <row r="60" spans="1:42">
      <c r="A60" s="1">
        <f>SUBTOTAL(103,$B$2:B60)</f>
        <v>59</v>
      </c>
      <c r="B60" s="1" t="s">
        <v>180</v>
      </c>
      <c r="C60" s="1" t="s">
        <v>3</v>
      </c>
      <c r="D60" t="s">
        <v>181</v>
      </c>
      <c r="E60" t="s">
        <v>182</v>
      </c>
      <c r="F60" t="s">
        <v>835</v>
      </c>
      <c r="G60" s="1">
        <v>26</v>
      </c>
      <c r="H60" s="1">
        <v>194</v>
      </c>
      <c r="I60" s="1">
        <v>194</v>
      </c>
      <c r="J60" s="1">
        <v>40</v>
      </c>
      <c r="K60" s="1">
        <v>55.961538461538503</v>
      </c>
      <c r="Q60" s="1">
        <v>0</v>
      </c>
      <c r="R60" s="1">
        <v>249.961538461538</v>
      </c>
      <c r="S60" s="1">
        <v>13</v>
      </c>
      <c r="T60" s="1" t="s">
        <v>836</v>
      </c>
      <c r="U60" s="1" t="s">
        <v>957</v>
      </c>
      <c r="X60" s="1">
        <v>4</v>
      </c>
      <c r="Z60" s="1">
        <v>283.961538461538</v>
      </c>
      <c r="AA60" s="2">
        <v>90</v>
      </c>
      <c r="AB60" s="1">
        <v>90</v>
      </c>
      <c r="AC60" s="1">
        <v>193.961538461538</v>
      </c>
      <c r="AD60" s="1">
        <v>193</v>
      </c>
      <c r="AE60">
        <v>3846.1538461538098</v>
      </c>
      <c r="AF60">
        <v>3800</v>
      </c>
      <c r="AH60" s="1">
        <v>1</v>
      </c>
      <c r="AI60" s="1">
        <v>1</v>
      </c>
      <c r="AJ60" s="1">
        <v>2</v>
      </c>
      <c r="AK60" s="1">
        <v>0</v>
      </c>
      <c r="AL60" s="1">
        <v>0</v>
      </c>
      <c r="AM60" s="1">
        <v>3</v>
      </c>
      <c r="AN60" s="1">
        <v>3</v>
      </c>
      <c r="AO60" s="1">
        <v>1</v>
      </c>
      <c r="AP60">
        <v>3</v>
      </c>
    </row>
    <row r="61" spans="1:42">
      <c r="A61" s="1">
        <f>SUBTOTAL(103,$B$2:B61)</f>
        <v>60</v>
      </c>
      <c r="B61" s="1" t="s">
        <v>183</v>
      </c>
      <c r="C61" s="1" t="s">
        <v>3</v>
      </c>
      <c r="D61" t="s">
        <v>184</v>
      </c>
      <c r="E61" t="s">
        <v>185</v>
      </c>
      <c r="F61" t="s">
        <v>835</v>
      </c>
      <c r="G61" s="1">
        <v>25.875</v>
      </c>
      <c r="H61" s="1">
        <v>194</v>
      </c>
      <c r="I61" s="1">
        <v>193.06730769230799</v>
      </c>
      <c r="J61" s="1">
        <v>40</v>
      </c>
      <c r="K61" s="1">
        <v>55.961538461538503</v>
      </c>
      <c r="Q61" s="1">
        <v>0</v>
      </c>
      <c r="R61" s="1">
        <v>249.02884615384599</v>
      </c>
      <c r="S61" s="1">
        <v>13</v>
      </c>
      <c r="T61" s="1" t="s">
        <v>836</v>
      </c>
      <c r="U61" s="1" t="s">
        <v>957</v>
      </c>
      <c r="X61" s="1">
        <v>4</v>
      </c>
      <c r="Z61" s="1">
        <v>283.02884615384602</v>
      </c>
      <c r="AA61" s="2">
        <v>90</v>
      </c>
      <c r="AB61" s="1">
        <v>90</v>
      </c>
      <c r="AC61" s="1">
        <v>193.02884615384599</v>
      </c>
      <c r="AD61" s="1">
        <v>193</v>
      </c>
      <c r="AE61">
        <v>115.38461538475499</v>
      </c>
      <c r="AF61">
        <v>100</v>
      </c>
      <c r="AH61" s="1">
        <v>1</v>
      </c>
      <c r="AI61" s="1">
        <v>1</v>
      </c>
      <c r="AJ61" s="1">
        <v>2</v>
      </c>
      <c r="AK61" s="1">
        <v>0</v>
      </c>
      <c r="AL61" s="1">
        <v>0</v>
      </c>
      <c r="AM61" s="1">
        <v>3</v>
      </c>
      <c r="AN61" s="1">
        <v>0</v>
      </c>
      <c r="AO61" s="1">
        <v>0</v>
      </c>
      <c r="AP61">
        <v>1</v>
      </c>
    </row>
    <row r="62" spans="1:42">
      <c r="A62" s="1">
        <f>SUBTOTAL(103,$B$2:B62)</f>
        <v>61</v>
      </c>
      <c r="B62" s="1" t="s">
        <v>186</v>
      </c>
      <c r="C62" s="1" t="s">
        <v>3</v>
      </c>
      <c r="D62" t="s">
        <v>187</v>
      </c>
      <c r="E62" t="s">
        <v>188</v>
      </c>
      <c r="F62" t="s">
        <v>835</v>
      </c>
      <c r="G62" s="1">
        <v>26</v>
      </c>
      <c r="H62" s="1">
        <v>194</v>
      </c>
      <c r="I62" s="1">
        <v>194</v>
      </c>
      <c r="J62" s="1">
        <v>36</v>
      </c>
      <c r="K62" s="1">
        <v>50.365384615384599</v>
      </c>
      <c r="Q62" s="1">
        <v>0</v>
      </c>
      <c r="R62" s="1">
        <v>244.36538461538501</v>
      </c>
      <c r="S62" s="1">
        <v>13</v>
      </c>
      <c r="T62" s="1" t="s">
        <v>836</v>
      </c>
      <c r="U62" s="1" t="s">
        <v>957</v>
      </c>
      <c r="X62" s="1">
        <v>3</v>
      </c>
      <c r="Z62" s="1">
        <v>277.36538461538498</v>
      </c>
      <c r="AA62" s="2">
        <v>90</v>
      </c>
      <c r="AB62" s="1">
        <v>90</v>
      </c>
      <c r="AC62" s="1">
        <v>187.36538461538501</v>
      </c>
      <c r="AD62" s="1">
        <v>187</v>
      </c>
      <c r="AE62">
        <v>1461.5384615385699</v>
      </c>
      <c r="AF62">
        <v>1400</v>
      </c>
      <c r="AH62" s="1">
        <v>1</v>
      </c>
      <c r="AI62" s="1">
        <v>1</v>
      </c>
      <c r="AJ62" s="1">
        <v>1</v>
      </c>
      <c r="AK62" s="1">
        <v>1</v>
      </c>
      <c r="AL62" s="1">
        <v>1</v>
      </c>
      <c r="AM62" s="1">
        <v>2</v>
      </c>
      <c r="AN62" s="1">
        <v>1</v>
      </c>
      <c r="AO62" s="1">
        <v>0</v>
      </c>
      <c r="AP62">
        <v>4</v>
      </c>
    </row>
    <row r="63" spans="1:42">
      <c r="A63" s="1">
        <f>SUBTOTAL(103,$B$2:B63)</f>
        <v>62</v>
      </c>
      <c r="B63" s="1" t="s">
        <v>189</v>
      </c>
      <c r="C63" s="1" t="s">
        <v>3</v>
      </c>
      <c r="D63" t="s">
        <v>190</v>
      </c>
      <c r="E63" t="s">
        <v>191</v>
      </c>
      <c r="F63" t="s">
        <v>835</v>
      </c>
      <c r="G63" s="1">
        <v>26</v>
      </c>
      <c r="H63" s="1">
        <v>194</v>
      </c>
      <c r="I63" s="1">
        <v>194</v>
      </c>
      <c r="J63" s="1">
        <v>40</v>
      </c>
      <c r="K63" s="1">
        <v>55.961538461538503</v>
      </c>
      <c r="Q63" s="1">
        <v>0</v>
      </c>
      <c r="R63" s="1">
        <v>249.961538461538</v>
      </c>
      <c r="S63" s="1">
        <v>13</v>
      </c>
      <c r="T63" s="1" t="s">
        <v>836</v>
      </c>
      <c r="U63" s="1" t="s">
        <v>957</v>
      </c>
      <c r="X63" s="1">
        <v>3</v>
      </c>
      <c r="Z63" s="1">
        <v>282.961538461538</v>
      </c>
      <c r="AA63" s="2">
        <v>90</v>
      </c>
      <c r="AB63" s="1">
        <v>90</v>
      </c>
      <c r="AC63" s="1">
        <v>192.961538461538</v>
      </c>
      <c r="AD63" s="1">
        <v>192</v>
      </c>
      <c r="AE63">
        <v>3846.1538461538098</v>
      </c>
      <c r="AF63">
        <v>3800</v>
      </c>
      <c r="AH63" s="1">
        <v>1</v>
      </c>
      <c r="AI63" s="1">
        <v>1</v>
      </c>
      <c r="AJ63" s="1">
        <v>2</v>
      </c>
      <c r="AK63" s="1">
        <v>0</v>
      </c>
      <c r="AL63" s="1">
        <v>0</v>
      </c>
      <c r="AM63" s="1">
        <v>2</v>
      </c>
      <c r="AN63" s="1">
        <v>3</v>
      </c>
      <c r="AO63" s="1">
        <v>1</v>
      </c>
      <c r="AP63">
        <v>3</v>
      </c>
    </row>
    <row r="64" spans="1:42">
      <c r="A64" s="1">
        <f>SUBTOTAL(103,$B$2:B64)</f>
        <v>63</v>
      </c>
      <c r="B64" s="1" t="s">
        <v>192</v>
      </c>
      <c r="C64" s="1" t="s">
        <v>3</v>
      </c>
      <c r="D64" t="s">
        <v>193</v>
      </c>
      <c r="E64" t="s">
        <v>194</v>
      </c>
      <c r="F64" t="s">
        <v>835</v>
      </c>
      <c r="G64" s="1">
        <v>25.8125</v>
      </c>
      <c r="H64" s="1">
        <v>194</v>
      </c>
      <c r="I64" s="1">
        <v>192.600961538462</v>
      </c>
      <c r="J64" s="1">
        <v>42</v>
      </c>
      <c r="K64" s="1">
        <v>58.759615384615401</v>
      </c>
      <c r="Q64" s="1">
        <v>0</v>
      </c>
      <c r="R64" s="1">
        <v>251.36057692307699</v>
      </c>
      <c r="S64" s="1">
        <v>13</v>
      </c>
      <c r="T64" s="1" t="s">
        <v>836</v>
      </c>
      <c r="U64" s="1" t="s">
        <v>957</v>
      </c>
      <c r="X64" s="1">
        <v>3</v>
      </c>
      <c r="Z64" s="1">
        <v>284.36057692307702</v>
      </c>
      <c r="AA64" s="2">
        <v>90</v>
      </c>
      <c r="AB64" s="1">
        <v>90</v>
      </c>
      <c r="AC64" s="1">
        <v>194.36057692307699</v>
      </c>
      <c r="AD64" s="1">
        <v>194</v>
      </c>
      <c r="AE64">
        <v>1442.3076923076201</v>
      </c>
      <c r="AF64">
        <v>1400</v>
      </c>
      <c r="AH64" s="1">
        <v>1</v>
      </c>
      <c r="AI64" s="1">
        <v>1</v>
      </c>
      <c r="AJ64" s="1">
        <v>2</v>
      </c>
      <c r="AK64" s="1">
        <v>0</v>
      </c>
      <c r="AL64" s="1">
        <v>0</v>
      </c>
      <c r="AM64" s="1">
        <v>4</v>
      </c>
      <c r="AN64" s="1">
        <v>1</v>
      </c>
      <c r="AO64" s="1">
        <v>0</v>
      </c>
      <c r="AP64">
        <v>4</v>
      </c>
    </row>
    <row r="65" spans="1:42">
      <c r="A65" s="1">
        <f>SUBTOTAL(103,$B$2:B65)</f>
        <v>64</v>
      </c>
      <c r="B65" s="1" t="s">
        <v>195</v>
      </c>
      <c r="C65" s="1" t="s">
        <v>3</v>
      </c>
      <c r="D65" t="s">
        <v>196</v>
      </c>
      <c r="E65" t="s">
        <v>197</v>
      </c>
      <c r="F65" t="s">
        <v>835</v>
      </c>
      <c r="G65" s="1">
        <v>26</v>
      </c>
      <c r="H65" s="1">
        <v>194</v>
      </c>
      <c r="I65" s="1">
        <v>194</v>
      </c>
      <c r="J65" s="1">
        <v>40</v>
      </c>
      <c r="K65" s="1">
        <v>55.961538461538503</v>
      </c>
      <c r="Q65" s="1">
        <v>0</v>
      </c>
      <c r="R65" s="1">
        <v>249.961538461538</v>
      </c>
      <c r="S65" s="1">
        <v>13</v>
      </c>
      <c r="T65" s="1" t="s">
        <v>836</v>
      </c>
      <c r="U65" s="1" t="s">
        <v>957</v>
      </c>
      <c r="X65" s="1">
        <v>2</v>
      </c>
      <c r="Z65" s="1">
        <v>281.961538461538</v>
      </c>
      <c r="AA65" s="2">
        <v>90</v>
      </c>
      <c r="AB65" s="1">
        <v>90</v>
      </c>
      <c r="AC65" s="1">
        <v>191.961538461538</v>
      </c>
      <c r="AD65" s="1">
        <v>191</v>
      </c>
      <c r="AE65">
        <v>3846.1538461538098</v>
      </c>
      <c r="AF65">
        <v>3800</v>
      </c>
      <c r="AH65" s="1">
        <v>1</v>
      </c>
      <c r="AI65" s="1">
        <v>1</v>
      </c>
      <c r="AJ65" s="1">
        <v>2</v>
      </c>
      <c r="AK65" s="1">
        <v>0</v>
      </c>
      <c r="AL65" s="1">
        <v>0</v>
      </c>
      <c r="AM65" s="1">
        <v>1</v>
      </c>
      <c r="AN65" s="1">
        <v>3</v>
      </c>
      <c r="AO65" s="1">
        <v>1</v>
      </c>
      <c r="AP65">
        <v>3</v>
      </c>
    </row>
    <row r="66" spans="1:42">
      <c r="A66" s="3">
        <f>SUBTOTAL(103,$B$2:B66)</f>
        <v>65</v>
      </c>
      <c r="B66" s="3" t="s">
        <v>198</v>
      </c>
      <c r="C66" s="3" t="s">
        <v>3</v>
      </c>
      <c r="D66" s="4" t="s">
        <v>199</v>
      </c>
      <c r="E66" s="4" t="s">
        <v>200</v>
      </c>
      <c r="F66" s="4" t="s">
        <v>835</v>
      </c>
      <c r="G66" s="1">
        <v>22.3125</v>
      </c>
      <c r="H66" s="1">
        <v>194</v>
      </c>
      <c r="I66" s="1">
        <v>166.48557692307699</v>
      </c>
      <c r="J66" s="1">
        <v>34</v>
      </c>
      <c r="K66" s="1">
        <v>47.567307692307701</v>
      </c>
      <c r="Q66" s="1">
        <v>0</v>
      </c>
      <c r="R66" s="1">
        <v>214.05288461538501</v>
      </c>
      <c r="T66" s="1" t="s">
        <v>836</v>
      </c>
      <c r="U66" s="1" t="s">
        <v>967</v>
      </c>
      <c r="X66" s="1">
        <v>2</v>
      </c>
      <c r="Z66" s="3">
        <v>223.05288461538501</v>
      </c>
      <c r="AA66" s="3">
        <v>50</v>
      </c>
      <c r="AB66" s="1">
        <v>50</v>
      </c>
      <c r="AC66" s="1">
        <v>173.05288461538501</v>
      </c>
      <c r="AD66" s="1">
        <v>173</v>
      </c>
      <c r="AE66">
        <v>211.538461538566</v>
      </c>
      <c r="AF66">
        <v>200</v>
      </c>
      <c r="AH66" s="1">
        <v>1</v>
      </c>
      <c r="AI66" s="1">
        <v>1</v>
      </c>
      <c r="AJ66" s="1">
        <v>1</v>
      </c>
      <c r="AK66" s="1">
        <v>0</v>
      </c>
      <c r="AL66" s="1">
        <v>0</v>
      </c>
      <c r="AM66" s="1">
        <v>3</v>
      </c>
      <c r="AN66" s="1">
        <v>0</v>
      </c>
      <c r="AO66" s="1">
        <v>0</v>
      </c>
      <c r="AP66">
        <v>2</v>
      </c>
    </row>
    <row r="67" spans="1:42">
      <c r="A67" s="1">
        <f>SUBTOTAL(103,$B$2:B67)</f>
        <v>66</v>
      </c>
      <c r="B67" s="1" t="s">
        <v>201</v>
      </c>
      <c r="C67" s="1" t="s">
        <v>3</v>
      </c>
      <c r="D67" t="s">
        <v>202</v>
      </c>
      <c r="E67" t="s">
        <v>203</v>
      </c>
      <c r="F67" t="s">
        <v>835</v>
      </c>
      <c r="G67" s="1">
        <v>26</v>
      </c>
      <c r="H67" s="1">
        <v>194</v>
      </c>
      <c r="I67" s="1">
        <v>194</v>
      </c>
      <c r="J67" s="1">
        <v>40</v>
      </c>
      <c r="K67" s="1">
        <v>55.961538461538503</v>
      </c>
      <c r="Q67" s="1">
        <v>0</v>
      </c>
      <c r="R67" s="1">
        <v>249.961538461538</v>
      </c>
      <c r="S67" s="1">
        <v>13</v>
      </c>
      <c r="T67" s="1" t="s">
        <v>836</v>
      </c>
      <c r="U67" s="1" t="s">
        <v>957</v>
      </c>
      <c r="X67" s="1">
        <v>0</v>
      </c>
      <c r="Z67" s="1">
        <v>279.961538461538</v>
      </c>
      <c r="AA67" s="2">
        <v>90</v>
      </c>
      <c r="AB67" s="1">
        <v>90</v>
      </c>
      <c r="AC67" s="1">
        <v>189.961538461538</v>
      </c>
      <c r="AD67" s="1">
        <v>189</v>
      </c>
      <c r="AE67">
        <v>3846.1538461538098</v>
      </c>
      <c r="AF67">
        <v>3800</v>
      </c>
      <c r="AH67" s="1">
        <v>1</v>
      </c>
      <c r="AI67" s="1">
        <v>1</v>
      </c>
      <c r="AJ67" s="1">
        <v>1</v>
      </c>
      <c r="AK67" s="1">
        <v>1</v>
      </c>
      <c r="AL67" s="1">
        <v>1</v>
      </c>
      <c r="AM67" s="1">
        <v>4</v>
      </c>
      <c r="AN67" s="1">
        <v>3</v>
      </c>
      <c r="AO67" s="1">
        <v>1</v>
      </c>
      <c r="AP67">
        <v>3</v>
      </c>
    </row>
    <row r="68" spans="1:42">
      <c r="A68" s="1">
        <f>SUBTOTAL(103,$B$2:B68)</f>
        <v>67</v>
      </c>
      <c r="B68" s="1" t="s">
        <v>204</v>
      </c>
      <c r="C68" s="1" t="s">
        <v>3</v>
      </c>
      <c r="D68" t="s">
        <v>205</v>
      </c>
      <c r="E68" t="s">
        <v>206</v>
      </c>
      <c r="F68" t="s">
        <v>835</v>
      </c>
      <c r="G68" s="1">
        <v>26</v>
      </c>
      <c r="H68" s="1">
        <v>194</v>
      </c>
      <c r="I68" s="1">
        <v>194</v>
      </c>
      <c r="J68" s="1">
        <v>66</v>
      </c>
      <c r="K68" s="1">
        <v>92.336538461538495</v>
      </c>
      <c r="Q68" s="1">
        <v>0</v>
      </c>
      <c r="R68" s="1">
        <v>286.336538461538</v>
      </c>
      <c r="S68" s="1">
        <v>13</v>
      </c>
      <c r="T68" s="1" t="s">
        <v>836</v>
      </c>
      <c r="U68" s="1" t="s">
        <v>957</v>
      </c>
      <c r="X68" s="1">
        <v>0</v>
      </c>
      <c r="Z68" s="1">
        <v>316.336538461538</v>
      </c>
      <c r="AA68" s="2">
        <v>90</v>
      </c>
      <c r="AB68" s="1">
        <v>90</v>
      </c>
      <c r="AC68" s="1">
        <v>226.336538461538</v>
      </c>
      <c r="AD68" s="1">
        <v>226</v>
      </c>
      <c r="AE68">
        <v>1346.15384615381</v>
      </c>
      <c r="AF68">
        <v>1300</v>
      </c>
      <c r="AH68" s="1">
        <v>2</v>
      </c>
      <c r="AI68" s="1">
        <v>0</v>
      </c>
      <c r="AJ68" s="1">
        <v>1</v>
      </c>
      <c r="AK68" s="1">
        <v>0</v>
      </c>
      <c r="AL68" s="1">
        <v>1</v>
      </c>
      <c r="AM68" s="1">
        <v>1</v>
      </c>
      <c r="AN68" s="1">
        <v>1</v>
      </c>
      <c r="AO68" s="1">
        <v>0</v>
      </c>
      <c r="AP68">
        <v>3</v>
      </c>
    </row>
    <row r="69" spans="1:42">
      <c r="A69" s="3">
        <f>SUBTOTAL(103,$B$2:B69)</f>
        <v>68</v>
      </c>
      <c r="B69" s="3" t="s">
        <v>932</v>
      </c>
      <c r="C69" s="3" t="s">
        <v>3</v>
      </c>
      <c r="D69" s="4" t="s">
        <v>933</v>
      </c>
      <c r="E69" s="4" t="s">
        <v>360</v>
      </c>
      <c r="F69" s="4" t="s">
        <v>835</v>
      </c>
      <c r="G69" s="1">
        <v>22</v>
      </c>
      <c r="H69" s="1">
        <v>194</v>
      </c>
      <c r="I69" s="1">
        <v>164.15384615384599</v>
      </c>
      <c r="J69" s="1">
        <v>28</v>
      </c>
      <c r="K69" s="1">
        <v>39.173076923076898</v>
      </c>
      <c r="Q69" s="1">
        <v>0</v>
      </c>
      <c r="R69" s="1">
        <v>203.32692307692301</v>
      </c>
      <c r="T69" s="1" t="s">
        <v>836</v>
      </c>
      <c r="U69" s="1" t="s">
        <v>967</v>
      </c>
      <c r="X69" s="1">
        <v>0</v>
      </c>
      <c r="Z69" s="3">
        <v>210.32692307692301</v>
      </c>
      <c r="AA69" s="3">
        <v>50</v>
      </c>
      <c r="AB69" s="1">
        <v>50</v>
      </c>
      <c r="AC69" s="1">
        <v>160.32692307692301</v>
      </c>
      <c r="AD69" s="1">
        <v>160</v>
      </c>
      <c r="AE69">
        <v>1307.6923076923799</v>
      </c>
      <c r="AF69">
        <v>1300</v>
      </c>
      <c r="AH69" s="1">
        <v>1</v>
      </c>
      <c r="AI69" s="1">
        <v>1</v>
      </c>
      <c r="AJ69" s="1">
        <v>0</v>
      </c>
      <c r="AK69" s="1">
        <v>1</v>
      </c>
      <c r="AL69" s="1">
        <v>0</v>
      </c>
      <c r="AM69" s="1">
        <v>0</v>
      </c>
      <c r="AN69" s="1">
        <v>1</v>
      </c>
      <c r="AO69" s="1">
        <v>0</v>
      </c>
      <c r="AP69">
        <v>3</v>
      </c>
    </row>
    <row r="70" spans="1:42">
      <c r="A70" s="1">
        <f>SUBTOTAL(103,$B$2:B70)</f>
        <v>69</v>
      </c>
      <c r="B70" s="1" t="s">
        <v>207</v>
      </c>
      <c r="C70" s="1" t="s">
        <v>3</v>
      </c>
      <c r="D70" t="s">
        <v>208</v>
      </c>
      <c r="E70" t="s">
        <v>209</v>
      </c>
      <c r="F70" t="s">
        <v>835</v>
      </c>
      <c r="G70" s="1">
        <v>26</v>
      </c>
      <c r="H70" s="1">
        <v>194</v>
      </c>
      <c r="I70" s="1">
        <v>194</v>
      </c>
      <c r="J70" s="1">
        <v>52</v>
      </c>
      <c r="K70" s="1">
        <v>72.75</v>
      </c>
      <c r="Q70" s="1">
        <v>0</v>
      </c>
      <c r="R70" s="1">
        <v>266.75</v>
      </c>
      <c r="S70" s="1">
        <v>13</v>
      </c>
      <c r="T70" s="1" t="s">
        <v>836</v>
      </c>
      <c r="U70" s="1" t="s">
        <v>957</v>
      </c>
      <c r="X70" s="1">
        <v>0</v>
      </c>
      <c r="Z70" s="1">
        <v>296.75</v>
      </c>
      <c r="AA70" s="2">
        <v>90</v>
      </c>
      <c r="AB70" s="1">
        <v>90</v>
      </c>
      <c r="AC70" s="1">
        <v>206.75</v>
      </c>
      <c r="AD70" s="1">
        <v>206</v>
      </c>
      <c r="AE70">
        <v>3000</v>
      </c>
      <c r="AF70">
        <v>3000</v>
      </c>
      <c r="AH70" s="1">
        <v>2</v>
      </c>
      <c r="AI70" s="1">
        <v>0</v>
      </c>
      <c r="AJ70" s="1">
        <v>0</v>
      </c>
      <c r="AK70" s="1">
        <v>0</v>
      </c>
      <c r="AL70" s="1">
        <v>1</v>
      </c>
      <c r="AM70" s="1">
        <v>1</v>
      </c>
      <c r="AN70" s="1">
        <v>3</v>
      </c>
      <c r="AO70" s="1">
        <v>0</v>
      </c>
      <c r="AP70">
        <v>0</v>
      </c>
    </row>
    <row r="71" spans="1:42">
      <c r="A71" s="3">
        <f>SUBTOTAL(103,$B$2:B71)</f>
        <v>70</v>
      </c>
      <c r="B71" s="3" t="s">
        <v>934</v>
      </c>
      <c r="C71" s="3" t="s">
        <v>3</v>
      </c>
      <c r="D71" s="4" t="s">
        <v>935</v>
      </c>
      <c r="E71" s="4" t="s">
        <v>757</v>
      </c>
      <c r="F71" s="4" t="s">
        <v>835</v>
      </c>
      <c r="G71" s="1">
        <v>21.875</v>
      </c>
      <c r="H71" s="1">
        <v>194</v>
      </c>
      <c r="I71" s="1">
        <v>163.22115384615401</v>
      </c>
      <c r="J71" s="1">
        <v>32</v>
      </c>
      <c r="K71" s="1">
        <v>44.769230769230802</v>
      </c>
      <c r="Q71" s="1">
        <v>0</v>
      </c>
      <c r="R71" s="1">
        <v>207.99038461538501</v>
      </c>
      <c r="T71" s="1" t="s">
        <v>836</v>
      </c>
      <c r="U71" s="1" t="s">
        <v>967</v>
      </c>
      <c r="X71" s="1">
        <v>0</v>
      </c>
      <c r="Z71" s="3">
        <v>214.99038461538501</v>
      </c>
      <c r="AA71" s="3">
        <v>50</v>
      </c>
      <c r="AB71" s="1">
        <v>50</v>
      </c>
      <c r="AC71" s="1">
        <v>164.99038461538501</v>
      </c>
      <c r="AD71" s="1">
        <v>164</v>
      </c>
      <c r="AE71">
        <v>3961.5384615384501</v>
      </c>
      <c r="AF71">
        <v>3900</v>
      </c>
      <c r="AH71" s="1">
        <v>1</v>
      </c>
      <c r="AI71" s="1">
        <v>1</v>
      </c>
      <c r="AJ71" s="1">
        <v>0</v>
      </c>
      <c r="AK71" s="1">
        <v>1</v>
      </c>
      <c r="AL71" s="1">
        <v>0</v>
      </c>
      <c r="AM71" s="1">
        <v>4</v>
      </c>
      <c r="AN71" s="1">
        <v>3</v>
      </c>
      <c r="AO71" s="1">
        <v>1</v>
      </c>
      <c r="AP71">
        <v>4</v>
      </c>
    </row>
    <row r="72" spans="1:42">
      <c r="A72" s="1">
        <f>SUBTOTAL(103,$B$2:B72)</f>
        <v>71</v>
      </c>
      <c r="B72" s="1" t="s">
        <v>210</v>
      </c>
      <c r="C72" s="1" t="s">
        <v>3</v>
      </c>
      <c r="D72" t="s">
        <v>211</v>
      </c>
      <c r="E72" t="s">
        <v>212</v>
      </c>
      <c r="F72" t="s">
        <v>835</v>
      </c>
      <c r="G72" s="1">
        <v>26</v>
      </c>
      <c r="H72" s="1">
        <v>194</v>
      </c>
      <c r="I72" s="1">
        <v>194</v>
      </c>
      <c r="J72" s="1">
        <v>46</v>
      </c>
      <c r="K72" s="1">
        <v>64.355769230769198</v>
      </c>
      <c r="Q72" s="1">
        <v>0</v>
      </c>
      <c r="R72" s="1">
        <v>258.355769230769</v>
      </c>
      <c r="S72" s="1">
        <v>13</v>
      </c>
      <c r="T72" s="1" t="s">
        <v>836</v>
      </c>
      <c r="U72" s="1" t="s">
        <v>957</v>
      </c>
      <c r="X72" s="1">
        <v>0</v>
      </c>
      <c r="Z72" s="1">
        <v>288.355769230769</v>
      </c>
      <c r="AA72" s="2">
        <v>90</v>
      </c>
      <c r="AB72" s="1">
        <v>90</v>
      </c>
      <c r="AC72" s="1">
        <v>198.355769230769</v>
      </c>
      <c r="AD72" s="1">
        <v>198</v>
      </c>
      <c r="AE72">
        <v>1423.0769230769099</v>
      </c>
      <c r="AF72">
        <v>1400</v>
      </c>
      <c r="AH72" s="1">
        <v>1</v>
      </c>
      <c r="AI72" s="1">
        <v>1</v>
      </c>
      <c r="AJ72" s="1">
        <v>2</v>
      </c>
      <c r="AK72" s="1">
        <v>0</v>
      </c>
      <c r="AL72" s="1">
        <v>1</v>
      </c>
      <c r="AM72" s="1">
        <v>3</v>
      </c>
      <c r="AN72" s="1">
        <v>1</v>
      </c>
      <c r="AO72" s="1">
        <v>0</v>
      </c>
      <c r="AP72">
        <v>4</v>
      </c>
    </row>
    <row r="73" spans="1:42">
      <c r="A73" s="1">
        <f>SUBTOTAL(103,$B$2:B73)</f>
        <v>72</v>
      </c>
      <c r="B73" s="1" t="s">
        <v>936</v>
      </c>
      <c r="C73" s="1" t="s">
        <v>3</v>
      </c>
      <c r="D73" t="s">
        <v>937</v>
      </c>
      <c r="E73" t="s">
        <v>264</v>
      </c>
      <c r="F73" t="s">
        <v>835</v>
      </c>
      <c r="G73" s="1">
        <v>25.75</v>
      </c>
      <c r="H73" s="1">
        <v>194</v>
      </c>
      <c r="I73" s="1">
        <v>192.13461538461499</v>
      </c>
      <c r="J73" s="1">
        <v>42</v>
      </c>
      <c r="K73" s="1">
        <v>58.759615384615401</v>
      </c>
      <c r="Q73" s="1">
        <v>0</v>
      </c>
      <c r="R73" s="1">
        <v>250.894230769231</v>
      </c>
      <c r="S73" s="1">
        <v>13</v>
      </c>
      <c r="T73" s="1" t="s">
        <v>836</v>
      </c>
      <c r="U73" s="1" t="s">
        <v>957</v>
      </c>
      <c r="X73" s="1">
        <v>0</v>
      </c>
      <c r="Z73" s="1">
        <v>280.894230769231</v>
      </c>
      <c r="AA73" s="2">
        <v>90</v>
      </c>
      <c r="AB73" s="1">
        <v>90</v>
      </c>
      <c r="AC73" s="1">
        <v>190.894230769231</v>
      </c>
      <c r="AD73" s="1">
        <v>190</v>
      </c>
      <c r="AE73">
        <v>3576.9230769230899</v>
      </c>
      <c r="AF73">
        <v>3500</v>
      </c>
      <c r="AH73" s="1">
        <v>1</v>
      </c>
      <c r="AI73" s="1">
        <v>1</v>
      </c>
      <c r="AJ73" s="1">
        <v>2</v>
      </c>
      <c r="AK73" s="1">
        <v>0</v>
      </c>
      <c r="AL73" s="1">
        <v>0</v>
      </c>
      <c r="AM73" s="1">
        <v>0</v>
      </c>
      <c r="AN73" s="1">
        <v>3</v>
      </c>
      <c r="AO73" s="1">
        <v>1</v>
      </c>
      <c r="AP73">
        <v>0</v>
      </c>
    </row>
    <row r="74" spans="1:42">
      <c r="A74" s="3">
        <f>SUBTOTAL(103,$B$2:B74)</f>
        <v>73</v>
      </c>
      <c r="B74" s="3" t="s">
        <v>938</v>
      </c>
      <c r="C74" s="3" t="s">
        <v>3</v>
      </c>
      <c r="D74" s="4" t="s">
        <v>939</v>
      </c>
      <c r="E74" s="4" t="s">
        <v>212</v>
      </c>
      <c r="F74" s="4" t="s">
        <v>835</v>
      </c>
      <c r="G74" s="1">
        <v>21.5</v>
      </c>
      <c r="H74" s="1">
        <v>194</v>
      </c>
      <c r="I74" s="1">
        <v>160.42307692307699</v>
      </c>
      <c r="J74" s="1">
        <v>30</v>
      </c>
      <c r="K74" s="1">
        <v>41.971153846153797</v>
      </c>
      <c r="Q74" s="1">
        <v>0</v>
      </c>
      <c r="R74" s="1">
        <v>202.394230769231</v>
      </c>
      <c r="T74" s="1" t="s">
        <v>836</v>
      </c>
      <c r="U74" s="1" t="s">
        <v>967</v>
      </c>
      <c r="X74" s="1">
        <v>0</v>
      </c>
      <c r="Z74" s="3">
        <v>209.394230769231</v>
      </c>
      <c r="AA74" s="3">
        <v>50</v>
      </c>
      <c r="AB74" s="1">
        <v>50</v>
      </c>
      <c r="AC74" s="1">
        <v>159.394230769231</v>
      </c>
      <c r="AD74" s="1">
        <v>159</v>
      </c>
      <c r="AE74">
        <v>1576.9230769230901</v>
      </c>
      <c r="AF74">
        <v>1500</v>
      </c>
      <c r="AH74" s="1">
        <v>1</v>
      </c>
      <c r="AI74" s="1">
        <v>1</v>
      </c>
      <c r="AJ74" s="1">
        <v>0</v>
      </c>
      <c r="AK74" s="1">
        <v>0</v>
      </c>
      <c r="AL74" s="1">
        <v>1</v>
      </c>
      <c r="AM74" s="1">
        <v>4</v>
      </c>
      <c r="AN74" s="1">
        <v>1</v>
      </c>
      <c r="AO74" s="1">
        <v>1</v>
      </c>
      <c r="AP74">
        <v>0</v>
      </c>
    </row>
    <row r="75" spans="1:42">
      <c r="A75" s="1">
        <f>SUBTOTAL(103,$B$2:B75)</f>
        <v>74</v>
      </c>
      <c r="B75" s="1" t="s">
        <v>940</v>
      </c>
      <c r="C75" s="1" t="s">
        <v>3</v>
      </c>
      <c r="D75" t="s">
        <v>941</v>
      </c>
      <c r="E75" t="s">
        <v>910</v>
      </c>
      <c r="F75" t="s">
        <v>835</v>
      </c>
      <c r="G75" s="1">
        <v>26</v>
      </c>
      <c r="H75" s="1">
        <v>194</v>
      </c>
      <c r="I75" s="1">
        <v>194</v>
      </c>
      <c r="J75" s="1">
        <v>52</v>
      </c>
      <c r="K75" s="1">
        <v>72.75</v>
      </c>
      <c r="Q75" s="1">
        <v>0</v>
      </c>
      <c r="R75" s="1">
        <v>266.75</v>
      </c>
      <c r="S75" s="1">
        <v>13</v>
      </c>
      <c r="T75" s="1" t="s">
        <v>836</v>
      </c>
      <c r="U75" s="1">
        <v>0</v>
      </c>
      <c r="X75" s="1">
        <v>0</v>
      </c>
      <c r="Z75" s="1">
        <v>286.75</v>
      </c>
      <c r="AA75" s="2">
        <v>90</v>
      </c>
      <c r="AB75" s="1">
        <v>90</v>
      </c>
      <c r="AC75" s="1">
        <v>196.75</v>
      </c>
      <c r="AD75" s="1">
        <v>196</v>
      </c>
      <c r="AE75">
        <v>3000</v>
      </c>
      <c r="AF75">
        <v>3000</v>
      </c>
      <c r="AH75" s="1">
        <v>1</v>
      </c>
      <c r="AI75" s="1">
        <v>1</v>
      </c>
      <c r="AJ75" s="1">
        <v>2</v>
      </c>
      <c r="AK75" s="1">
        <v>0</v>
      </c>
      <c r="AL75" s="1">
        <v>1</v>
      </c>
      <c r="AM75" s="1">
        <v>1</v>
      </c>
      <c r="AN75" s="1">
        <v>3</v>
      </c>
      <c r="AO75" s="1">
        <v>0</v>
      </c>
      <c r="AP75">
        <v>0</v>
      </c>
    </row>
    <row r="76" spans="1:42">
      <c r="A76" s="1">
        <f>SUBTOTAL(103,$B$2:B76)</f>
        <v>75</v>
      </c>
      <c r="B76" s="1" t="s">
        <v>213</v>
      </c>
      <c r="C76" s="1" t="s">
        <v>3</v>
      </c>
      <c r="D76" t="s">
        <v>214</v>
      </c>
      <c r="E76" t="s">
        <v>215</v>
      </c>
      <c r="F76" t="s">
        <v>835</v>
      </c>
      <c r="G76" s="1">
        <v>26</v>
      </c>
      <c r="H76" s="1">
        <v>194</v>
      </c>
      <c r="I76" s="1">
        <v>194</v>
      </c>
      <c r="J76" s="1">
        <v>46</v>
      </c>
      <c r="K76" s="1">
        <v>64.355769230769198</v>
      </c>
      <c r="Q76" s="1">
        <v>0</v>
      </c>
      <c r="R76" s="1">
        <v>258.355769230769</v>
      </c>
      <c r="S76" s="1">
        <v>13</v>
      </c>
      <c r="T76" s="1" t="s">
        <v>836</v>
      </c>
      <c r="U76" s="1" t="s">
        <v>957</v>
      </c>
      <c r="X76" s="1">
        <v>0</v>
      </c>
      <c r="Z76" s="1">
        <v>288.355769230769</v>
      </c>
      <c r="AA76" s="2">
        <v>90</v>
      </c>
      <c r="AB76" s="1">
        <v>90</v>
      </c>
      <c r="AC76" s="1">
        <v>198.355769230769</v>
      </c>
      <c r="AD76" s="1">
        <v>198</v>
      </c>
      <c r="AE76">
        <v>1423.0769230769099</v>
      </c>
      <c r="AF76">
        <v>1400</v>
      </c>
      <c r="AH76" s="1">
        <v>1</v>
      </c>
      <c r="AI76" s="1">
        <v>1</v>
      </c>
      <c r="AJ76" s="1">
        <v>2</v>
      </c>
      <c r="AK76" s="1">
        <v>0</v>
      </c>
      <c r="AL76" s="1">
        <v>1</v>
      </c>
      <c r="AM76" s="1">
        <v>3</v>
      </c>
      <c r="AN76" s="1">
        <v>1</v>
      </c>
      <c r="AO76" s="1">
        <v>0</v>
      </c>
      <c r="AP76">
        <v>4</v>
      </c>
    </row>
    <row r="77" spans="1:42">
      <c r="A77" s="1">
        <f>SUBTOTAL(103,$B$2:B77)</f>
        <v>76</v>
      </c>
      <c r="B77" s="1" t="s">
        <v>216</v>
      </c>
      <c r="C77" s="1" t="s">
        <v>3</v>
      </c>
      <c r="D77" t="s">
        <v>217</v>
      </c>
      <c r="E77" t="s">
        <v>218</v>
      </c>
      <c r="F77" t="s">
        <v>835</v>
      </c>
      <c r="G77" s="1">
        <v>26</v>
      </c>
      <c r="H77" s="1">
        <v>194</v>
      </c>
      <c r="I77" s="1">
        <v>194</v>
      </c>
      <c r="J77" s="1">
        <v>68</v>
      </c>
      <c r="K77" s="1">
        <v>95.134615384615401</v>
      </c>
      <c r="Q77" s="1">
        <v>0</v>
      </c>
      <c r="R77" s="1">
        <v>289.13461538461502</v>
      </c>
      <c r="S77" s="1">
        <v>13</v>
      </c>
      <c r="T77" s="1" t="s">
        <v>836</v>
      </c>
      <c r="U77" s="1" t="s">
        <v>957</v>
      </c>
      <c r="X77" s="1">
        <v>0</v>
      </c>
      <c r="Z77" s="1">
        <v>319.13461538461502</v>
      </c>
      <c r="AA77" s="2">
        <v>90</v>
      </c>
      <c r="AB77" s="1">
        <v>90</v>
      </c>
      <c r="AC77" s="1">
        <v>229.13461538461499</v>
      </c>
      <c r="AD77" s="1">
        <v>229</v>
      </c>
      <c r="AE77">
        <v>538.46153846143397</v>
      </c>
      <c r="AF77">
        <v>500</v>
      </c>
      <c r="AH77" s="1">
        <v>2</v>
      </c>
      <c r="AI77" s="1">
        <v>0</v>
      </c>
      <c r="AJ77" s="1">
        <v>1</v>
      </c>
      <c r="AK77" s="1">
        <v>0</v>
      </c>
      <c r="AL77" s="1">
        <v>1</v>
      </c>
      <c r="AM77" s="1">
        <v>4</v>
      </c>
      <c r="AN77" s="1">
        <v>0</v>
      </c>
      <c r="AO77" s="1">
        <v>1</v>
      </c>
      <c r="AP77">
        <v>0</v>
      </c>
    </row>
    <row r="78" spans="1:42">
      <c r="A78" s="1">
        <f>SUBTOTAL(103,$B$2:B78)</f>
        <v>77</v>
      </c>
      <c r="B78" s="1" t="s">
        <v>942</v>
      </c>
      <c r="C78" s="1" t="s">
        <v>3</v>
      </c>
      <c r="D78" t="s">
        <v>943</v>
      </c>
      <c r="E78" t="s">
        <v>218</v>
      </c>
      <c r="F78" t="s">
        <v>835</v>
      </c>
      <c r="G78" s="1">
        <v>26</v>
      </c>
      <c r="H78" s="1">
        <v>194</v>
      </c>
      <c r="I78" s="1">
        <v>194</v>
      </c>
      <c r="J78" s="1">
        <v>40</v>
      </c>
      <c r="K78" s="1">
        <v>55.961538461538503</v>
      </c>
      <c r="Q78" s="1">
        <v>0</v>
      </c>
      <c r="R78" s="1">
        <v>249.961538461538</v>
      </c>
      <c r="S78" s="1">
        <v>13</v>
      </c>
      <c r="T78" s="1" t="s">
        <v>836</v>
      </c>
      <c r="U78" s="1">
        <v>0</v>
      </c>
      <c r="X78" s="1">
        <v>0</v>
      </c>
      <c r="Z78" s="1">
        <v>269.961538461538</v>
      </c>
      <c r="AA78" s="2">
        <v>90</v>
      </c>
      <c r="AB78" s="1">
        <v>90</v>
      </c>
      <c r="AC78" s="1">
        <v>179.961538461538</v>
      </c>
      <c r="AD78" s="1">
        <v>179</v>
      </c>
      <c r="AE78">
        <v>3846.1538461538098</v>
      </c>
      <c r="AF78">
        <v>3800</v>
      </c>
      <c r="AH78" s="1">
        <v>1</v>
      </c>
      <c r="AI78" s="1">
        <v>1</v>
      </c>
      <c r="AJ78" s="1">
        <v>1</v>
      </c>
      <c r="AK78" s="1">
        <v>0</v>
      </c>
      <c r="AL78" s="1">
        <v>1</v>
      </c>
      <c r="AM78" s="1">
        <v>4</v>
      </c>
      <c r="AN78" s="1">
        <v>3</v>
      </c>
      <c r="AO78" s="1">
        <v>1</v>
      </c>
      <c r="AP78">
        <v>3</v>
      </c>
    </row>
    <row r="79" spans="1:42">
      <c r="A79" s="1">
        <f>SUBTOTAL(103,$B$2:B79)</f>
        <v>78</v>
      </c>
      <c r="B79" s="1" t="s">
        <v>219</v>
      </c>
      <c r="C79" s="1" t="s">
        <v>3</v>
      </c>
      <c r="D79" t="s">
        <v>220</v>
      </c>
      <c r="E79" t="s">
        <v>221</v>
      </c>
      <c r="F79" t="s">
        <v>835</v>
      </c>
      <c r="G79" s="1">
        <v>25.75</v>
      </c>
      <c r="H79" s="1">
        <v>194</v>
      </c>
      <c r="I79" s="1">
        <v>192.13461538461499</v>
      </c>
      <c r="J79" s="1">
        <v>64</v>
      </c>
      <c r="K79" s="1">
        <v>89.538461538461505</v>
      </c>
      <c r="Q79" s="1">
        <v>0</v>
      </c>
      <c r="R79" s="1">
        <v>281.67307692307702</v>
      </c>
      <c r="S79" s="1">
        <v>13</v>
      </c>
      <c r="T79" s="1" t="s">
        <v>836</v>
      </c>
      <c r="U79" s="1" t="s">
        <v>957</v>
      </c>
      <c r="X79" s="1">
        <v>0</v>
      </c>
      <c r="Z79" s="1">
        <v>311.67307692307702</v>
      </c>
      <c r="AA79" s="2">
        <v>90</v>
      </c>
      <c r="AB79" s="1">
        <v>90</v>
      </c>
      <c r="AC79" s="1">
        <v>221.67307692307699</v>
      </c>
      <c r="AD79" s="1">
        <v>221</v>
      </c>
      <c r="AE79">
        <v>2692.3076923076201</v>
      </c>
      <c r="AF79">
        <v>2600</v>
      </c>
      <c r="AH79" s="1">
        <v>2</v>
      </c>
      <c r="AI79" s="1">
        <v>0</v>
      </c>
      <c r="AJ79" s="1">
        <v>1</v>
      </c>
      <c r="AK79" s="1">
        <v>0</v>
      </c>
      <c r="AL79" s="1">
        <v>0</v>
      </c>
      <c r="AM79" s="1">
        <v>1</v>
      </c>
      <c r="AN79" s="1">
        <v>2</v>
      </c>
      <c r="AO79" s="1">
        <v>1</v>
      </c>
      <c r="AP79">
        <v>1</v>
      </c>
    </row>
    <row r="80" spans="1:42">
      <c r="A80" s="3">
        <f>SUBTOTAL(103,$B$2:B80)</f>
        <v>79</v>
      </c>
      <c r="B80" s="3" t="s">
        <v>222</v>
      </c>
      <c r="C80" s="3" t="s">
        <v>3</v>
      </c>
      <c r="D80" s="4" t="s">
        <v>223</v>
      </c>
      <c r="E80" s="4" t="s">
        <v>221</v>
      </c>
      <c r="F80" s="4" t="s">
        <v>835</v>
      </c>
      <c r="G80" s="1">
        <v>23.5</v>
      </c>
      <c r="H80" s="1">
        <v>194</v>
      </c>
      <c r="I80" s="1">
        <v>175.34615384615401</v>
      </c>
      <c r="J80" s="1">
        <v>34</v>
      </c>
      <c r="K80" s="1">
        <v>47.567307692307701</v>
      </c>
      <c r="Q80" s="1">
        <v>0</v>
      </c>
      <c r="R80" s="1">
        <v>222.913461538462</v>
      </c>
      <c r="T80" s="1" t="s">
        <v>836</v>
      </c>
      <c r="U80" s="1" t="s">
        <v>967</v>
      </c>
      <c r="X80" s="1">
        <v>0</v>
      </c>
      <c r="Z80" s="3">
        <v>229.913461538462</v>
      </c>
      <c r="AA80" s="3">
        <v>50</v>
      </c>
      <c r="AB80" s="1">
        <v>50</v>
      </c>
      <c r="AC80" s="1">
        <v>179.913461538462</v>
      </c>
      <c r="AD80" s="1">
        <v>179</v>
      </c>
      <c r="AE80">
        <v>3653.8461538461902</v>
      </c>
      <c r="AF80">
        <v>3600</v>
      </c>
      <c r="AH80" s="1">
        <v>1</v>
      </c>
      <c r="AI80" s="1">
        <v>1</v>
      </c>
      <c r="AJ80" s="1">
        <v>1</v>
      </c>
      <c r="AK80" s="1">
        <v>0</v>
      </c>
      <c r="AL80" s="1">
        <v>1</v>
      </c>
      <c r="AM80" s="1">
        <v>4</v>
      </c>
      <c r="AN80" s="1">
        <v>3</v>
      </c>
      <c r="AO80" s="1">
        <v>1</v>
      </c>
      <c r="AP80">
        <v>1</v>
      </c>
    </row>
    <row r="81" spans="1:42">
      <c r="A81" s="1">
        <f>SUBTOTAL(103,$B$2:B81)</f>
        <v>80</v>
      </c>
      <c r="B81" s="1" t="s">
        <v>951</v>
      </c>
      <c r="C81" s="1" t="s">
        <v>3</v>
      </c>
      <c r="D81" t="s">
        <v>952</v>
      </c>
      <c r="E81" t="s">
        <v>400</v>
      </c>
      <c r="F81" t="s">
        <v>835</v>
      </c>
      <c r="G81" s="1">
        <v>26</v>
      </c>
      <c r="H81" s="1">
        <v>194</v>
      </c>
      <c r="I81" s="1">
        <v>194</v>
      </c>
      <c r="J81" s="1">
        <v>44</v>
      </c>
      <c r="K81" s="1">
        <v>61.557692307692299</v>
      </c>
      <c r="Q81" s="1">
        <v>0</v>
      </c>
      <c r="R81" s="1">
        <v>255.55769230769201</v>
      </c>
      <c r="S81" s="1">
        <v>13</v>
      </c>
      <c r="T81" s="1" t="s">
        <v>836</v>
      </c>
      <c r="U81" s="1" t="s">
        <v>957</v>
      </c>
      <c r="X81" s="1">
        <v>0</v>
      </c>
      <c r="Z81" s="1">
        <v>285.55769230769198</v>
      </c>
      <c r="AA81" s="2">
        <v>90</v>
      </c>
      <c r="AB81" s="1">
        <v>90</v>
      </c>
      <c r="AC81" s="1">
        <v>195.55769230769201</v>
      </c>
      <c r="AD81" s="1">
        <v>195</v>
      </c>
      <c r="AE81">
        <v>2230.7692307692801</v>
      </c>
      <c r="AF81">
        <v>2200</v>
      </c>
      <c r="AH81" s="1">
        <v>1</v>
      </c>
      <c r="AI81" s="1">
        <v>1</v>
      </c>
      <c r="AJ81" s="1">
        <v>2</v>
      </c>
      <c r="AK81" s="1">
        <v>0</v>
      </c>
      <c r="AL81" s="1">
        <v>1</v>
      </c>
      <c r="AM81" s="1">
        <v>0</v>
      </c>
      <c r="AN81" s="1">
        <v>2</v>
      </c>
      <c r="AO81" s="1">
        <v>0</v>
      </c>
      <c r="AP81">
        <v>2</v>
      </c>
    </row>
    <row r="82" spans="1:42">
      <c r="A82" s="1">
        <f>SUBTOTAL(103,$B$2:B82)</f>
        <v>81</v>
      </c>
      <c r="B82" s="1" t="s">
        <v>953</v>
      </c>
      <c r="C82" s="1" t="s">
        <v>3</v>
      </c>
      <c r="D82" t="s">
        <v>954</v>
      </c>
      <c r="E82" t="s">
        <v>549</v>
      </c>
      <c r="F82" t="s">
        <v>835</v>
      </c>
      <c r="G82" s="1">
        <v>26</v>
      </c>
      <c r="H82" s="1">
        <v>194</v>
      </c>
      <c r="I82" s="1">
        <v>194</v>
      </c>
      <c r="J82" s="1">
        <v>48</v>
      </c>
      <c r="K82" s="1">
        <v>67.153846153846203</v>
      </c>
      <c r="Q82" s="1">
        <v>0</v>
      </c>
      <c r="R82" s="1">
        <v>261.15384615384602</v>
      </c>
      <c r="S82" s="1">
        <v>13</v>
      </c>
      <c r="T82" s="1" t="s">
        <v>836</v>
      </c>
      <c r="X82" s="1">
        <v>0</v>
      </c>
      <c r="Z82" s="1">
        <v>281.15384615384602</v>
      </c>
      <c r="AA82" s="2">
        <v>90</v>
      </c>
      <c r="AB82" s="1">
        <v>90</v>
      </c>
      <c r="AC82" s="1">
        <v>191.15384615384599</v>
      </c>
      <c r="AD82" s="1">
        <v>191</v>
      </c>
      <c r="AE82">
        <v>615.38461538475497</v>
      </c>
      <c r="AF82">
        <v>600</v>
      </c>
      <c r="AH82" s="1">
        <v>1</v>
      </c>
      <c r="AI82" s="1">
        <v>1</v>
      </c>
      <c r="AJ82" s="1">
        <v>2</v>
      </c>
      <c r="AK82" s="1">
        <v>0</v>
      </c>
      <c r="AL82" s="1">
        <v>0</v>
      </c>
      <c r="AM82" s="1">
        <v>1</v>
      </c>
      <c r="AN82" s="1">
        <v>0</v>
      </c>
      <c r="AO82" s="1">
        <v>1</v>
      </c>
      <c r="AP82">
        <v>1</v>
      </c>
    </row>
    <row r="83" spans="1:42">
      <c r="A83" s="1">
        <f>SUBTOTAL(103,$B$2:B83)</f>
        <v>82</v>
      </c>
      <c r="B83" s="1" t="s">
        <v>224</v>
      </c>
      <c r="C83" s="1" t="s">
        <v>3</v>
      </c>
      <c r="D83" t="s">
        <v>225</v>
      </c>
      <c r="E83" t="s">
        <v>226</v>
      </c>
      <c r="F83" t="s">
        <v>835</v>
      </c>
      <c r="G83" s="1">
        <v>26</v>
      </c>
      <c r="H83" s="1">
        <v>192</v>
      </c>
      <c r="I83" s="1">
        <v>192</v>
      </c>
      <c r="J83" s="1">
        <v>48</v>
      </c>
      <c r="K83" s="1">
        <v>66.461538461538495</v>
      </c>
      <c r="Q83" s="1">
        <v>0</v>
      </c>
      <c r="R83" s="1">
        <v>258.461538461538</v>
      </c>
      <c r="S83" s="1">
        <v>13</v>
      </c>
      <c r="T83" s="1" t="s">
        <v>836</v>
      </c>
      <c r="U83" s="1" t="s">
        <v>957</v>
      </c>
      <c r="X83" s="1">
        <v>0</v>
      </c>
      <c r="Z83" s="1">
        <v>288.461538461538</v>
      </c>
      <c r="AA83" s="2">
        <v>90</v>
      </c>
      <c r="AB83" s="1">
        <v>90</v>
      </c>
      <c r="AC83" s="1">
        <v>198.461538461538</v>
      </c>
      <c r="AD83" s="1">
        <v>198</v>
      </c>
      <c r="AE83">
        <v>1846.15384615381</v>
      </c>
      <c r="AF83">
        <v>1800</v>
      </c>
      <c r="AH83" s="1">
        <v>1</v>
      </c>
      <c r="AI83" s="1">
        <v>1</v>
      </c>
      <c r="AJ83" s="1">
        <v>2</v>
      </c>
      <c r="AK83" s="1">
        <v>0</v>
      </c>
      <c r="AL83" s="1">
        <v>1</v>
      </c>
      <c r="AM83" s="1">
        <v>3</v>
      </c>
      <c r="AN83" s="1">
        <v>1</v>
      </c>
      <c r="AO83" s="1">
        <v>1</v>
      </c>
      <c r="AP83">
        <v>3</v>
      </c>
    </row>
    <row r="84" spans="1:42">
      <c r="A84" s="1">
        <f>SUBTOTAL(103,$B$2:B84)</f>
        <v>83</v>
      </c>
      <c r="B84" s="1" t="s">
        <v>1285</v>
      </c>
      <c r="C84" s="1" t="e">
        <v>#N/A</v>
      </c>
      <c r="D84" t="s">
        <v>410</v>
      </c>
      <c r="E84" t="s">
        <v>1286</v>
      </c>
      <c r="F84" t="s">
        <v>835</v>
      </c>
      <c r="G84" s="1">
        <v>5</v>
      </c>
      <c r="H84" s="1">
        <v>192</v>
      </c>
      <c r="I84" s="1">
        <v>36.923076923076898</v>
      </c>
      <c r="J84" s="1">
        <v>8</v>
      </c>
      <c r="K84" s="1">
        <v>11.0769230769231</v>
      </c>
      <c r="Q84" s="1">
        <v>0</v>
      </c>
      <c r="R84" s="1">
        <v>48</v>
      </c>
      <c r="S84" s="1">
        <v>2.5</v>
      </c>
      <c r="T84" s="1">
        <v>3.5</v>
      </c>
      <c r="U84" s="1" t="s">
        <v>967</v>
      </c>
      <c r="X84" s="1">
        <v>0</v>
      </c>
      <c r="Z84" s="1">
        <v>54</v>
      </c>
      <c r="AA84" s="2" t="e">
        <v>#N/A</v>
      </c>
      <c r="AC84" s="1">
        <v>54</v>
      </c>
      <c r="AD84" s="1">
        <v>54</v>
      </c>
      <c r="AE84">
        <v>0</v>
      </c>
      <c r="AF84">
        <v>0</v>
      </c>
    </row>
    <row r="85" spans="1:42">
      <c r="A85" s="1">
        <f>SUBTOTAL(103,$B$2:B85)</f>
        <v>84</v>
      </c>
      <c r="B85" s="1" t="s">
        <v>1287</v>
      </c>
      <c r="C85" s="1" t="e">
        <v>#N/A</v>
      </c>
      <c r="D85" t="s">
        <v>1288</v>
      </c>
      <c r="E85" t="s">
        <v>1286</v>
      </c>
      <c r="F85" t="s">
        <v>835</v>
      </c>
      <c r="G85" s="1">
        <v>5</v>
      </c>
      <c r="H85" s="1">
        <v>192</v>
      </c>
      <c r="I85" s="1">
        <v>36.923076923076898</v>
      </c>
      <c r="J85" s="1">
        <v>8</v>
      </c>
      <c r="K85" s="1">
        <v>11.0769230769231</v>
      </c>
      <c r="Q85" s="1">
        <v>0</v>
      </c>
      <c r="R85" s="1">
        <v>48</v>
      </c>
      <c r="S85" s="1">
        <v>2.5</v>
      </c>
      <c r="T85" s="1">
        <v>3.5</v>
      </c>
      <c r="U85" s="1" t="s">
        <v>967</v>
      </c>
      <c r="X85" s="1">
        <v>0</v>
      </c>
      <c r="Z85" s="1">
        <v>54</v>
      </c>
      <c r="AA85" s="2" t="e">
        <v>#N/A</v>
      </c>
      <c r="AC85" s="1">
        <v>54</v>
      </c>
      <c r="AD85" s="1">
        <v>54</v>
      </c>
      <c r="AE85">
        <v>0</v>
      </c>
      <c r="AF85">
        <v>0</v>
      </c>
    </row>
    <row r="86" spans="1:42">
      <c r="A86" s="1">
        <f>SUBTOTAL(103,$B$2:B86)</f>
        <v>85</v>
      </c>
      <c r="B86" s="1" t="s">
        <v>1289</v>
      </c>
      <c r="C86" s="1" t="e">
        <v>#N/A</v>
      </c>
      <c r="D86" t="s">
        <v>1290</v>
      </c>
      <c r="E86" t="s">
        <v>317</v>
      </c>
      <c r="F86" t="s">
        <v>835</v>
      </c>
      <c r="G86" s="1">
        <v>6</v>
      </c>
      <c r="H86" s="1">
        <v>192</v>
      </c>
      <c r="I86" s="1">
        <v>44.307692307692299</v>
      </c>
      <c r="J86" s="1">
        <v>8</v>
      </c>
      <c r="K86" s="1">
        <v>11.0769230769231</v>
      </c>
      <c r="Q86" s="1">
        <v>0</v>
      </c>
      <c r="R86" s="1">
        <v>55.384615384615401</v>
      </c>
      <c r="S86" s="1">
        <v>3</v>
      </c>
      <c r="T86" s="1">
        <v>3.5</v>
      </c>
      <c r="U86" s="1" t="s">
        <v>967</v>
      </c>
      <c r="X86" s="1">
        <v>0</v>
      </c>
      <c r="Z86" s="1">
        <v>61.884615384615401</v>
      </c>
      <c r="AA86" s="2" t="e">
        <v>#N/A</v>
      </c>
      <c r="AC86" s="1">
        <v>61.884615384615401</v>
      </c>
      <c r="AD86" s="1">
        <v>61</v>
      </c>
      <c r="AE86">
        <v>3538.4615384615499</v>
      </c>
      <c r="AF86">
        <v>3500</v>
      </c>
    </row>
    <row r="87" spans="1:42">
      <c r="A87" s="1">
        <f>SUBTOTAL(103,$B$2:B87)</f>
        <v>86</v>
      </c>
      <c r="B87" s="1" t="s">
        <v>227</v>
      </c>
      <c r="C87" s="1" t="s">
        <v>1270</v>
      </c>
      <c r="D87" t="s">
        <v>228</v>
      </c>
      <c r="E87" t="s">
        <v>229</v>
      </c>
      <c r="F87" t="s">
        <v>864</v>
      </c>
      <c r="G87" s="1">
        <v>24</v>
      </c>
      <c r="H87" s="1">
        <v>232</v>
      </c>
      <c r="I87" s="1">
        <v>214.15384615384599</v>
      </c>
      <c r="J87" s="1">
        <v>56</v>
      </c>
      <c r="K87" s="1">
        <v>93.692307692307693</v>
      </c>
      <c r="Q87" s="1">
        <v>0</v>
      </c>
      <c r="R87" s="1">
        <v>307.84615384615398</v>
      </c>
      <c r="S87" s="1">
        <v>6</v>
      </c>
      <c r="T87" s="1" t="s">
        <v>836</v>
      </c>
      <c r="U87" s="1">
        <v>10</v>
      </c>
      <c r="X87" s="1">
        <v>6</v>
      </c>
      <c r="Z87" s="1">
        <v>336.84615384615398</v>
      </c>
      <c r="AA87" s="2">
        <v>90</v>
      </c>
      <c r="AB87" s="1">
        <v>90</v>
      </c>
      <c r="AC87" s="1">
        <v>246.84615384615401</v>
      </c>
      <c r="AD87" s="1">
        <v>246</v>
      </c>
      <c r="AE87">
        <v>3384.6153846154698</v>
      </c>
      <c r="AF87">
        <v>3300</v>
      </c>
      <c r="AH87" s="1">
        <v>2</v>
      </c>
      <c r="AI87" s="1">
        <v>0</v>
      </c>
      <c r="AJ87" s="1">
        <v>2</v>
      </c>
      <c r="AK87" s="1">
        <v>0</v>
      </c>
      <c r="AL87" s="1">
        <v>1</v>
      </c>
      <c r="AM87" s="1">
        <v>1</v>
      </c>
      <c r="AN87" s="1">
        <v>3</v>
      </c>
      <c r="AO87" s="1">
        <v>0</v>
      </c>
      <c r="AP87">
        <v>3</v>
      </c>
    </row>
    <row r="88" spans="1:42">
      <c r="A88" s="1">
        <f>SUBTOTAL(103,$B$2:B88)</f>
        <v>87</v>
      </c>
      <c r="B88" s="1" t="s">
        <v>958</v>
      </c>
      <c r="C88" s="1" t="s">
        <v>4</v>
      </c>
      <c r="D88" t="s">
        <v>959</v>
      </c>
      <c r="E88" t="s">
        <v>960</v>
      </c>
      <c r="F88" t="s">
        <v>835</v>
      </c>
      <c r="G88" s="1">
        <v>26</v>
      </c>
      <c r="H88" s="1">
        <v>194</v>
      </c>
      <c r="I88" s="1">
        <v>194</v>
      </c>
      <c r="J88" s="1">
        <v>40</v>
      </c>
      <c r="K88" s="1">
        <v>55.961538461538503</v>
      </c>
      <c r="Q88" s="1">
        <v>0</v>
      </c>
      <c r="R88" s="1">
        <v>249.961538461538</v>
      </c>
      <c r="S88" s="1">
        <v>13</v>
      </c>
      <c r="T88" s="1" t="s">
        <v>836</v>
      </c>
      <c r="U88" s="1" t="s">
        <v>957</v>
      </c>
      <c r="X88" s="1">
        <v>6</v>
      </c>
      <c r="Z88" s="1">
        <v>285.961538461538</v>
      </c>
      <c r="AA88" s="2">
        <v>90</v>
      </c>
      <c r="AB88" s="1">
        <v>90</v>
      </c>
      <c r="AC88" s="1">
        <v>195.961538461538</v>
      </c>
      <c r="AD88" s="1">
        <v>195</v>
      </c>
      <c r="AE88">
        <v>3846.1538461538098</v>
      </c>
      <c r="AF88">
        <v>3800</v>
      </c>
      <c r="AH88" s="1">
        <v>1</v>
      </c>
      <c r="AI88" s="1">
        <v>1</v>
      </c>
      <c r="AJ88" s="1">
        <v>2</v>
      </c>
      <c r="AK88" s="1">
        <v>0</v>
      </c>
      <c r="AL88" s="1">
        <v>1</v>
      </c>
      <c r="AM88" s="1">
        <v>0</v>
      </c>
      <c r="AN88" s="1">
        <v>3</v>
      </c>
      <c r="AO88" s="1">
        <v>1</v>
      </c>
      <c r="AP88">
        <v>3</v>
      </c>
    </row>
    <row r="89" spans="1:42">
      <c r="A89" s="1">
        <f>SUBTOTAL(103,$B$2:B89)</f>
        <v>88</v>
      </c>
      <c r="B89" s="1" t="s">
        <v>961</v>
      </c>
      <c r="C89" s="1" t="s">
        <v>4</v>
      </c>
      <c r="D89" t="s">
        <v>962</v>
      </c>
      <c r="E89" t="s">
        <v>963</v>
      </c>
      <c r="F89" t="s">
        <v>835</v>
      </c>
      <c r="G89" s="1">
        <v>26</v>
      </c>
      <c r="H89" s="1">
        <v>194</v>
      </c>
      <c r="I89" s="1">
        <v>194</v>
      </c>
      <c r="J89" s="1">
        <v>60</v>
      </c>
      <c r="K89" s="1">
        <v>83.942307692307693</v>
      </c>
      <c r="Q89" s="1">
        <v>0</v>
      </c>
      <c r="R89" s="1">
        <v>277.94230769230802</v>
      </c>
      <c r="S89" s="1">
        <v>13</v>
      </c>
      <c r="T89" s="1" t="s">
        <v>836</v>
      </c>
      <c r="U89" s="1" t="s">
        <v>957</v>
      </c>
      <c r="X89" s="1">
        <v>4</v>
      </c>
      <c r="Z89" s="1">
        <v>311.94230769230802</v>
      </c>
      <c r="AA89" s="2">
        <v>90</v>
      </c>
      <c r="AB89" s="1">
        <v>90</v>
      </c>
      <c r="AC89" s="1">
        <v>221.94230769230799</v>
      </c>
      <c r="AD89" s="1">
        <v>221</v>
      </c>
      <c r="AE89">
        <v>3769.2307692307199</v>
      </c>
      <c r="AF89">
        <v>3700</v>
      </c>
      <c r="AH89" s="1">
        <v>2</v>
      </c>
      <c r="AI89" s="1">
        <v>0</v>
      </c>
      <c r="AJ89" s="1">
        <v>1</v>
      </c>
      <c r="AK89" s="1">
        <v>0</v>
      </c>
      <c r="AL89" s="1">
        <v>0</v>
      </c>
      <c r="AM89" s="1">
        <v>1</v>
      </c>
      <c r="AN89" s="1">
        <v>3</v>
      </c>
      <c r="AO89" s="1">
        <v>1</v>
      </c>
      <c r="AP89">
        <v>2</v>
      </c>
    </row>
    <row r="90" spans="1:42">
      <c r="A90" s="1">
        <f>SUBTOTAL(103,$B$2:B90)</f>
        <v>89</v>
      </c>
      <c r="B90" s="1" t="s">
        <v>964</v>
      </c>
      <c r="C90" s="1" t="s">
        <v>4</v>
      </c>
      <c r="D90" t="s">
        <v>965</v>
      </c>
      <c r="E90" t="s">
        <v>966</v>
      </c>
      <c r="F90" t="s">
        <v>835</v>
      </c>
      <c r="G90" s="1">
        <v>26</v>
      </c>
      <c r="H90" s="1">
        <v>194</v>
      </c>
      <c r="I90" s="1">
        <v>194</v>
      </c>
      <c r="J90" s="1">
        <v>40</v>
      </c>
      <c r="K90" s="1">
        <v>55.961538461538503</v>
      </c>
      <c r="Q90" s="1">
        <v>0</v>
      </c>
      <c r="R90" s="1">
        <v>249.961538461538</v>
      </c>
      <c r="S90" s="1">
        <v>13</v>
      </c>
      <c r="T90" s="1" t="s">
        <v>836</v>
      </c>
      <c r="U90" s="1" t="s">
        <v>957</v>
      </c>
      <c r="X90" s="1">
        <v>4</v>
      </c>
      <c r="Z90" s="1">
        <v>283.961538461538</v>
      </c>
      <c r="AA90" s="2">
        <v>90</v>
      </c>
      <c r="AB90" s="1">
        <v>90</v>
      </c>
      <c r="AC90" s="1">
        <v>193.961538461538</v>
      </c>
      <c r="AD90" s="1">
        <v>193</v>
      </c>
      <c r="AE90">
        <v>3846.1538461538098</v>
      </c>
      <c r="AF90">
        <v>3800</v>
      </c>
      <c r="AH90" s="1">
        <v>1</v>
      </c>
      <c r="AI90" s="1">
        <v>1</v>
      </c>
      <c r="AJ90" s="1">
        <v>2</v>
      </c>
      <c r="AK90" s="1">
        <v>0</v>
      </c>
      <c r="AL90" s="1">
        <v>0</v>
      </c>
      <c r="AM90" s="1">
        <v>3</v>
      </c>
      <c r="AN90" s="1">
        <v>3</v>
      </c>
      <c r="AO90" s="1">
        <v>1</v>
      </c>
      <c r="AP90">
        <v>3</v>
      </c>
    </row>
    <row r="91" spans="1:42">
      <c r="A91" s="1">
        <f>SUBTOTAL(103,$B$2:B91)</f>
        <v>90</v>
      </c>
      <c r="B91" s="1" t="s">
        <v>230</v>
      </c>
      <c r="C91" s="1" t="s">
        <v>4</v>
      </c>
      <c r="D91" t="s">
        <v>231</v>
      </c>
      <c r="E91" t="s">
        <v>232</v>
      </c>
      <c r="F91" t="s">
        <v>835</v>
      </c>
      <c r="G91" s="1">
        <v>26</v>
      </c>
      <c r="H91" s="1">
        <v>194</v>
      </c>
      <c r="I91" s="1">
        <v>194</v>
      </c>
      <c r="J91" s="1">
        <v>38</v>
      </c>
      <c r="K91" s="1">
        <v>53.163461538461497</v>
      </c>
      <c r="Q91" s="1">
        <v>0</v>
      </c>
      <c r="R91" s="1">
        <v>247.163461538462</v>
      </c>
      <c r="S91" s="1">
        <v>13</v>
      </c>
      <c r="T91" s="1" t="s">
        <v>836</v>
      </c>
      <c r="U91" s="1" t="s">
        <v>957</v>
      </c>
      <c r="X91" s="1">
        <v>4</v>
      </c>
      <c r="Z91" s="1">
        <v>281.163461538462</v>
      </c>
      <c r="AA91" s="2">
        <v>90</v>
      </c>
      <c r="AB91" s="1">
        <v>90</v>
      </c>
      <c r="AC91" s="1">
        <v>191.163461538462</v>
      </c>
      <c r="AD91" s="1">
        <v>191</v>
      </c>
      <c r="AE91">
        <v>653.84615384618905</v>
      </c>
      <c r="AF91">
        <v>600</v>
      </c>
      <c r="AH91" s="1">
        <v>1</v>
      </c>
      <c r="AI91" s="1">
        <v>1</v>
      </c>
      <c r="AJ91" s="1">
        <v>2</v>
      </c>
      <c r="AK91" s="1">
        <v>0</v>
      </c>
      <c r="AL91" s="1">
        <v>0</v>
      </c>
      <c r="AM91" s="1">
        <v>1</v>
      </c>
      <c r="AN91" s="1">
        <v>0</v>
      </c>
      <c r="AO91" s="1">
        <v>1</v>
      </c>
      <c r="AP91">
        <v>1</v>
      </c>
    </row>
    <row r="92" spans="1:42">
      <c r="A92" s="1">
        <f>SUBTOTAL(103,$B$2:B92)</f>
        <v>91</v>
      </c>
      <c r="B92" s="1" t="s">
        <v>233</v>
      </c>
      <c r="C92" s="1" t="s">
        <v>4</v>
      </c>
      <c r="D92" t="s">
        <v>234</v>
      </c>
      <c r="E92" t="s">
        <v>235</v>
      </c>
      <c r="F92" t="s">
        <v>835</v>
      </c>
      <c r="G92" s="1">
        <v>26</v>
      </c>
      <c r="H92" s="1">
        <v>194</v>
      </c>
      <c r="I92" s="1">
        <v>194</v>
      </c>
      <c r="J92" s="1">
        <v>58</v>
      </c>
      <c r="K92" s="1">
        <v>81.144230769230802</v>
      </c>
      <c r="Q92" s="1">
        <v>0</v>
      </c>
      <c r="R92" s="1">
        <v>275.144230769231</v>
      </c>
      <c r="S92" s="1">
        <v>13</v>
      </c>
      <c r="T92" s="1" t="s">
        <v>836</v>
      </c>
      <c r="U92" s="1" t="s">
        <v>957</v>
      </c>
      <c r="X92" s="1">
        <v>4</v>
      </c>
      <c r="Z92" s="1">
        <v>309.144230769231</v>
      </c>
      <c r="AA92" s="2">
        <v>90</v>
      </c>
      <c r="AB92" s="1">
        <v>90</v>
      </c>
      <c r="AC92" s="1">
        <v>219.144230769231</v>
      </c>
      <c r="AD92" s="1">
        <v>219</v>
      </c>
      <c r="AE92">
        <v>576.92307692309396</v>
      </c>
      <c r="AF92">
        <v>500</v>
      </c>
      <c r="AH92" s="1">
        <v>2</v>
      </c>
      <c r="AI92" s="1">
        <v>0</v>
      </c>
      <c r="AJ92" s="1">
        <v>0</v>
      </c>
      <c r="AK92" s="1">
        <v>1</v>
      </c>
      <c r="AL92" s="1">
        <v>1</v>
      </c>
      <c r="AM92" s="1">
        <v>4</v>
      </c>
      <c r="AN92" s="1">
        <v>0</v>
      </c>
      <c r="AO92" s="1">
        <v>1</v>
      </c>
      <c r="AP92">
        <v>0</v>
      </c>
    </row>
    <row r="93" spans="1:42">
      <c r="A93" s="1">
        <f>SUBTOTAL(103,$B$2:B93)</f>
        <v>92</v>
      </c>
      <c r="B93" s="1" t="s">
        <v>968</v>
      </c>
      <c r="C93" s="1" t="s">
        <v>4</v>
      </c>
      <c r="D93" t="s">
        <v>969</v>
      </c>
      <c r="E93" t="s">
        <v>970</v>
      </c>
      <c r="F93" t="s">
        <v>835</v>
      </c>
      <c r="G93" s="1">
        <v>0</v>
      </c>
      <c r="H93" s="1">
        <v>194</v>
      </c>
      <c r="I93" s="1">
        <v>0</v>
      </c>
      <c r="J93" s="1">
        <v>0</v>
      </c>
      <c r="K93" s="1">
        <v>0</v>
      </c>
      <c r="Q93" s="1">
        <v>0</v>
      </c>
      <c r="R93" s="1">
        <v>0</v>
      </c>
      <c r="S93" s="1">
        <v>0</v>
      </c>
      <c r="T93" s="1">
        <v>0</v>
      </c>
      <c r="U93" s="1" t="s">
        <v>967</v>
      </c>
      <c r="X93" s="1">
        <v>0</v>
      </c>
      <c r="Z93" s="1">
        <v>0</v>
      </c>
      <c r="AA93" s="2">
        <v>0</v>
      </c>
      <c r="AC93" s="1">
        <v>0</v>
      </c>
      <c r="AD93" s="1">
        <v>0</v>
      </c>
      <c r="AE93">
        <v>0</v>
      </c>
      <c r="AF93">
        <v>0</v>
      </c>
      <c r="AG93" s="1" t="s">
        <v>869</v>
      </c>
      <c r="AH93" s="1">
        <v>0</v>
      </c>
      <c r="AI93" s="1">
        <v>0</v>
      </c>
      <c r="AJ93" s="1">
        <v>0</v>
      </c>
      <c r="AK93" s="1">
        <v>0</v>
      </c>
      <c r="AL93" s="1">
        <v>0</v>
      </c>
      <c r="AM93" s="1">
        <v>0</v>
      </c>
      <c r="AN93" s="1">
        <v>0</v>
      </c>
      <c r="AO93" s="1">
        <v>0</v>
      </c>
      <c r="AP93">
        <v>0</v>
      </c>
    </row>
    <row r="94" spans="1:42">
      <c r="A94" s="1">
        <f>SUBTOTAL(103,$B$2:B94)</f>
        <v>93</v>
      </c>
      <c r="B94" s="1" t="s">
        <v>236</v>
      </c>
      <c r="C94" s="1" t="s">
        <v>4</v>
      </c>
      <c r="D94" t="s">
        <v>237</v>
      </c>
      <c r="E94" t="s">
        <v>238</v>
      </c>
      <c r="F94" t="s">
        <v>835</v>
      </c>
      <c r="G94" s="1">
        <v>26</v>
      </c>
      <c r="H94" s="1">
        <v>194</v>
      </c>
      <c r="I94" s="1">
        <v>194</v>
      </c>
      <c r="J94" s="1">
        <v>54</v>
      </c>
      <c r="K94" s="1">
        <v>75.548076923076906</v>
      </c>
      <c r="Q94" s="1">
        <v>0</v>
      </c>
      <c r="R94" s="1">
        <v>269.54807692307702</v>
      </c>
      <c r="S94" s="1">
        <v>13</v>
      </c>
      <c r="T94" s="1" t="s">
        <v>836</v>
      </c>
      <c r="U94" s="1" t="s">
        <v>957</v>
      </c>
      <c r="X94" s="1">
        <v>3</v>
      </c>
      <c r="Z94" s="1">
        <v>302.54807692307702</v>
      </c>
      <c r="AA94" s="2">
        <v>90</v>
      </c>
      <c r="AB94" s="1">
        <v>90</v>
      </c>
      <c r="AC94" s="1">
        <v>212.54807692307699</v>
      </c>
      <c r="AD94" s="1">
        <v>212</v>
      </c>
      <c r="AE94">
        <v>2192.3076923076201</v>
      </c>
      <c r="AF94">
        <v>2100</v>
      </c>
      <c r="AH94" s="1">
        <v>2</v>
      </c>
      <c r="AI94" s="1">
        <v>0</v>
      </c>
      <c r="AJ94" s="1">
        <v>0</v>
      </c>
      <c r="AK94" s="1">
        <v>1</v>
      </c>
      <c r="AL94" s="1">
        <v>0</v>
      </c>
      <c r="AM94" s="1">
        <v>2</v>
      </c>
      <c r="AN94" s="1">
        <v>2</v>
      </c>
      <c r="AO94" s="1">
        <v>0</v>
      </c>
      <c r="AP94">
        <v>1</v>
      </c>
    </row>
    <row r="95" spans="1:42">
      <c r="A95" s="1">
        <f>SUBTOTAL(103,$B$2:B95)</f>
        <v>94</v>
      </c>
      <c r="B95" s="1" t="s">
        <v>239</v>
      </c>
      <c r="C95" s="1" t="s">
        <v>4</v>
      </c>
      <c r="D95" t="s">
        <v>240</v>
      </c>
      <c r="E95" t="s">
        <v>241</v>
      </c>
      <c r="F95" t="s">
        <v>835</v>
      </c>
      <c r="G95" s="1">
        <v>26</v>
      </c>
      <c r="H95" s="1">
        <v>194</v>
      </c>
      <c r="I95" s="1">
        <v>194</v>
      </c>
      <c r="J95" s="1">
        <v>46</v>
      </c>
      <c r="K95" s="1">
        <v>64.355769230769198</v>
      </c>
      <c r="Q95" s="1">
        <v>0</v>
      </c>
      <c r="R95" s="1">
        <v>258.355769230769</v>
      </c>
      <c r="S95" s="1">
        <v>13</v>
      </c>
      <c r="T95" s="1" t="s">
        <v>836</v>
      </c>
      <c r="U95" s="1" t="s">
        <v>957</v>
      </c>
      <c r="X95" s="1">
        <v>3</v>
      </c>
      <c r="Z95" s="1">
        <v>291.355769230769</v>
      </c>
      <c r="AA95" s="2">
        <v>90</v>
      </c>
      <c r="AB95" s="1">
        <v>90</v>
      </c>
      <c r="AC95" s="1">
        <v>201.355769230769</v>
      </c>
      <c r="AD95" s="1">
        <v>201</v>
      </c>
      <c r="AE95">
        <v>1423.0769230769099</v>
      </c>
      <c r="AF95">
        <v>1400</v>
      </c>
      <c r="AH95" s="1">
        <v>2</v>
      </c>
      <c r="AI95" s="1">
        <v>0</v>
      </c>
      <c r="AJ95" s="1">
        <v>0</v>
      </c>
      <c r="AK95" s="1">
        <v>0</v>
      </c>
      <c r="AL95" s="1">
        <v>0</v>
      </c>
      <c r="AM95" s="1">
        <v>1</v>
      </c>
      <c r="AN95" s="1">
        <v>1</v>
      </c>
      <c r="AO95" s="1">
        <v>0</v>
      </c>
      <c r="AP95">
        <v>4</v>
      </c>
    </row>
    <row r="96" spans="1:42">
      <c r="A96" s="1">
        <f>SUBTOTAL(103,$B$2:B96)</f>
        <v>95</v>
      </c>
      <c r="B96" s="1" t="s">
        <v>242</v>
      </c>
      <c r="C96" s="1" t="s">
        <v>4</v>
      </c>
      <c r="D96" t="s">
        <v>243</v>
      </c>
      <c r="E96" t="s">
        <v>244</v>
      </c>
      <c r="F96" t="s">
        <v>835</v>
      </c>
      <c r="G96" s="1">
        <v>23.9375</v>
      </c>
      <c r="H96" s="1">
        <v>194</v>
      </c>
      <c r="I96" s="1">
        <v>178.61057692307699</v>
      </c>
      <c r="J96" s="1">
        <v>48</v>
      </c>
      <c r="K96" s="1">
        <v>67.153846153846203</v>
      </c>
      <c r="Q96" s="1">
        <v>0</v>
      </c>
      <c r="R96" s="1">
        <v>245.76442307692301</v>
      </c>
      <c r="T96" s="1" t="s">
        <v>836</v>
      </c>
      <c r="U96" s="1" t="s">
        <v>967</v>
      </c>
      <c r="X96" s="1">
        <v>3</v>
      </c>
      <c r="Z96" s="1">
        <v>255.76442307692301</v>
      </c>
      <c r="AA96" s="2">
        <v>90</v>
      </c>
      <c r="AB96" s="1">
        <v>90</v>
      </c>
      <c r="AC96" s="1">
        <v>165.76442307692301</v>
      </c>
      <c r="AD96" s="1">
        <v>165</v>
      </c>
      <c r="AE96">
        <v>3057.6923076923799</v>
      </c>
      <c r="AF96">
        <v>3000</v>
      </c>
      <c r="AH96" s="1">
        <v>1</v>
      </c>
      <c r="AI96" s="1">
        <v>1</v>
      </c>
      <c r="AJ96" s="1">
        <v>0</v>
      </c>
      <c r="AK96" s="1">
        <v>1</v>
      </c>
      <c r="AL96" s="1">
        <v>1</v>
      </c>
      <c r="AM96" s="1">
        <v>0</v>
      </c>
      <c r="AN96" s="1">
        <v>3</v>
      </c>
      <c r="AO96" s="1">
        <v>0</v>
      </c>
      <c r="AP96">
        <v>0</v>
      </c>
    </row>
    <row r="97" spans="1:42">
      <c r="A97" s="3">
        <f>SUBTOTAL(103,$B$2:B97)</f>
        <v>96</v>
      </c>
      <c r="B97" s="3" t="s">
        <v>245</v>
      </c>
      <c r="C97" s="3" t="s">
        <v>4</v>
      </c>
      <c r="D97" s="4" t="s">
        <v>246</v>
      </c>
      <c r="E97" s="4" t="s">
        <v>247</v>
      </c>
      <c r="F97" s="4" t="s">
        <v>835</v>
      </c>
      <c r="G97" s="1">
        <v>20</v>
      </c>
      <c r="H97" s="1">
        <v>194</v>
      </c>
      <c r="I97" s="1">
        <v>149.230769230769</v>
      </c>
      <c r="J97" s="1">
        <v>32</v>
      </c>
      <c r="K97" s="1">
        <v>44.769230769230802</v>
      </c>
      <c r="Q97" s="1">
        <v>0</v>
      </c>
      <c r="R97" s="1">
        <v>194</v>
      </c>
      <c r="T97" s="1" t="s">
        <v>836</v>
      </c>
      <c r="U97" s="1" t="s">
        <v>967</v>
      </c>
      <c r="X97" s="1">
        <v>2</v>
      </c>
      <c r="Z97" s="3">
        <v>203</v>
      </c>
      <c r="AA97" s="3">
        <v>50</v>
      </c>
      <c r="AB97" s="1">
        <v>50</v>
      </c>
      <c r="AC97" s="1">
        <v>153</v>
      </c>
      <c r="AD97" s="1">
        <v>153</v>
      </c>
      <c r="AE97">
        <v>0</v>
      </c>
      <c r="AF97">
        <v>0</v>
      </c>
      <c r="AH97" s="1">
        <v>1</v>
      </c>
      <c r="AI97" s="1">
        <v>1</v>
      </c>
      <c r="AJ97" s="1">
        <v>0</v>
      </c>
      <c r="AK97" s="1">
        <v>0</v>
      </c>
      <c r="AL97" s="1">
        <v>0</v>
      </c>
      <c r="AM97" s="1">
        <v>3</v>
      </c>
      <c r="AN97" s="1">
        <v>0</v>
      </c>
      <c r="AO97" s="1">
        <v>0</v>
      </c>
      <c r="AP97">
        <v>0</v>
      </c>
    </row>
    <row r="98" spans="1:42">
      <c r="A98" s="1">
        <f>SUBTOTAL(103,$B$2:B98)</f>
        <v>97</v>
      </c>
      <c r="B98" s="1" t="s">
        <v>248</v>
      </c>
      <c r="C98" s="1" t="s">
        <v>4</v>
      </c>
      <c r="D98" t="s">
        <v>249</v>
      </c>
      <c r="E98" t="s">
        <v>250</v>
      </c>
      <c r="F98" t="s">
        <v>835</v>
      </c>
      <c r="G98" s="1">
        <v>26</v>
      </c>
      <c r="H98" s="1">
        <v>194</v>
      </c>
      <c r="I98" s="1">
        <v>194</v>
      </c>
      <c r="J98" s="1">
        <v>40</v>
      </c>
      <c r="K98" s="1">
        <v>55.961538461538503</v>
      </c>
      <c r="Q98" s="1">
        <v>0</v>
      </c>
      <c r="R98" s="1">
        <v>249.961538461538</v>
      </c>
      <c r="S98" s="1">
        <v>13</v>
      </c>
      <c r="T98" s="1" t="s">
        <v>836</v>
      </c>
      <c r="U98" s="1" t="s">
        <v>957</v>
      </c>
      <c r="X98" s="1">
        <v>2</v>
      </c>
      <c r="Z98" s="1">
        <v>281.961538461538</v>
      </c>
      <c r="AA98" s="2">
        <v>90</v>
      </c>
      <c r="AB98" s="1">
        <v>90</v>
      </c>
      <c r="AC98" s="1">
        <v>191.961538461538</v>
      </c>
      <c r="AD98" s="1">
        <v>191</v>
      </c>
      <c r="AE98">
        <v>3846.1538461538098</v>
      </c>
      <c r="AF98">
        <v>3800</v>
      </c>
      <c r="AH98" s="1">
        <v>1</v>
      </c>
      <c r="AI98" s="1">
        <v>1</v>
      </c>
      <c r="AJ98" s="1">
        <v>2</v>
      </c>
      <c r="AK98" s="1">
        <v>0</v>
      </c>
      <c r="AL98" s="1">
        <v>0</v>
      </c>
      <c r="AM98" s="1">
        <v>1</v>
      </c>
      <c r="AN98" s="1">
        <v>3</v>
      </c>
      <c r="AO98" s="1">
        <v>1</v>
      </c>
      <c r="AP98">
        <v>3</v>
      </c>
    </row>
    <row r="99" spans="1:42">
      <c r="A99" s="1">
        <f>SUBTOTAL(103,$B$2:B99)</f>
        <v>98</v>
      </c>
      <c r="B99" s="1" t="s">
        <v>251</v>
      </c>
      <c r="C99" s="1" t="s">
        <v>4</v>
      </c>
      <c r="D99" t="s">
        <v>252</v>
      </c>
      <c r="E99" t="s">
        <v>253</v>
      </c>
      <c r="F99" t="s">
        <v>835</v>
      </c>
      <c r="G99" s="1">
        <v>26</v>
      </c>
      <c r="H99" s="1">
        <v>194</v>
      </c>
      <c r="I99" s="1">
        <v>194</v>
      </c>
      <c r="J99" s="1">
        <v>44</v>
      </c>
      <c r="K99" s="1">
        <v>61.557692307692299</v>
      </c>
      <c r="Q99" s="1">
        <v>0</v>
      </c>
      <c r="R99" s="1">
        <v>255.55769230769201</v>
      </c>
      <c r="S99" s="1">
        <v>13</v>
      </c>
      <c r="T99" s="1" t="s">
        <v>836</v>
      </c>
      <c r="U99" s="1" t="s">
        <v>957</v>
      </c>
      <c r="X99" s="1">
        <v>2</v>
      </c>
      <c r="Z99" s="1">
        <v>287.55769230769198</v>
      </c>
      <c r="AA99" s="2">
        <v>90</v>
      </c>
      <c r="AB99" s="1">
        <v>90</v>
      </c>
      <c r="AC99" s="1">
        <v>197.55769230769201</v>
      </c>
      <c r="AD99" s="1">
        <v>197</v>
      </c>
      <c r="AE99">
        <v>2230.7692307692801</v>
      </c>
      <c r="AF99">
        <v>2200</v>
      </c>
      <c r="AH99" s="1">
        <v>1</v>
      </c>
      <c r="AI99" s="1">
        <v>1</v>
      </c>
      <c r="AJ99" s="1">
        <v>2</v>
      </c>
      <c r="AK99" s="1">
        <v>0</v>
      </c>
      <c r="AL99" s="1">
        <v>1</v>
      </c>
      <c r="AM99" s="1">
        <v>2</v>
      </c>
      <c r="AN99" s="1">
        <v>2</v>
      </c>
      <c r="AO99" s="1">
        <v>0</v>
      </c>
      <c r="AP99">
        <v>2</v>
      </c>
    </row>
    <row r="100" spans="1:42">
      <c r="A100" s="1">
        <f>SUBTOTAL(103,$B$2:B100)</f>
        <v>99</v>
      </c>
      <c r="B100" s="1" t="s">
        <v>254</v>
      </c>
      <c r="C100" s="1" t="s">
        <v>4</v>
      </c>
      <c r="D100" t="s">
        <v>255</v>
      </c>
      <c r="E100" t="s">
        <v>256</v>
      </c>
      <c r="F100" t="s">
        <v>835</v>
      </c>
      <c r="G100" s="1">
        <v>25.875</v>
      </c>
      <c r="H100" s="1">
        <v>194</v>
      </c>
      <c r="I100" s="1">
        <v>193.06730769230799</v>
      </c>
      <c r="J100" s="1">
        <v>62</v>
      </c>
      <c r="K100" s="1">
        <v>86.740384615384599</v>
      </c>
      <c r="Q100" s="1">
        <v>0</v>
      </c>
      <c r="R100" s="1">
        <v>279.80769230769198</v>
      </c>
      <c r="S100" s="1">
        <v>13</v>
      </c>
      <c r="T100" s="1" t="s">
        <v>836</v>
      </c>
      <c r="U100" s="1" t="s">
        <v>957</v>
      </c>
      <c r="X100" s="1">
        <v>0</v>
      </c>
      <c r="Z100" s="1">
        <v>309.80769230769198</v>
      </c>
      <c r="AA100" s="2">
        <v>90</v>
      </c>
      <c r="AB100" s="1">
        <v>90</v>
      </c>
      <c r="AC100" s="1">
        <v>219.80769230769201</v>
      </c>
      <c r="AD100" s="1">
        <v>219</v>
      </c>
      <c r="AE100">
        <v>3230.7692307692801</v>
      </c>
      <c r="AF100">
        <v>3200</v>
      </c>
      <c r="AH100" s="1">
        <v>2</v>
      </c>
      <c r="AI100" s="1">
        <v>0</v>
      </c>
      <c r="AJ100" s="1">
        <v>0</v>
      </c>
      <c r="AK100" s="1">
        <v>1</v>
      </c>
      <c r="AL100" s="1">
        <v>1</v>
      </c>
      <c r="AM100" s="1">
        <v>4</v>
      </c>
      <c r="AN100" s="1">
        <v>3</v>
      </c>
      <c r="AO100" s="1">
        <v>0</v>
      </c>
      <c r="AP100">
        <v>2</v>
      </c>
    </row>
    <row r="101" spans="1:42">
      <c r="A101" s="1">
        <f>SUBTOTAL(103,$B$2:B101)</f>
        <v>100</v>
      </c>
      <c r="B101" s="1" t="s">
        <v>257</v>
      </c>
      <c r="C101" s="1" t="s">
        <v>4</v>
      </c>
      <c r="D101" t="s">
        <v>258</v>
      </c>
      <c r="E101" t="s">
        <v>206</v>
      </c>
      <c r="F101" t="s">
        <v>835</v>
      </c>
      <c r="G101" s="1">
        <v>23.9375</v>
      </c>
      <c r="H101" s="1">
        <v>194</v>
      </c>
      <c r="I101" s="1">
        <v>178.61057692307699</v>
      </c>
      <c r="J101" s="1">
        <v>48</v>
      </c>
      <c r="K101" s="1">
        <v>67.153846153846203</v>
      </c>
      <c r="Q101" s="1">
        <v>0</v>
      </c>
      <c r="R101" s="1">
        <v>245.76442307692301</v>
      </c>
      <c r="T101" s="1" t="s">
        <v>836</v>
      </c>
      <c r="U101" s="1" t="s">
        <v>967</v>
      </c>
      <c r="X101" s="1">
        <v>0</v>
      </c>
      <c r="Z101" s="1">
        <v>252.76442307692301</v>
      </c>
      <c r="AA101" s="2">
        <v>90</v>
      </c>
      <c r="AB101" s="1">
        <v>90</v>
      </c>
      <c r="AC101" s="1">
        <v>162.76442307692301</v>
      </c>
      <c r="AD101" s="1">
        <v>162</v>
      </c>
      <c r="AE101">
        <v>3057.6923076923799</v>
      </c>
      <c r="AF101">
        <v>3000</v>
      </c>
      <c r="AH101" s="1">
        <v>1</v>
      </c>
      <c r="AI101" s="1">
        <v>1</v>
      </c>
      <c r="AJ101" s="1">
        <v>0</v>
      </c>
      <c r="AK101" s="1">
        <v>1</v>
      </c>
      <c r="AL101" s="1">
        <v>0</v>
      </c>
      <c r="AM101" s="1">
        <v>2</v>
      </c>
      <c r="AN101" s="1">
        <v>3</v>
      </c>
      <c r="AO101" s="1">
        <v>0</v>
      </c>
      <c r="AP101">
        <v>0</v>
      </c>
    </row>
    <row r="102" spans="1:42">
      <c r="A102" s="1">
        <f>SUBTOTAL(103,$B$2:B102)</f>
        <v>101</v>
      </c>
      <c r="B102" s="1" t="s">
        <v>259</v>
      </c>
      <c r="C102" s="1" t="s">
        <v>4</v>
      </c>
      <c r="D102" t="s">
        <v>260</v>
      </c>
      <c r="E102" t="s">
        <v>261</v>
      </c>
      <c r="F102" t="s">
        <v>835</v>
      </c>
      <c r="G102" s="1">
        <v>26</v>
      </c>
      <c r="H102" s="1">
        <v>194</v>
      </c>
      <c r="I102" s="1">
        <v>194</v>
      </c>
      <c r="J102" s="1">
        <v>44</v>
      </c>
      <c r="K102" s="1">
        <v>61.557692307692299</v>
      </c>
      <c r="Q102" s="1">
        <v>0</v>
      </c>
      <c r="R102" s="1">
        <v>255.55769230769201</v>
      </c>
      <c r="S102" s="1">
        <v>13</v>
      </c>
      <c r="T102" s="1" t="s">
        <v>836</v>
      </c>
      <c r="U102" s="1" t="s">
        <v>957</v>
      </c>
      <c r="X102" s="1">
        <v>0</v>
      </c>
      <c r="Z102" s="1">
        <v>285.55769230769198</v>
      </c>
      <c r="AA102" s="2">
        <v>90</v>
      </c>
      <c r="AB102" s="1">
        <v>90</v>
      </c>
      <c r="AC102" s="1">
        <v>195.55769230769201</v>
      </c>
      <c r="AD102" s="1">
        <v>195</v>
      </c>
      <c r="AE102">
        <v>2230.7692307692801</v>
      </c>
      <c r="AF102">
        <v>2200</v>
      </c>
      <c r="AH102" s="1">
        <v>1</v>
      </c>
      <c r="AI102" s="1">
        <v>1</v>
      </c>
      <c r="AJ102" s="1">
        <v>2</v>
      </c>
      <c r="AK102" s="1">
        <v>0</v>
      </c>
      <c r="AL102" s="1">
        <v>1</v>
      </c>
      <c r="AM102" s="1">
        <v>0</v>
      </c>
      <c r="AN102" s="1">
        <v>2</v>
      </c>
      <c r="AO102" s="1">
        <v>0</v>
      </c>
      <c r="AP102">
        <v>2</v>
      </c>
    </row>
    <row r="103" spans="1:42">
      <c r="A103" s="1">
        <f>SUBTOTAL(103,$B$2:B103)</f>
        <v>102</v>
      </c>
      <c r="B103" s="1" t="s">
        <v>975</v>
      </c>
      <c r="C103" s="1" t="s">
        <v>4</v>
      </c>
      <c r="D103" t="s">
        <v>976</v>
      </c>
      <c r="E103" t="s">
        <v>977</v>
      </c>
      <c r="F103" t="s">
        <v>835</v>
      </c>
      <c r="G103" s="1">
        <v>26</v>
      </c>
      <c r="H103" s="1">
        <v>194</v>
      </c>
      <c r="I103" s="1">
        <v>194</v>
      </c>
      <c r="J103" s="1">
        <v>64</v>
      </c>
      <c r="K103" s="1">
        <v>89.538461538461505</v>
      </c>
      <c r="Q103" s="1">
        <v>0</v>
      </c>
      <c r="R103" s="1">
        <v>283.538461538462</v>
      </c>
      <c r="S103" s="1">
        <v>13</v>
      </c>
      <c r="T103" s="1" t="s">
        <v>836</v>
      </c>
      <c r="U103" s="1" t="s">
        <v>957</v>
      </c>
      <c r="X103" s="1">
        <v>0</v>
      </c>
      <c r="Z103" s="1">
        <v>313.538461538462</v>
      </c>
      <c r="AA103" s="2">
        <v>90</v>
      </c>
      <c r="AB103" s="1">
        <v>90</v>
      </c>
      <c r="AC103" s="1">
        <v>223.538461538462</v>
      </c>
      <c r="AD103" s="1">
        <v>223</v>
      </c>
      <c r="AE103">
        <v>2153.8461538461902</v>
      </c>
      <c r="AF103">
        <v>2100</v>
      </c>
      <c r="AH103" s="1">
        <v>2</v>
      </c>
      <c r="AI103" s="1">
        <v>0</v>
      </c>
      <c r="AJ103" s="1">
        <v>1</v>
      </c>
      <c r="AK103" s="1">
        <v>0</v>
      </c>
      <c r="AL103" s="1">
        <v>0</v>
      </c>
      <c r="AM103" s="1">
        <v>3</v>
      </c>
      <c r="AN103" s="1">
        <v>2</v>
      </c>
      <c r="AO103" s="1">
        <v>0</v>
      </c>
      <c r="AP103">
        <v>1</v>
      </c>
    </row>
    <row r="104" spans="1:42">
      <c r="A104" s="1">
        <f>SUBTOTAL(103,$B$2:B104)</f>
        <v>103</v>
      </c>
      <c r="B104" s="1" t="s">
        <v>262</v>
      </c>
      <c r="C104" s="1" t="s">
        <v>4</v>
      </c>
      <c r="D104" t="s">
        <v>263</v>
      </c>
      <c r="E104" t="s">
        <v>264</v>
      </c>
      <c r="F104" t="s">
        <v>835</v>
      </c>
      <c r="G104" s="1">
        <v>26</v>
      </c>
      <c r="H104" s="1">
        <v>194</v>
      </c>
      <c r="I104" s="1">
        <v>194</v>
      </c>
      <c r="J104" s="1">
        <v>40</v>
      </c>
      <c r="K104" s="1">
        <v>55.961538461538503</v>
      </c>
      <c r="Q104" s="1">
        <v>0</v>
      </c>
      <c r="R104" s="1">
        <v>249.961538461538</v>
      </c>
      <c r="S104" s="1">
        <v>13</v>
      </c>
      <c r="T104" s="1" t="s">
        <v>836</v>
      </c>
      <c r="U104" s="1" t="s">
        <v>957</v>
      </c>
      <c r="X104" s="1">
        <v>0</v>
      </c>
      <c r="Z104" s="1">
        <v>279.961538461538</v>
      </c>
      <c r="AA104" s="2">
        <v>90</v>
      </c>
      <c r="AB104" s="1">
        <v>90</v>
      </c>
      <c r="AC104" s="1">
        <v>189.961538461538</v>
      </c>
      <c r="AD104" s="1">
        <v>189</v>
      </c>
      <c r="AE104">
        <v>3846.1538461538098</v>
      </c>
      <c r="AF104">
        <v>3800</v>
      </c>
      <c r="AH104" s="1">
        <v>1</v>
      </c>
      <c r="AI104" s="1">
        <v>1</v>
      </c>
      <c r="AJ104" s="1">
        <v>1</v>
      </c>
      <c r="AK104" s="1">
        <v>1</v>
      </c>
      <c r="AL104" s="1">
        <v>1</v>
      </c>
      <c r="AM104" s="1">
        <v>4</v>
      </c>
      <c r="AN104" s="1">
        <v>3</v>
      </c>
      <c r="AO104" s="1">
        <v>1</v>
      </c>
      <c r="AP104">
        <v>3</v>
      </c>
    </row>
    <row r="105" spans="1:42">
      <c r="A105" s="3">
        <f>SUBTOTAL(103,$B$2:B105)</f>
        <v>104</v>
      </c>
      <c r="B105" s="3" t="s">
        <v>984</v>
      </c>
      <c r="C105" s="3" t="s">
        <v>4</v>
      </c>
      <c r="D105" s="4" t="s">
        <v>985</v>
      </c>
      <c r="E105" s="4" t="s">
        <v>309</v>
      </c>
      <c r="F105" s="4" t="s">
        <v>835</v>
      </c>
      <c r="G105" s="1">
        <v>24</v>
      </c>
      <c r="H105" s="1">
        <v>194</v>
      </c>
      <c r="I105" s="1">
        <v>179.07692307692301</v>
      </c>
      <c r="J105" s="1">
        <v>30</v>
      </c>
      <c r="K105" s="1">
        <v>41.971153846153797</v>
      </c>
      <c r="Q105" s="1">
        <v>0</v>
      </c>
      <c r="R105" s="1">
        <v>221.04807692307699</v>
      </c>
      <c r="T105" s="1" t="s">
        <v>836</v>
      </c>
      <c r="U105" s="1" t="s">
        <v>967</v>
      </c>
      <c r="X105" s="1">
        <v>0</v>
      </c>
      <c r="Z105" s="3">
        <v>228.04807692307699</v>
      </c>
      <c r="AA105" s="3">
        <v>50</v>
      </c>
      <c r="AB105" s="1">
        <v>50</v>
      </c>
      <c r="AC105" s="1">
        <v>178.04807692307699</v>
      </c>
      <c r="AD105" s="1">
        <v>178</v>
      </c>
      <c r="AE105">
        <v>192.307692307736</v>
      </c>
      <c r="AF105">
        <v>100</v>
      </c>
      <c r="AH105" s="1">
        <v>1</v>
      </c>
      <c r="AI105" s="1">
        <v>1</v>
      </c>
      <c r="AJ105" s="1">
        <v>1</v>
      </c>
      <c r="AK105" s="1">
        <v>0</v>
      </c>
      <c r="AL105" s="1">
        <v>1</v>
      </c>
      <c r="AM105" s="1">
        <v>3</v>
      </c>
      <c r="AN105" s="1">
        <v>0</v>
      </c>
      <c r="AO105" s="1">
        <v>0</v>
      </c>
      <c r="AP105">
        <v>1</v>
      </c>
    </row>
    <row r="106" spans="1:42">
      <c r="A106" s="1">
        <f>SUBTOTAL(103,$B$2:B106)</f>
        <v>105</v>
      </c>
      <c r="B106" s="1" t="s">
        <v>265</v>
      </c>
      <c r="C106" s="1" t="s">
        <v>4</v>
      </c>
      <c r="D106" t="s">
        <v>266</v>
      </c>
      <c r="E106" t="s">
        <v>267</v>
      </c>
      <c r="F106" t="s">
        <v>835</v>
      </c>
      <c r="G106" s="1">
        <v>24.5</v>
      </c>
      <c r="H106" s="1">
        <v>192</v>
      </c>
      <c r="I106" s="1">
        <v>180.92307692307699</v>
      </c>
      <c r="J106" s="1">
        <v>46</v>
      </c>
      <c r="K106" s="1">
        <v>63.692307692307701</v>
      </c>
      <c r="Q106" s="1">
        <v>0</v>
      </c>
      <c r="R106" s="1">
        <v>244.61538461538501</v>
      </c>
      <c r="T106" s="1" t="s">
        <v>836</v>
      </c>
      <c r="X106" s="1">
        <v>0</v>
      </c>
      <c r="Z106" s="1">
        <v>251.61538461538501</v>
      </c>
      <c r="AA106" s="2">
        <v>90</v>
      </c>
      <c r="AB106" s="1">
        <v>90</v>
      </c>
      <c r="AC106" s="1">
        <v>161.61538461538501</v>
      </c>
      <c r="AD106" s="1">
        <v>161</v>
      </c>
      <c r="AE106">
        <v>2461.5384615385701</v>
      </c>
      <c r="AF106">
        <v>2400</v>
      </c>
      <c r="AH106" s="1">
        <v>1</v>
      </c>
      <c r="AI106" s="1">
        <v>1</v>
      </c>
      <c r="AJ106" s="1">
        <v>0</v>
      </c>
      <c r="AK106" s="1">
        <v>1</v>
      </c>
      <c r="AL106" s="1">
        <v>0</v>
      </c>
      <c r="AM106" s="1">
        <v>1</v>
      </c>
      <c r="AN106" s="1">
        <v>2</v>
      </c>
      <c r="AO106" s="1">
        <v>0</v>
      </c>
      <c r="AP106">
        <v>4</v>
      </c>
    </row>
    <row r="107" spans="1:42">
      <c r="A107" s="3">
        <f>SUBTOTAL(103,$B$2:B107)</f>
        <v>106</v>
      </c>
      <c r="B107" s="3" t="s">
        <v>1291</v>
      </c>
      <c r="C107" s="3" t="s">
        <v>4</v>
      </c>
      <c r="D107" s="4" t="s">
        <v>1292</v>
      </c>
      <c r="E107" s="4" t="s">
        <v>267</v>
      </c>
      <c r="F107" s="4" t="s">
        <v>835</v>
      </c>
      <c r="G107" s="1">
        <v>21</v>
      </c>
      <c r="H107" s="1">
        <v>192</v>
      </c>
      <c r="I107" s="1">
        <v>155.07692307692301</v>
      </c>
      <c r="J107" s="1">
        <v>40</v>
      </c>
      <c r="K107" s="1">
        <v>55.384615384615401</v>
      </c>
      <c r="Q107" s="1">
        <v>0</v>
      </c>
      <c r="R107" s="1">
        <v>210.461538461538</v>
      </c>
      <c r="T107" s="1" t="s">
        <v>836</v>
      </c>
      <c r="U107" s="1" t="s">
        <v>967</v>
      </c>
      <c r="X107" s="1">
        <v>0</v>
      </c>
      <c r="Z107" s="3">
        <v>217.461538461538</v>
      </c>
      <c r="AA107" s="3">
        <v>50</v>
      </c>
      <c r="AB107" s="1">
        <v>50</v>
      </c>
      <c r="AC107" s="1">
        <v>167.461538461538</v>
      </c>
      <c r="AD107" s="1">
        <v>167</v>
      </c>
      <c r="AE107">
        <v>1846.1538461539201</v>
      </c>
      <c r="AF107">
        <v>1800</v>
      </c>
      <c r="AH107" s="1">
        <v>1</v>
      </c>
      <c r="AI107" s="1">
        <v>1</v>
      </c>
      <c r="AJ107" s="1">
        <v>0</v>
      </c>
      <c r="AK107" s="1">
        <v>1</v>
      </c>
      <c r="AL107" s="1">
        <v>1</v>
      </c>
      <c r="AM107" s="1">
        <v>2</v>
      </c>
      <c r="AN107" s="1">
        <v>1</v>
      </c>
      <c r="AO107" s="1">
        <v>1</v>
      </c>
      <c r="AP107">
        <v>3</v>
      </c>
    </row>
    <row r="108" spans="1:42">
      <c r="A108" s="1">
        <f>SUBTOTAL(103,$B$2:B108)</f>
        <v>107</v>
      </c>
      <c r="B108" s="1" t="s">
        <v>1293</v>
      </c>
      <c r="C108" s="1" t="s">
        <v>4</v>
      </c>
      <c r="D108" t="s">
        <v>1294</v>
      </c>
      <c r="E108" t="s">
        <v>1295</v>
      </c>
      <c r="F108" t="s">
        <v>835</v>
      </c>
      <c r="G108" s="1">
        <v>25.625</v>
      </c>
      <c r="H108" s="1">
        <v>192</v>
      </c>
      <c r="I108" s="1">
        <v>189.230769230769</v>
      </c>
      <c r="J108" s="1">
        <v>52</v>
      </c>
      <c r="K108" s="1">
        <v>72</v>
      </c>
      <c r="Q108" s="1">
        <v>0</v>
      </c>
      <c r="R108" s="1">
        <v>261.230769230769</v>
      </c>
      <c r="S108" s="1">
        <v>13</v>
      </c>
      <c r="T108" s="1" t="s">
        <v>836</v>
      </c>
      <c r="U108" s="1" t="s">
        <v>957</v>
      </c>
      <c r="X108" s="1">
        <v>0</v>
      </c>
      <c r="Z108" s="1">
        <v>291.230769230769</v>
      </c>
      <c r="AA108" s="2">
        <v>90</v>
      </c>
      <c r="AB108" s="1">
        <v>90</v>
      </c>
      <c r="AC108" s="1">
        <v>201.230769230769</v>
      </c>
      <c r="AD108" s="1">
        <v>201</v>
      </c>
      <c r="AE108">
        <v>923.07692307713296</v>
      </c>
      <c r="AF108">
        <v>900</v>
      </c>
      <c r="AH108" s="1">
        <v>2</v>
      </c>
      <c r="AI108" s="1">
        <v>0</v>
      </c>
      <c r="AJ108" s="1">
        <v>0</v>
      </c>
      <c r="AK108" s="1">
        <v>0</v>
      </c>
      <c r="AL108" s="1">
        <v>0</v>
      </c>
      <c r="AM108" s="1">
        <v>1</v>
      </c>
      <c r="AN108" s="1">
        <v>0</v>
      </c>
      <c r="AO108" s="1">
        <v>1</v>
      </c>
      <c r="AP108">
        <v>4</v>
      </c>
    </row>
    <row r="109" spans="1:42">
      <c r="A109" s="1">
        <f>SUBTOTAL(103,$B$2:B109)</f>
        <v>108</v>
      </c>
      <c r="B109" s="1" t="s">
        <v>268</v>
      </c>
      <c r="C109" s="1" t="s">
        <v>4</v>
      </c>
      <c r="D109" t="s">
        <v>269</v>
      </c>
      <c r="E109" t="s">
        <v>267</v>
      </c>
      <c r="F109" t="s">
        <v>835</v>
      </c>
      <c r="G109" s="1">
        <v>26</v>
      </c>
      <c r="H109" s="1">
        <v>192</v>
      </c>
      <c r="I109" s="1">
        <v>192</v>
      </c>
      <c r="J109" s="1">
        <v>56</v>
      </c>
      <c r="K109" s="1">
        <v>77.538461538461505</v>
      </c>
      <c r="Q109" s="1">
        <v>0</v>
      </c>
      <c r="R109" s="1">
        <v>269.538461538462</v>
      </c>
      <c r="S109" s="1">
        <v>13</v>
      </c>
      <c r="T109" s="1" t="s">
        <v>836</v>
      </c>
      <c r="U109" s="1" t="s">
        <v>957</v>
      </c>
      <c r="X109" s="1">
        <v>0</v>
      </c>
      <c r="Z109" s="1">
        <v>299.538461538462</v>
      </c>
      <c r="AA109" s="2">
        <v>90</v>
      </c>
      <c r="AB109" s="1">
        <v>90</v>
      </c>
      <c r="AC109" s="1">
        <v>209.538461538462</v>
      </c>
      <c r="AD109" s="1">
        <v>209</v>
      </c>
      <c r="AE109">
        <v>2153.8461538461902</v>
      </c>
      <c r="AF109">
        <v>2100</v>
      </c>
      <c r="AH109" s="1">
        <v>2</v>
      </c>
      <c r="AI109" s="1">
        <v>0</v>
      </c>
      <c r="AJ109" s="1">
        <v>0</v>
      </c>
      <c r="AK109" s="1">
        <v>0</v>
      </c>
      <c r="AL109" s="1">
        <v>1</v>
      </c>
      <c r="AM109" s="1">
        <v>4</v>
      </c>
      <c r="AN109" s="1">
        <v>2</v>
      </c>
      <c r="AO109" s="1">
        <v>0</v>
      </c>
      <c r="AP109">
        <v>1</v>
      </c>
    </row>
    <row r="110" spans="1:42">
      <c r="A110" s="1">
        <f>SUBTOTAL(103,$B$2:B110)</f>
        <v>109</v>
      </c>
      <c r="B110" s="1" t="s">
        <v>1296</v>
      </c>
      <c r="C110" s="1" t="e">
        <v>#N/A</v>
      </c>
      <c r="D110" t="s">
        <v>1297</v>
      </c>
      <c r="E110" t="s">
        <v>447</v>
      </c>
      <c r="F110" t="s">
        <v>835</v>
      </c>
      <c r="G110" s="1">
        <v>26</v>
      </c>
      <c r="H110" s="1">
        <v>192</v>
      </c>
      <c r="I110" s="1">
        <v>192</v>
      </c>
      <c r="J110" s="1">
        <v>44</v>
      </c>
      <c r="K110" s="1">
        <v>60.923076923076898</v>
      </c>
      <c r="Q110" s="1">
        <v>0</v>
      </c>
      <c r="R110" s="1">
        <v>252.92307692307699</v>
      </c>
      <c r="S110" s="1">
        <v>13</v>
      </c>
      <c r="T110" s="1" t="s">
        <v>836</v>
      </c>
      <c r="U110" s="1" t="s">
        <v>957</v>
      </c>
      <c r="X110" s="1">
        <v>0</v>
      </c>
      <c r="Z110" s="1">
        <v>282.92307692307702</v>
      </c>
      <c r="AA110" s="2" t="e">
        <v>#N/A</v>
      </c>
      <c r="AC110" s="1">
        <v>282.92307692307702</v>
      </c>
      <c r="AD110" s="1">
        <v>282</v>
      </c>
      <c r="AE110">
        <v>3692.3076923076201</v>
      </c>
      <c r="AF110">
        <v>3600</v>
      </c>
      <c r="AH110" s="1">
        <v>2</v>
      </c>
      <c r="AI110" s="1">
        <v>1</v>
      </c>
      <c r="AJ110" s="1">
        <v>1</v>
      </c>
      <c r="AK110" s="1">
        <v>1</v>
      </c>
      <c r="AL110" s="1">
        <v>0</v>
      </c>
      <c r="AM110" s="1">
        <v>2</v>
      </c>
      <c r="AN110" s="1">
        <v>3</v>
      </c>
      <c r="AO110" s="1">
        <v>1</v>
      </c>
      <c r="AP110">
        <v>1</v>
      </c>
    </row>
    <row r="111" spans="1:42">
      <c r="A111" s="1">
        <f>SUBTOTAL(103,$B$2:B111)</f>
        <v>110</v>
      </c>
      <c r="B111" s="1" t="s">
        <v>270</v>
      </c>
      <c r="C111" s="1" t="s">
        <v>4</v>
      </c>
      <c r="D111" t="s">
        <v>271</v>
      </c>
      <c r="E111" t="s">
        <v>272</v>
      </c>
      <c r="F111" t="s">
        <v>835</v>
      </c>
      <c r="G111" s="1">
        <v>25.9375</v>
      </c>
      <c r="H111" s="1">
        <v>194</v>
      </c>
      <c r="I111" s="1">
        <v>193.53365384615401</v>
      </c>
      <c r="J111" s="1">
        <v>54</v>
      </c>
      <c r="K111" s="1">
        <v>75.548076923076906</v>
      </c>
      <c r="Q111" s="1">
        <v>0</v>
      </c>
      <c r="R111" s="1">
        <v>269.081730769231</v>
      </c>
      <c r="S111" s="1">
        <v>13</v>
      </c>
      <c r="T111" s="1" t="s">
        <v>836</v>
      </c>
      <c r="U111" s="1" t="s">
        <v>957</v>
      </c>
      <c r="X111" s="1">
        <v>6</v>
      </c>
      <c r="Z111" s="1">
        <v>305.081730769231</v>
      </c>
      <c r="AA111" s="2">
        <v>90</v>
      </c>
      <c r="AB111" s="1">
        <v>90</v>
      </c>
      <c r="AC111" s="1">
        <v>215.081730769231</v>
      </c>
      <c r="AD111" s="1">
        <v>215</v>
      </c>
      <c r="AE111">
        <v>326.92307692309402</v>
      </c>
      <c r="AF111">
        <v>300</v>
      </c>
      <c r="AH111" s="1">
        <v>2</v>
      </c>
      <c r="AI111" s="1">
        <v>0</v>
      </c>
      <c r="AJ111" s="1">
        <v>0</v>
      </c>
      <c r="AK111" s="1">
        <v>1</v>
      </c>
      <c r="AL111" s="1">
        <v>1</v>
      </c>
      <c r="AM111" s="1">
        <v>0</v>
      </c>
      <c r="AN111" s="1">
        <v>0</v>
      </c>
      <c r="AO111" s="1">
        <v>0</v>
      </c>
      <c r="AP111">
        <v>3</v>
      </c>
    </row>
    <row r="112" spans="1:42">
      <c r="A112" s="1">
        <f>SUBTOTAL(103,$B$2:B112)</f>
        <v>111</v>
      </c>
      <c r="B112" s="1" t="s">
        <v>273</v>
      </c>
      <c r="C112" s="1" t="s">
        <v>4</v>
      </c>
      <c r="D112" t="s">
        <v>274</v>
      </c>
      <c r="E112" t="s">
        <v>275</v>
      </c>
      <c r="F112" t="s">
        <v>835</v>
      </c>
      <c r="G112" s="1">
        <v>26</v>
      </c>
      <c r="H112" s="1">
        <v>194</v>
      </c>
      <c r="I112" s="1">
        <v>194</v>
      </c>
      <c r="J112" s="1">
        <v>40</v>
      </c>
      <c r="K112" s="1">
        <v>55.961538461538503</v>
      </c>
      <c r="Q112" s="1">
        <v>0</v>
      </c>
      <c r="R112" s="1">
        <v>249.961538461538</v>
      </c>
      <c r="S112" s="1">
        <v>13</v>
      </c>
      <c r="T112" s="1" t="s">
        <v>836</v>
      </c>
      <c r="U112" s="1" t="s">
        <v>957</v>
      </c>
      <c r="X112" s="1">
        <v>5</v>
      </c>
      <c r="Z112" s="1">
        <v>284.961538461538</v>
      </c>
      <c r="AA112" s="2">
        <v>90</v>
      </c>
      <c r="AB112" s="1">
        <v>90</v>
      </c>
      <c r="AC112" s="1">
        <v>194.961538461538</v>
      </c>
      <c r="AD112" s="1">
        <v>194</v>
      </c>
      <c r="AE112">
        <v>3846.1538461538098</v>
      </c>
      <c r="AF112">
        <v>3800</v>
      </c>
      <c r="AH112" s="1">
        <v>1</v>
      </c>
      <c r="AI112" s="1">
        <v>1</v>
      </c>
      <c r="AJ112" s="1">
        <v>2</v>
      </c>
      <c r="AK112" s="1">
        <v>0</v>
      </c>
      <c r="AL112" s="1">
        <v>0</v>
      </c>
      <c r="AM112" s="1">
        <v>4</v>
      </c>
      <c r="AN112" s="1">
        <v>3</v>
      </c>
      <c r="AO112" s="1">
        <v>1</v>
      </c>
      <c r="AP112">
        <v>3</v>
      </c>
    </row>
    <row r="113" spans="1:42">
      <c r="A113" s="1">
        <f>SUBTOTAL(103,$B$2:B113)</f>
        <v>112</v>
      </c>
      <c r="B113" s="5">
        <v>520155</v>
      </c>
      <c r="C113" s="1" t="s">
        <v>4</v>
      </c>
      <c r="D113" t="s">
        <v>876</v>
      </c>
      <c r="E113" t="s">
        <v>256</v>
      </c>
      <c r="F113" t="s">
        <v>835</v>
      </c>
      <c r="G113" s="1">
        <v>21.9375</v>
      </c>
      <c r="H113" s="1">
        <v>194</v>
      </c>
      <c r="I113" s="1">
        <v>163.6875</v>
      </c>
      <c r="J113" s="1">
        <v>36</v>
      </c>
      <c r="K113" s="1">
        <v>50.365384615384599</v>
      </c>
      <c r="Q113" s="1">
        <v>0</v>
      </c>
      <c r="R113" s="1">
        <v>214.05288461538501</v>
      </c>
      <c r="T113" s="1" t="s">
        <v>836</v>
      </c>
      <c r="U113" s="1">
        <v>0</v>
      </c>
      <c r="X113" s="1">
        <v>0</v>
      </c>
      <c r="Z113" s="1">
        <v>221.05288461538501</v>
      </c>
      <c r="AA113" s="3">
        <v>50</v>
      </c>
      <c r="AB113" s="1">
        <v>50</v>
      </c>
      <c r="AC113" s="1">
        <v>171.05288461538501</v>
      </c>
      <c r="AD113" s="1">
        <v>171</v>
      </c>
      <c r="AE113">
        <v>211.53846153845299</v>
      </c>
      <c r="AF113">
        <v>200</v>
      </c>
      <c r="AH113" s="1">
        <v>1</v>
      </c>
      <c r="AI113" s="1">
        <v>1</v>
      </c>
      <c r="AJ113" s="1">
        <v>1</v>
      </c>
      <c r="AK113" s="1">
        <v>0</v>
      </c>
      <c r="AL113" s="1">
        <v>0</v>
      </c>
      <c r="AM113" s="1">
        <v>1</v>
      </c>
      <c r="AN113" s="1">
        <v>0</v>
      </c>
      <c r="AO113" s="1">
        <v>0</v>
      </c>
      <c r="AP113">
        <v>2</v>
      </c>
    </row>
    <row r="114" spans="1:42">
      <c r="A114" s="3">
        <f>SUBTOTAL(103,$B$2:B114)</f>
        <v>113</v>
      </c>
      <c r="B114" s="3" t="s">
        <v>278</v>
      </c>
      <c r="C114" s="3" t="s">
        <v>5</v>
      </c>
      <c r="D114" s="4" t="s">
        <v>279</v>
      </c>
      <c r="E114" s="4" t="s">
        <v>280</v>
      </c>
      <c r="F114" s="4" t="s">
        <v>835</v>
      </c>
      <c r="G114" s="1">
        <v>23</v>
      </c>
      <c r="H114" s="1">
        <v>194</v>
      </c>
      <c r="I114" s="1">
        <v>171.61538461538501</v>
      </c>
      <c r="J114" s="1">
        <v>30</v>
      </c>
      <c r="K114" s="1">
        <v>41.971153846153797</v>
      </c>
      <c r="Q114" s="1">
        <v>0</v>
      </c>
      <c r="R114" s="1">
        <v>213.586538461538</v>
      </c>
      <c r="T114" s="1" t="s">
        <v>836</v>
      </c>
      <c r="U114" s="1" t="s">
        <v>967</v>
      </c>
      <c r="X114" s="1">
        <v>6</v>
      </c>
      <c r="Z114" s="3">
        <v>226.586538461538</v>
      </c>
      <c r="AA114" s="3">
        <v>50</v>
      </c>
      <c r="AB114" s="1">
        <v>50</v>
      </c>
      <c r="AC114" s="1">
        <v>176.586538461538</v>
      </c>
      <c r="AD114" s="1">
        <v>176</v>
      </c>
      <c r="AE114">
        <v>2346.1538461538098</v>
      </c>
      <c r="AF114">
        <v>2300</v>
      </c>
      <c r="AH114" s="1">
        <v>1</v>
      </c>
      <c r="AI114" s="1">
        <v>1</v>
      </c>
      <c r="AJ114" s="1">
        <v>1</v>
      </c>
      <c r="AK114" s="1">
        <v>0</v>
      </c>
      <c r="AL114" s="1">
        <v>1</v>
      </c>
      <c r="AM114" s="1">
        <v>1</v>
      </c>
      <c r="AN114" s="1">
        <v>2</v>
      </c>
      <c r="AO114" s="1">
        <v>0</v>
      </c>
      <c r="AP114">
        <v>3</v>
      </c>
    </row>
    <row r="115" spans="1:42">
      <c r="A115" s="1">
        <f>SUBTOTAL(103,$B$2:B115)</f>
        <v>114</v>
      </c>
      <c r="B115" s="1" t="s">
        <v>281</v>
      </c>
      <c r="C115" s="1" t="s">
        <v>5</v>
      </c>
      <c r="D115" t="s">
        <v>282</v>
      </c>
      <c r="E115" t="s">
        <v>283</v>
      </c>
      <c r="F115" t="s">
        <v>835</v>
      </c>
      <c r="G115" s="1">
        <v>26</v>
      </c>
      <c r="H115" s="1">
        <v>194</v>
      </c>
      <c r="I115" s="1">
        <v>194</v>
      </c>
      <c r="J115" s="1">
        <v>32</v>
      </c>
      <c r="K115" s="1">
        <v>44.769230769230802</v>
      </c>
      <c r="Q115" s="1">
        <v>0</v>
      </c>
      <c r="R115" s="1">
        <v>238.769230769231</v>
      </c>
      <c r="S115" s="1">
        <v>13</v>
      </c>
      <c r="T115" s="1" t="s">
        <v>836</v>
      </c>
      <c r="U115" s="1" t="s">
        <v>957</v>
      </c>
      <c r="X115" s="1">
        <v>6</v>
      </c>
      <c r="Z115" s="1">
        <v>274.769230769231</v>
      </c>
      <c r="AA115" s="2">
        <v>90</v>
      </c>
      <c r="AB115" s="1">
        <v>90</v>
      </c>
      <c r="AC115" s="1">
        <v>184.769230769231</v>
      </c>
      <c r="AD115" s="1">
        <v>184</v>
      </c>
      <c r="AE115">
        <v>3076.9230769230899</v>
      </c>
      <c r="AF115">
        <v>3000</v>
      </c>
      <c r="AH115" s="1">
        <v>1</v>
      </c>
      <c r="AI115" s="1">
        <v>1</v>
      </c>
      <c r="AJ115" s="1">
        <v>1</v>
      </c>
      <c r="AK115" s="1">
        <v>1</v>
      </c>
      <c r="AL115" s="1">
        <v>0</v>
      </c>
      <c r="AM115" s="1">
        <v>4</v>
      </c>
      <c r="AN115" s="1">
        <v>3</v>
      </c>
      <c r="AO115" s="1">
        <v>0</v>
      </c>
      <c r="AP115">
        <v>0</v>
      </c>
    </row>
    <row r="116" spans="1:42">
      <c r="A116" s="1">
        <f>SUBTOTAL(103,$B$2:B116)</f>
        <v>115</v>
      </c>
      <c r="B116" s="1" t="s">
        <v>992</v>
      </c>
      <c r="C116" s="1" t="s">
        <v>5</v>
      </c>
      <c r="D116" t="s">
        <v>993</v>
      </c>
      <c r="E116" t="s">
        <v>994</v>
      </c>
      <c r="F116" t="s">
        <v>835</v>
      </c>
      <c r="G116" s="1">
        <v>26</v>
      </c>
      <c r="H116" s="1">
        <v>194</v>
      </c>
      <c r="I116" s="1">
        <v>194</v>
      </c>
      <c r="J116" s="1">
        <v>56</v>
      </c>
      <c r="K116" s="1">
        <v>78.346153846153896</v>
      </c>
      <c r="Q116" s="1">
        <v>0</v>
      </c>
      <c r="R116" s="1">
        <v>272.34615384615398</v>
      </c>
      <c r="S116" s="1">
        <v>13</v>
      </c>
      <c r="T116" s="1" t="s">
        <v>836</v>
      </c>
      <c r="U116" s="1" t="s">
        <v>957</v>
      </c>
      <c r="X116" s="1">
        <v>5</v>
      </c>
      <c r="Z116" s="1">
        <v>307.34615384615398</v>
      </c>
      <c r="AA116" s="2">
        <v>90</v>
      </c>
      <c r="AB116" s="1">
        <v>90</v>
      </c>
      <c r="AC116" s="1">
        <v>217.34615384615401</v>
      </c>
      <c r="AD116" s="1">
        <v>217</v>
      </c>
      <c r="AE116">
        <v>1384.61538461547</v>
      </c>
      <c r="AF116">
        <v>1300</v>
      </c>
      <c r="AH116" s="1">
        <v>2</v>
      </c>
      <c r="AI116" s="1">
        <v>0</v>
      </c>
      <c r="AJ116" s="1">
        <v>0</v>
      </c>
      <c r="AK116" s="1">
        <v>1</v>
      </c>
      <c r="AL116" s="1">
        <v>1</v>
      </c>
      <c r="AM116" s="1">
        <v>2</v>
      </c>
      <c r="AN116" s="1">
        <v>1</v>
      </c>
      <c r="AO116" s="1">
        <v>0</v>
      </c>
      <c r="AP116">
        <v>3</v>
      </c>
    </row>
    <row r="117" spans="1:42">
      <c r="A117" s="1">
        <f>SUBTOTAL(103,$B$2:B117)</f>
        <v>116</v>
      </c>
      <c r="B117" s="1" t="s">
        <v>284</v>
      </c>
      <c r="C117" s="1" t="s">
        <v>5</v>
      </c>
      <c r="D117" t="s">
        <v>285</v>
      </c>
      <c r="E117" t="s">
        <v>286</v>
      </c>
      <c r="F117" t="s">
        <v>835</v>
      </c>
      <c r="G117" s="1">
        <v>26</v>
      </c>
      <c r="H117" s="1">
        <v>194</v>
      </c>
      <c r="I117" s="1">
        <v>194</v>
      </c>
      <c r="J117" s="1">
        <v>36</v>
      </c>
      <c r="K117" s="1">
        <v>50.365384615384599</v>
      </c>
      <c r="Q117" s="1">
        <v>0</v>
      </c>
      <c r="R117" s="1">
        <v>244.36538461538501</v>
      </c>
      <c r="S117" s="1">
        <v>13</v>
      </c>
      <c r="T117" s="1" t="s">
        <v>836</v>
      </c>
      <c r="U117" s="1" t="s">
        <v>957</v>
      </c>
      <c r="X117" s="1">
        <v>4</v>
      </c>
      <c r="Z117" s="1">
        <v>278.36538461538498</v>
      </c>
      <c r="AA117" s="2">
        <v>90</v>
      </c>
      <c r="AB117" s="1">
        <v>90</v>
      </c>
      <c r="AC117" s="1">
        <v>188.36538461538501</v>
      </c>
      <c r="AD117" s="1">
        <v>188</v>
      </c>
      <c r="AE117">
        <v>1461.5384615385699</v>
      </c>
      <c r="AF117">
        <v>1400</v>
      </c>
      <c r="AH117" s="1">
        <v>1</v>
      </c>
      <c r="AI117" s="1">
        <v>1</v>
      </c>
      <c r="AJ117" s="1">
        <v>1</v>
      </c>
      <c r="AK117" s="1">
        <v>1</v>
      </c>
      <c r="AL117" s="1">
        <v>1</v>
      </c>
      <c r="AM117" s="1">
        <v>3</v>
      </c>
      <c r="AN117" s="1">
        <v>1</v>
      </c>
      <c r="AO117" s="1">
        <v>0</v>
      </c>
      <c r="AP117">
        <v>4</v>
      </c>
    </row>
    <row r="118" spans="1:42">
      <c r="A118" s="1">
        <f>SUBTOTAL(103,$B$2:B118)</f>
        <v>117</v>
      </c>
      <c r="B118" s="1" t="s">
        <v>287</v>
      </c>
      <c r="C118" s="1" t="s">
        <v>5</v>
      </c>
      <c r="D118" t="s">
        <v>288</v>
      </c>
      <c r="E118" t="s">
        <v>289</v>
      </c>
      <c r="F118" t="s">
        <v>835</v>
      </c>
      <c r="G118" s="1">
        <v>25.4375</v>
      </c>
      <c r="H118" s="1">
        <v>194</v>
      </c>
      <c r="I118" s="1">
        <v>189.80288461538501</v>
      </c>
      <c r="J118" s="1">
        <v>54</v>
      </c>
      <c r="K118" s="1">
        <v>75.548076923076906</v>
      </c>
      <c r="Q118" s="1">
        <v>0</v>
      </c>
      <c r="R118" s="1">
        <v>265.350961538462</v>
      </c>
      <c r="S118" s="1">
        <v>13</v>
      </c>
      <c r="T118" s="1" t="s">
        <v>836</v>
      </c>
      <c r="U118" s="1" t="s">
        <v>957</v>
      </c>
      <c r="X118" s="1">
        <v>4</v>
      </c>
      <c r="Z118" s="1">
        <v>299.350961538462</v>
      </c>
      <c r="AA118" s="2">
        <v>90</v>
      </c>
      <c r="AB118" s="1">
        <v>90</v>
      </c>
      <c r="AC118" s="1">
        <v>209.350961538462</v>
      </c>
      <c r="AD118" s="1">
        <v>209</v>
      </c>
      <c r="AE118">
        <v>1403.84615384619</v>
      </c>
      <c r="AF118">
        <v>1400</v>
      </c>
      <c r="AH118" s="1">
        <v>2</v>
      </c>
      <c r="AI118" s="1">
        <v>0</v>
      </c>
      <c r="AJ118" s="1">
        <v>0</v>
      </c>
      <c r="AK118" s="1">
        <v>0</v>
      </c>
      <c r="AL118" s="1">
        <v>1</v>
      </c>
      <c r="AM118" s="1">
        <v>4</v>
      </c>
      <c r="AN118" s="1">
        <v>1</v>
      </c>
      <c r="AO118" s="1">
        <v>0</v>
      </c>
      <c r="AP118">
        <v>4</v>
      </c>
    </row>
    <row r="119" spans="1:42">
      <c r="A119" s="1">
        <f>SUBTOTAL(103,$B$2:B119)</f>
        <v>118</v>
      </c>
      <c r="B119" s="1" t="s">
        <v>290</v>
      </c>
      <c r="C119" s="1" t="s">
        <v>5</v>
      </c>
      <c r="D119" t="s">
        <v>291</v>
      </c>
      <c r="E119" t="s">
        <v>292</v>
      </c>
      <c r="F119" t="s">
        <v>835</v>
      </c>
      <c r="G119" s="1">
        <v>25</v>
      </c>
      <c r="H119" s="1">
        <v>194</v>
      </c>
      <c r="I119" s="1">
        <v>186.538461538462</v>
      </c>
      <c r="J119" s="1">
        <v>36</v>
      </c>
      <c r="K119" s="1">
        <v>50.365384615384599</v>
      </c>
      <c r="Q119" s="1">
        <v>0</v>
      </c>
      <c r="R119" s="1">
        <v>236.90384615384599</v>
      </c>
      <c r="T119" s="1" t="s">
        <v>836</v>
      </c>
      <c r="X119" s="1">
        <v>3</v>
      </c>
      <c r="Z119" s="1">
        <v>246.90384615384599</v>
      </c>
      <c r="AA119" s="2">
        <v>90</v>
      </c>
      <c r="AB119" s="1">
        <v>90</v>
      </c>
      <c r="AC119" s="1">
        <v>156.90384615384599</v>
      </c>
      <c r="AD119" s="1">
        <v>156</v>
      </c>
      <c r="AE119">
        <v>3615.3846153846398</v>
      </c>
      <c r="AF119">
        <v>3600</v>
      </c>
      <c r="AH119" s="1">
        <v>1</v>
      </c>
      <c r="AI119" s="1">
        <v>1</v>
      </c>
      <c r="AJ119" s="1">
        <v>0</v>
      </c>
      <c r="AK119" s="1">
        <v>0</v>
      </c>
      <c r="AL119" s="1">
        <v>1</v>
      </c>
      <c r="AM119" s="1">
        <v>1</v>
      </c>
      <c r="AN119" s="1">
        <v>3</v>
      </c>
      <c r="AO119" s="1">
        <v>1</v>
      </c>
      <c r="AP119">
        <v>1</v>
      </c>
    </row>
    <row r="120" spans="1:42">
      <c r="A120" s="1">
        <f>SUBTOTAL(103,$B$2:B120)</f>
        <v>119</v>
      </c>
      <c r="B120" s="1" t="s">
        <v>293</v>
      </c>
      <c r="C120" s="1" t="s">
        <v>5</v>
      </c>
      <c r="D120" t="s">
        <v>294</v>
      </c>
      <c r="E120" t="s">
        <v>295</v>
      </c>
      <c r="F120" t="s">
        <v>835</v>
      </c>
      <c r="G120" s="1">
        <v>26</v>
      </c>
      <c r="H120" s="1">
        <v>194</v>
      </c>
      <c r="I120" s="1">
        <v>194</v>
      </c>
      <c r="J120" s="1">
        <v>36</v>
      </c>
      <c r="K120" s="1">
        <v>50.365384615384599</v>
      </c>
      <c r="Q120" s="1">
        <v>0</v>
      </c>
      <c r="R120" s="1">
        <v>244.36538461538501</v>
      </c>
      <c r="S120" s="1">
        <v>13</v>
      </c>
      <c r="T120" s="1" t="s">
        <v>836</v>
      </c>
      <c r="U120" s="1" t="s">
        <v>957</v>
      </c>
      <c r="X120" s="1">
        <v>3</v>
      </c>
      <c r="Z120" s="1">
        <v>277.36538461538498</v>
      </c>
      <c r="AA120" s="2">
        <v>90</v>
      </c>
      <c r="AB120" s="1">
        <v>90</v>
      </c>
      <c r="AC120" s="1">
        <v>187.36538461538501</v>
      </c>
      <c r="AD120" s="1">
        <v>187</v>
      </c>
      <c r="AE120">
        <v>1461.5384615385699</v>
      </c>
      <c r="AF120">
        <v>1400</v>
      </c>
      <c r="AH120" s="1">
        <v>1</v>
      </c>
      <c r="AI120" s="1">
        <v>1</v>
      </c>
      <c r="AJ120" s="1">
        <v>1</v>
      </c>
      <c r="AK120" s="1">
        <v>1</v>
      </c>
      <c r="AL120" s="1">
        <v>1</v>
      </c>
      <c r="AM120" s="1">
        <v>2</v>
      </c>
      <c r="AN120" s="1">
        <v>1</v>
      </c>
      <c r="AO120" s="1">
        <v>0</v>
      </c>
      <c r="AP120">
        <v>4</v>
      </c>
    </row>
    <row r="121" spans="1:42">
      <c r="A121" s="1">
        <f>SUBTOTAL(103,$B$2:B121)</f>
        <v>120</v>
      </c>
      <c r="B121" s="1" t="s">
        <v>296</v>
      </c>
      <c r="C121" s="1" t="s">
        <v>5</v>
      </c>
      <c r="D121" t="s">
        <v>297</v>
      </c>
      <c r="E121" t="s">
        <v>298</v>
      </c>
      <c r="F121" t="s">
        <v>835</v>
      </c>
      <c r="G121" s="1">
        <v>26</v>
      </c>
      <c r="H121" s="1">
        <v>194</v>
      </c>
      <c r="I121" s="1">
        <v>194</v>
      </c>
      <c r="J121" s="1">
        <v>36</v>
      </c>
      <c r="K121" s="1">
        <v>50.365384615384599</v>
      </c>
      <c r="Q121" s="1">
        <v>0</v>
      </c>
      <c r="R121" s="1">
        <v>244.36538461538501</v>
      </c>
      <c r="S121" s="1">
        <v>13</v>
      </c>
      <c r="T121" s="1" t="s">
        <v>836</v>
      </c>
      <c r="U121" s="1" t="s">
        <v>957</v>
      </c>
      <c r="X121" s="1">
        <v>2</v>
      </c>
      <c r="Z121" s="1">
        <v>276.36538461538498</v>
      </c>
      <c r="AA121" s="2">
        <v>90</v>
      </c>
      <c r="AB121" s="1">
        <v>90</v>
      </c>
      <c r="AC121" s="1">
        <v>186.36538461538501</v>
      </c>
      <c r="AD121" s="1">
        <v>186</v>
      </c>
      <c r="AE121">
        <v>1461.5384615385699</v>
      </c>
      <c r="AF121">
        <v>1400</v>
      </c>
      <c r="AH121" s="1">
        <v>1</v>
      </c>
      <c r="AI121" s="1">
        <v>1</v>
      </c>
      <c r="AJ121" s="1">
        <v>1</v>
      </c>
      <c r="AK121" s="1">
        <v>1</v>
      </c>
      <c r="AL121" s="1">
        <v>1</v>
      </c>
      <c r="AM121" s="1">
        <v>1</v>
      </c>
      <c r="AN121" s="1">
        <v>1</v>
      </c>
      <c r="AO121" s="1">
        <v>0</v>
      </c>
      <c r="AP121">
        <v>4</v>
      </c>
    </row>
    <row r="122" spans="1:42">
      <c r="A122" s="1">
        <f>SUBTOTAL(103,$B$2:B122)</f>
        <v>121</v>
      </c>
      <c r="B122" s="1" t="s">
        <v>997</v>
      </c>
      <c r="C122" s="1" t="s">
        <v>5</v>
      </c>
      <c r="D122" t="s">
        <v>998</v>
      </c>
      <c r="E122" t="s">
        <v>439</v>
      </c>
      <c r="F122" t="s">
        <v>835</v>
      </c>
      <c r="G122" s="1">
        <v>26</v>
      </c>
      <c r="H122" s="1">
        <v>194</v>
      </c>
      <c r="I122" s="1">
        <v>194</v>
      </c>
      <c r="J122" s="1">
        <v>40</v>
      </c>
      <c r="K122" s="1">
        <v>55.961538461538503</v>
      </c>
      <c r="Q122" s="1">
        <v>0</v>
      </c>
      <c r="R122" s="1">
        <v>249.961538461538</v>
      </c>
      <c r="S122" s="1">
        <v>13</v>
      </c>
      <c r="T122" s="1" t="s">
        <v>836</v>
      </c>
      <c r="U122" s="1" t="s">
        <v>957</v>
      </c>
      <c r="X122" s="1">
        <v>0</v>
      </c>
      <c r="Z122" s="1">
        <v>279.961538461538</v>
      </c>
      <c r="AA122" s="2">
        <v>90</v>
      </c>
      <c r="AB122" s="1">
        <v>90</v>
      </c>
      <c r="AC122" s="1">
        <v>189.961538461538</v>
      </c>
      <c r="AD122" s="1">
        <v>189</v>
      </c>
      <c r="AE122">
        <v>3846.1538461538098</v>
      </c>
      <c r="AF122">
        <v>3800</v>
      </c>
      <c r="AH122" s="1">
        <v>1</v>
      </c>
      <c r="AI122" s="1">
        <v>1</v>
      </c>
      <c r="AJ122" s="1">
        <v>1</v>
      </c>
      <c r="AK122" s="1">
        <v>1</v>
      </c>
      <c r="AL122" s="1">
        <v>1</v>
      </c>
      <c r="AM122" s="1">
        <v>4</v>
      </c>
      <c r="AN122" s="1">
        <v>3</v>
      </c>
      <c r="AO122" s="1">
        <v>1</v>
      </c>
      <c r="AP122">
        <v>3</v>
      </c>
    </row>
    <row r="123" spans="1:42">
      <c r="A123" s="1">
        <f>SUBTOTAL(103,$B$2:B123)</f>
        <v>122</v>
      </c>
      <c r="B123" s="1" t="s">
        <v>299</v>
      </c>
      <c r="C123" s="1" t="s">
        <v>5</v>
      </c>
      <c r="D123" t="s">
        <v>300</v>
      </c>
      <c r="E123" t="s">
        <v>301</v>
      </c>
      <c r="F123" t="s">
        <v>835</v>
      </c>
      <c r="G123" s="1">
        <v>24.8125</v>
      </c>
      <c r="H123" s="1">
        <v>194</v>
      </c>
      <c r="I123" s="1">
        <v>185.13942307692301</v>
      </c>
      <c r="J123" s="1">
        <v>34</v>
      </c>
      <c r="K123" s="1">
        <v>47.567307692307701</v>
      </c>
      <c r="Q123" s="1">
        <v>0</v>
      </c>
      <c r="R123" s="1">
        <v>232.706730769231</v>
      </c>
      <c r="S123" s="1">
        <v>6.25</v>
      </c>
      <c r="T123" s="1" t="s">
        <v>836</v>
      </c>
      <c r="U123" s="1" t="s">
        <v>957</v>
      </c>
      <c r="X123" s="1">
        <v>0</v>
      </c>
      <c r="Z123" s="1">
        <v>255.956730769231</v>
      </c>
      <c r="AA123" s="2">
        <v>90</v>
      </c>
      <c r="AB123" s="1">
        <v>90</v>
      </c>
      <c r="AC123" s="1">
        <v>165.956730769231</v>
      </c>
      <c r="AD123" s="1">
        <v>165</v>
      </c>
      <c r="AE123">
        <v>3826.9230769230899</v>
      </c>
      <c r="AF123">
        <v>3800</v>
      </c>
      <c r="AH123" s="1">
        <v>1</v>
      </c>
      <c r="AI123" s="1">
        <v>1</v>
      </c>
      <c r="AJ123" s="1">
        <v>0</v>
      </c>
      <c r="AK123" s="1">
        <v>1</v>
      </c>
      <c r="AL123" s="1">
        <v>1</v>
      </c>
      <c r="AM123" s="1">
        <v>0</v>
      </c>
      <c r="AN123" s="1">
        <v>3</v>
      </c>
      <c r="AO123" s="1">
        <v>1</v>
      </c>
      <c r="AP123">
        <v>3</v>
      </c>
    </row>
    <row r="124" spans="1:42">
      <c r="A124" s="1">
        <f>SUBTOTAL(103,$B$2:B124)</f>
        <v>123</v>
      </c>
      <c r="B124" s="1" t="s">
        <v>302</v>
      </c>
      <c r="C124" s="1" t="s">
        <v>5</v>
      </c>
      <c r="D124" t="s">
        <v>303</v>
      </c>
      <c r="E124" t="s">
        <v>301</v>
      </c>
      <c r="F124" t="s">
        <v>835</v>
      </c>
      <c r="G124" s="1">
        <v>25.875</v>
      </c>
      <c r="H124" s="1">
        <v>194</v>
      </c>
      <c r="I124" s="1">
        <v>193.06730769230799</v>
      </c>
      <c r="J124" s="1">
        <v>34</v>
      </c>
      <c r="K124" s="1">
        <v>47.567307692307701</v>
      </c>
      <c r="Q124" s="1">
        <v>0</v>
      </c>
      <c r="R124" s="1">
        <v>240.63461538461499</v>
      </c>
      <c r="S124" s="1">
        <v>13</v>
      </c>
      <c r="T124" s="1" t="s">
        <v>836</v>
      </c>
      <c r="U124" s="1" t="s">
        <v>957</v>
      </c>
      <c r="X124" s="1">
        <v>0</v>
      </c>
      <c r="Z124" s="1">
        <v>270.63461538461502</v>
      </c>
      <c r="AA124" s="2">
        <v>90</v>
      </c>
      <c r="AB124" s="1">
        <v>90</v>
      </c>
      <c r="AC124" s="1">
        <v>180.63461538461499</v>
      </c>
      <c r="AD124" s="1">
        <v>180</v>
      </c>
      <c r="AE124">
        <v>2538.46153846166</v>
      </c>
      <c r="AF124">
        <v>2500</v>
      </c>
      <c r="AH124" s="1">
        <v>1</v>
      </c>
      <c r="AI124" s="1">
        <v>1</v>
      </c>
      <c r="AJ124" s="1">
        <v>1</v>
      </c>
      <c r="AK124" s="1">
        <v>1</v>
      </c>
      <c r="AL124" s="1">
        <v>0</v>
      </c>
      <c r="AM124" s="1">
        <v>0</v>
      </c>
      <c r="AN124" s="1">
        <v>2</v>
      </c>
      <c r="AO124" s="1">
        <v>1</v>
      </c>
      <c r="AP124">
        <v>0</v>
      </c>
    </row>
    <row r="125" spans="1:42">
      <c r="A125" s="1">
        <f>SUBTOTAL(103,$B$2:B125)</f>
        <v>124</v>
      </c>
      <c r="B125" s="1" t="s">
        <v>999</v>
      </c>
      <c r="C125" s="1" t="s">
        <v>5</v>
      </c>
      <c r="D125" t="s">
        <v>1000</v>
      </c>
      <c r="E125" t="s">
        <v>1001</v>
      </c>
      <c r="F125" t="s">
        <v>835</v>
      </c>
      <c r="G125" s="1">
        <v>25</v>
      </c>
      <c r="H125" s="1">
        <v>194</v>
      </c>
      <c r="I125" s="1">
        <v>186.538461538462</v>
      </c>
      <c r="J125" s="1">
        <v>30</v>
      </c>
      <c r="K125" s="1">
        <v>41.971153846153797</v>
      </c>
      <c r="Q125" s="1">
        <v>0</v>
      </c>
      <c r="R125" s="1">
        <v>228.50961538461499</v>
      </c>
      <c r="T125" s="1" t="s">
        <v>836</v>
      </c>
      <c r="U125" s="1">
        <v>0</v>
      </c>
      <c r="X125" s="1">
        <v>0</v>
      </c>
      <c r="Z125" s="1">
        <v>235.50961538461499</v>
      </c>
      <c r="AA125" s="2">
        <v>90</v>
      </c>
      <c r="AB125" s="1">
        <v>90</v>
      </c>
      <c r="AC125" s="1">
        <v>145.50961538461499</v>
      </c>
      <c r="AD125" s="1">
        <v>145</v>
      </c>
      <c r="AE125">
        <v>2038.4615384615499</v>
      </c>
      <c r="AF125">
        <v>2000</v>
      </c>
      <c r="AH125" s="1">
        <v>1</v>
      </c>
      <c r="AI125" s="1">
        <v>0</v>
      </c>
      <c r="AJ125" s="1">
        <v>2</v>
      </c>
      <c r="AK125" s="1">
        <v>0</v>
      </c>
      <c r="AL125" s="1">
        <v>1</v>
      </c>
      <c r="AM125" s="1">
        <v>0</v>
      </c>
      <c r="AN125" s="1">
        <v>2</v>
      </c>
      <c r="AO125" s="1">
        <v>0</v>
      </c>
      <c r="AP125">
        <v>0</v>
      </c>
    </row>
    <row r="126" spans="1:42">
      <c r="A126" s="3">
        <f>SUBTOTAL(103,$B$2:B126)</f>
        <v>125</v>
      </c>
      <c r="B126" s="3" t="s">
        <v>1002</v>
      </c>
      <c r="C126" s="3" t="s">
        <v>5</v>
      </c>
      <c r="D126" s="4" t="s">
        <v>1003</v>
      </c>
      <c r="E126" s="4" t="s">
        <v>1004</v>
      </c>
      <c r="F126" s="4" t="s">
        <v>835</v>
      </c>
      <c r="G126" s="1">
        <v>24</v>
      </c>
      <c r="H126" s="1">
        <v>194</v>
      </c>
      <c r="I126" s="1">
        <v>179.07692307692301</v>
      </c>
      <c r="J126" s="1">
        <v>36</v>
      </c>
      <c r="K126" s="1">
        <v>50.365384615384599</v>
      </c>
      <c r="Q126" s="1">
        <v>0</v>
      </c>
      <c r="R126" s="1">
        <v>229.44230769230799</v>
      </c>
      <c r="T126" s="1" t="s">
        <v>836</v>
      </c>
      <c r="U126" s="1">
        <v>0</v>
      </c>
      <c r="X126" s="1">
        <v>0</v>
      </c>
      <c r="Z126" s="3">
        <v>236.44230769230799</v>
      </c>
      <c r="AA126" s="3">
        <v>50</v>
      </c>
      <c r="AB126" s="1">
        <v>50</v>
      </c>
      <c r="AC126" s="1">
        <v>186.44230769230799</v>
      </c>
      <c r="AD126" s="1">
        <v>186</v>
      </c>
      <c r="AE126">
        <v>1769.23076923083</v>
      </c>
      <c r="AF126">
        <v>1700</v>
      </c>
      <c r="AH126" s="1">
        <v>1</v>
      </c>
      <c r="AI126" s="1">
        <v>1</v>
      </c>
      <c r="AJ126" s="1">
        <v>1</v>
      </c>
      <c r="AK126" s="1">
        <v>1</v>
      </c>
      <c r="AL126" s="1">
        <v>1</v>
      </c>
      <c r="AM126" s="1">
        <v>1</v>
      </c>
      <c r="AN126" s="1">
        <v>1</v>
      </c>
      <c r="AO126" s="1">
        <v>1</v>
      </c>
      <c r="AP126">
        <v>2</v>
      </c>
    </row>
    <row r="127" spans="1:42">
      <c r="A127" s="1">
        <f>SUBTOTAL(103,$B$2:B127)</f>
        <v>126</v>
      </c>
      <c r="B127" s="1" t="s">
        <v>1005</v>
      </c>
      <c r="C127" s="1" t="s">
        <v>5</v>
      </c>
      <c r="D127" t="s">
        <v>364</v>
      </c>
      <c r="E127" t="s">
        <v>306</v>
      </c>
      <c r="F127" t="s">
        <v>864</v>
      </c>
      <c r="G127" s="1">
        <v>26</v>
      </c>
      <c r="H127" s="1">
        <v>220</v>
      </c>
      <c r="I127" s="1">
        <v>220</v>
      </c>
      <c r="J127" s="1">
        <v>62</v>
      </c>
      <c r="K127" s="1">
        <v>98.365384615384599</v>
      </c>
      <c r="Q127" s="1">
        <v>0</v>
      </c>
      <c r="R127" s="1">
        <v>318.36538461538498</v>
      </c>
      <c r="S127" s="1">
        <v>13</v>
      </c>
      <c r="T127" s="1" t="s">
        <v>836</v>
      </c>
      <c r="U127" s="1" t="s">
        <v>957</v>
      </c>
      <c r="X127" s="1">
        <v>0</v>
      </c>
      <c r="Z127" s="1">
        <v>348.36538461538498</v>
      </c>
      <c r="AA127" s="2">
        <v>90</v>
      </c>
      <c r="AB127" s="1">
        <v>90</v>
      </c>
      <c r="AC127" s="1">
        <v>258.36538461538498</v>
      </c>
      <c r="AD127" s="1">
        <v>258</v>
      </c>
      <c r="AE127">
        <v>1461.5384615385699</v>
      </c>
      <c r="AF127">
        <v>1400</v>
      </c>
      <c r="AH127" s="1">
        <v>2</v>
      </c>
      <c r="AI127" s="1">
        <v>1</v>
      </c>
      <c r="AJ127" s="1">
        <v>0</v>
      </c>
      <c r="AK127" s="1">
        <v>0</v>
      </c>
      <c r="AL127" s="1">
        <v>1</v>
      </c>
      <c r="AM127" s="1">
        <v>3</v>
      </c>
      <c r="AN127" s="1">
        <v>1</v>
      </c>
      <c r="AO127" s="1">
        <v>0</v>
      </c>
      <c r="AP127">
        <v>4</v>
      </c>
    </row>
    <row r="128" spans="1:42">
      <c r="A128" s="1">
        <f>SUBTOTAL(103,$B$2:B128)</f>
        <v>127</v>
      </c>
      <c r="B128" s="1" t="s">
        <v>304</v>
      </c>
      <c r="C128" s="1" t="s">
        <v>5</v>
      </c>
      <c r="D128" t="s">
        <v>305</v>
      </c>
      <c r="E128" t="s">
        <v>306</v>
      </c>
      <c r="F128" t="s">
        <v>835</v>
      </c>
      <c r="G128" s="1">
        <v>26</v>
      </c>
      <c r="H128" s="1">
        <v>194</v>
      </c>
      <c r="I128" s="1">
        <v>194</v>
      </c>
      <c r="J128" s="1">
        <v>60</v>
      </c>
      <c r="K128" s="1">
        <v>83.942307692307693</v>
      </c>
      <c r="Q128" s="1">
        <v>0</v>
      </c>
      <c r="R128" s="1">
        <v>277.94230769230802</v>
      </c>
      <c r="S128" s="1">
        <v>13</v>
      </c>
      <c r="T128" s="1" t="s">
        <v>836</v>
      </c>
      <c r="U128" s="1" t="s">
        <v>957</v>
      </c>
      <c r="X128" s="1">
        <v>0</v>
      </c>
      <c r="Z128" s="1">
        <v>307.94230769230802</v>
      </c>
      <c r="AA128" s="2">
        <v>90</v>
      </c>
      <c r="AB128" s="1">
        <v>90</v>
      </c>
      <c r="AC128" s="1">
        <v>217.94230769230799</v>
      </c>
      <c r="AD128" s="1">
        <v>217</v>
      </c>
      <c r="AE128">
        <v>3769.2307692307199</v>
      </c>
      <c r="AF128">
        <v>3700</v>
      </c>
      <c r="AH128" s="1">
        <v>2</v>
      </c>
      <c r="AI128" s="1">
        <v>0</v>
      </c>
      <c r="AJ128" s="1">
        <v>0</v>
      </c>
      <c r="AK128" s="1">
        <v>1</v>
      </c>
      <c r="AL128" s="1">
        <v>1</v>
      </c>
      <c r="AM128" s="1">
        <v>2</v>
      </c>
      <c r="AN128" s="1">
        <v>3</v>
      </c>
      <c r="AO128" s="1">
        <v>1</v>
      </c>
      <c r="AP128">
        <v>2</v>
      </c>
    </row>
    <row r="129" spans="1:42">
      <c r="A129" s="1">
        <f>SUBTOTAL(103,$B$2:B129)</f>
        <v>128</v>
      </c>
      <c r="B129" s="1" t="s">
        <v>307</v>
      </c>
      <c r="C129" s="1" t="s">
        <v>5</v>
      </c>
      <c r="D129" t="s">
        <v>308</v>
      </c>
      <c r="E129" t="s">
        <v>309</v>
      </c>
      <c r="F129" t="s">
        <v>835</v>
      </c>
      <c r="G129" s="1">
        <v>26</v>
      </c>
      <c r="H129" s="1">
        <v>194</v>
      </c>
      <c r="I129" s="1">
        <v>194</v>
      </c>
      <c r="J129" s="1">
        <v>38</v>
      </c>
      <c r="K129" s="1">
        <v>53.163461538461497</v>
      </c>
      <c r="Q129" s="1">
        <v>0</v>
      </c>
      <c r="R129" s="1">
        <v>247.163461538462</v>
      </c>
      <c r="S129" s="1">
        <v>13</v>
      </c>
      <c r="T129" s="1" t="s">
        <v>836</v>
      </c>
      <c r="U129" s="1" t="s">
        <v>957</v>
      </c>
      <c r="X129" s="1">
        <v>0</v>
      </c>
      <c r="Z129" s="1">
        <v>277.163461538462</v>
      </c>
      <c r="AA129" s="2">
        <v>90</v>
      </c>
      <c r="AB129" s="1">
        <v>90</v>
      </c>
      <c r="AC129" s="1">
        <v>187.163461538462</v>
      </c>
      <c r="AD129" s="1">
        <v>187</v>
      </c>
      <c r="AE129">
        <v>653.84615384618905</v>
      </c>
      <c r="AF129">
        <v>600</v>
      </c>
      <c r="AH129" s="1">
        <v>1</v>
      </c>
      <c r="AI129" s="1">
        <v>1</v>
      </c>
      <c r="AJ129" s="1">
        <v>1</v>
      </c>
      <c r="AK129" s="1">
        <v>1</v>
      </c>
      <c r="AL129" s="1">
        <v>1</v>
      </c>
      <c r="AM129" s="1">
        <v>2</v>
      </c>
      <c r="AN129" s="1">
        <v>0</v>
      </c>
      <c r="AO129" s="1">
        <v>1</v>
      </c>
      <c r="AP129">
        <v>1</v>
      </c>
    </row>
    <row r="130" spans="1:42">
      <c r="A130" s="1">
        <f>SUBTOTAL(103,$B$2:B130)</f>
        <v>129</v>
      </c>
      <c r="B130" s="1" t="s">
        <v>310</v>
      </c>
      <c r="C130" s="1" t="s">
        <v>5</v>
      </c>
      <c r="D130" t="s">
        <v>311</v>
      </c>
      <c r="E130" t="s">
        <v>312</v>
      </c>
      <c r="F130" t="s">
        <v>835</v>
      </c>
      <c r="G130" s="1">
        <v>24.375</v>
      </c>
      <c r="H130" s="1">
        <v>194</v>
      </c>
      <c r="I130" s="1">
        <v>181.875</v>
      </c>
      <c r="J130" s="1">
        <v>30</v>
      </c>
      <c r="K130" s="1">
        <v>41.971153846153797</v>
      </c>
      <c r="Q130" s="1">
        <v>0</v>
      </c>
      <c r="R130" s="1">
        <v>223.84615384615401</v>
      </c>
      <c r="T130" s="1" t="s">
        <v>836</v>
      </c>
      <c r="X130" s="1">
        <v>0</v>
      </c>
      <c r="Z130" s="1">
        <v>230.84615384615401</v>
      </c>
      <c r="AA130" s="2">
        <v>90</v>
      </c>
      <c r="AB130" s="1">
        <v>90</v>
      </c>
      <c r="AC130" s="1">
        <v>140.84615384615401</v>
      </c>
      <c r="AD130" s="1">
        <v>140</v>
      </c>
      <c r="AE130">
        <v>3384.6153846153602</v>
      </c>
      <c r="AF130">
        <v>3300</v>
      </c>
      <c r="AH130" s="1">
        <v>1</v>
      </c>
      <c r="AI130" s="1">
        <v>0</v>
      </c>
      <c r="AJ130" s="1">
        <v>2</v>
      </c>
      <c r="AK130" s="1">
        <v>0</v>
      </c>
      <c r="AL130" s="1">
        <v>0</v>
      </c>
      <c r="AM130" s="1">
        <v>0</v>
      </c>
      <c r="AN130" s="1">
        <v>3</v>
      </c>
      <c r="AO130" s="1">
        <v>0</v>
      </c>
      <c r="AP130">
        <v>3</v>
      </c>
    </row>
    <row r="131" spans="1:42">
      <c r="A131" s="1">
        <f>SUBTOTAL(103,$B$2:B131)</f>
        <v>130</v>
      </c>
      <c r="B131" s="1" t="s">
        <v>313</v>
      </c>
      <c r="C131" s="1" t="e">
        <v>#N/A</v>
      </c>
      <c r="D131" t="s">
        <v>314</v>
      </c>
      <c r="E131" t="s">
        <v>315</v>
      </c>
      <c r="F131" t="s">
        <v>835</v>
      </c>
      <c r="G131" s="1">
        <v>16</v>
      </c>
      <c r="H131" s="1">
        <v>192</v>
      </c>
      <c r="I131" s="1">
        <v>118.153846153846</v>
      </c>
      <c r="J131" s="1">
        <v>24</v>
      </c>
      <c r="K131" s="1">
        <v>33.230769230769198</v>
      </c>
      <c r="Q131" s="1">
        <v>0</v>
      </c>
      <c r="R131" s="1">
        <v>151.38461538461499</v>
      </c>
      <c r="S131" s="1">
        <v>8</v>
      </c>
      <c r="T131" s="1" t="s">
        <v>836</v>
      </c>
      <c r="U131" s="1" t="s">
        <v>967</v>
      </c>
      <c r="X131" s="1">
        <v>0</v>
      </c>
      <c r="Z131" s="1">
        <v>166.38461538461499</v>
      </c>
      <c r="AA131" s="2" t="e">
        <v>#N/A</v>
      </c>
      <c r="AC131" s="1">
        <v>166.38461538461499</v>
      </c>
      <c r="AD131" s="1">
        <v>166</v>
      </c>
      <c r="AE131">
        <v>1538.4615384615499</v>
      </c>
      <c r="AF131">
        <v>1500</v>
      </c>
      <c r="AH131" s="1">
        <v>1</v>
      </c>
      <c r="AI131" s="1">
        <v>1</v>
      </c>
      <c r="AJ131" s="1">
        <v>0</v>
      </c>
      <c r="AK131" s="1">
        <v>1</v>
      </c>
      <c r="AL131" s="1">
        <v>1</v>
      </c>
      <c r="AM131" s="1">
        <v>1</v>
      </c>
      <c r="AN131" s="1">
        <v>1</v>
      </c>
      <c r="AO131" s="1">
        <v>1</v>
      </c>
      <c r="AP131">
        <v>0</v>
      </c>
    </row>
    <row r="132" spans="1:42">
      <c r="A132" s="1">
        <f>SUBTOTAL(103,$B$2:B132)</f>
        <v>131</v>
      </c>
      <c r="B132" s="1" t="s">
        <v>1298</v>
      </c>
      <c r="C132" s="1" t="e">
        <v>#N/A</v>
      </c>
      <c r="D132" t="s">
        <v>1299</v>
      </c>
      <c r="E132" t="s">
        <v>315</v>
      </c>
      <c r="F132" t="s">
        <v>835</v>
      </c>
      <c r="G132" s="1">
        <v>16</v>
      </c>
      <c r="H132" s="1">
        <v>192</v>
      </c>
      <c r="I132" s="1">
        <v>118.153846153846</v>
      </c>
      <c r="J132" s="1">
        <v>24</v>
      </c>
      <c r="K132" s="1">
        <v>33.230769230769198</v>
      </c>
      <c r="Q132" s="1">
        <v>0</v>
      </c>
      <c r="R132" s="1">
        <v>151.38461538461499</v>
      </c>
      <c r="S132" s="1">
        <v>8</v>
      </c>
      <c r="T132" s="1" t="s">
        <v>836</v>
      </c>
      <c r="U132" s="1" t="s">
        <v>967</v>
      </c>
      <c r="X132" s="1">
        <v>0</v>
      </c>
      <c r="Z132" s="1">
        <v>166.38461538461499</v>
      </c>
      <c r="AA132" s="2" t="e">
        <v>#N/A</v>
      </c>
      <c r="AC132" s="1">
        <v>166.38461538461499</v>
      </c>
      <c r="AD132" s="1">
        <v>166</v>
      </c>
      <c r="AE132">
        <v>1538.4615384615499</v>
      </c>
      <c r="AF132">
        <v>1500</v>
      </c>
      <c r="AH132" s="1">
        <v>1</v>
      </c>
      <c r="AI132" s="1">
        <v>1</v>
      </c>
      <c r="AJ132" s="1">
        <v>0</v>
      </c>
      <c r="AK132" s="1">
        <v>1</v>
      </c>
      <c r="AL132" s="1">
        <v>1</v>
      </c>
      <c r="AM132" s="1">
        <v>1</v>
      </c>
      <c r="AN132" s="1">
        <v>1</v>
      </c>
      <c r="AO132" s="1">
        <v>1</v>
      </c>
      <c r="AP132">
        <v>0</v>
      </c>
    </row>
    <row r="133" spans="1:42">
      <c r="A133" s="1">
        <f>SUBTOTAL(103,$B$2:B133)</f>
        <v>132</v>
      </c>
      <c r="B133" s="1" t="s">
        <v>1300</v>
      </c>
      <c r="C133" s="1" t="e">
        <v>#N/A</v>
      </c>
      <c r="D133" t="s">
        <v>1301</v>
      </c>
      <c r="E133" t="s">
        <v>1302</v>
      </c>
      <c r="F133" t="s">
        <v>835</v>
      </c>
      <c r="G133" s="1">
        <v>10</v>
      </c>
      <c r="H133" s="1">
        <v>192</v>
      </c>
      <c r="I133" s="1">
        <v>73.846153846153896</v>
      </c>
      <c r="J133" s="1">
        <v>14</v>
      </c>
      <c r="K133" s="1">
        <v>19.384615384615401</v>
      </c>
      <c r="Q133" s="1">
        <v>0</v>
      </c>
      <c r="R133" s="1">
        <v>93.230769230769198</v>
      </c>
      <c r="S133" s="1">
        <v>5</v>
      </c>
      <c r="T133" s="1">
        <v>3.5</v>
      </c>
      <c r="U133" s="1" t="s">
        <v>967</v>
      </c>
      <c r="X133" s="1">
        <v>0</v>
      </c>
      <c r="Z133" s="1">
        <v>101.730769230769</v>
      </c>
      <c r="AA133" s="2" t="e">
        <v>#N/A</v>
      </c>
      <c r="AC133" s="1">
        <v>101.730769230769</v>
      </c>
      <c r="AD133" s="1">
        <v>101</v>
      </c>
      <c r="AE133">
        <v>2923.0769230769602</v>
      </c>
      <c r="AF133">
        <v>2900</v>
      </c>
      <c r="AH133" s="1">
        <v>1</v>
      </c>
      <c r="AI133" s="1">
        <v>0</v>
      </c>
      <c r="AJ133" s="1">
        <v>0</v>
      </c>
      <c r="AK133" s="1">
        <v>0</v>
      </c>
      <c r="AL133" s="1">
        <v>0</v>
      </c>
      <c r="AM133" s="1">
        <v>1</v>
      </c>
      <c r="AN133" s="1">
        <v>2</v>
      </c>
      <c r="AO133" s="1">
        <v>1</v>
      </c>
      <c r="AP133">
        <v>4</v>
      </c>
    </row>
    <row r="134" spans="1:42">
      <c r="A134" s="1">
        <f>SUBTOTAL(103,$B$2:B134)</f>
        <v>133</v>
      </c>
      <c r="B134" s="1" t="s">
        <v>1303</v>
      </c>
      <c r="C134" s="1" t="e">
        <v>#N/A</v>
      </c>
      <c r="D134" t="s">
        <v>1304</v>
      </c>
      <c r="E134" t="s">
        <v>317</v>
      </c>
      <c r="F134" t="s">
        <v>835</v>
      </c>
      <c r="G134" s="1">
        <v>6</v>
      </c>
      <c r="H134" s="1">
        <v>192</v>
      </c>
      <c r="I134" s="1">
        <v>44.307692307692299</v>
      </c>
      <c r="J134" s="1">
        <v>8</v>
      </c>
      <c r="K134" s="1">
        <v>11.0769230769231</v>
      </c>
      <c r="Q134" s="1">
        <v>0</v>
      </c>
      <c r="R134" s="1">
        <v>55.384615384615401</v>
      </c>
      <c r="S134" s="1">
        <v>3</v>
      </c>
      <c r="T134" s="1">
        <v>3.5</v>
      </c>
      <c r="U134" s="1" t="s">
        <v>967</v>
      </c>
      <c r="X134" s="1">
        <v>0</v>
      </c>
      <c r="Z134" s="1">
        <v>61.884615384615401</v>
      </c>
      <c r="AA134" s="2" t="e">
        <v>#N/A</v>
      </c>
      <c r="AC134" s="1">
        <v>61.884615384615401</v>
      </c>
      <c r="AD134" s="1">
        <v>61</v>
      </c>
      <c r="AE134">
        <v>3538.4615384615499</v>
      </c>
      <c r="AF134">
        <v>3500</v>
      </c>
      <c r="AH134" s="1">
        <v>0</v>
      </c>
      <c r="AI134" s="1">
        <v>1</v>
      </c>
      <c r="AJ134" s="1">
        <v>0</v>
      </c>
      <c r="AK134" s="1">
        <v>1</v>
      </c>
      <c r="AL134" s="1">
        <v>0</v>
      </c>
      <c r="AM134" s="1">
        <v>1</v>
      </c>
      <c r="AN134" s="1">
        <v>3</v>
      </c>
      <c r="AO134" s="1">
        <v>1</v>
      </c>
      <c r="AP134">
        <v>0</v>
      </c>
    </row>
    <row r="135" spans="1:42">
      <c r="A135" s="1">
        <f>SUBTOTAL(103,$B$2:B135)</f>
        <v>134</v>
      </c>
      <c r="B135" s="1" t="s">
        <v>316</v>
      </c>
      <c r="C135" s="1" t="e">
        <v>#N/A</v>
      </c>
      <c r="D135" t="s">
        <v>918</v>
      </c>
      <c r="E135" t="s">
        <v>317</v>
      </c>
      <c r="F135" t="s">
        <v>835</v>
      </c>
      <c r="G135" s="1">
        <v>6</v>
      </c>
      <c r="H135" s="1">
        <v>192</v>
      </c>
      <c r="I135" s="1">
        <v>44.307692307692299</v>
      </c>
      <c r="J135" s="1">
        <v>8</v>
      </c>
      <c r="K135" s="1">
        <v>11.0769230769231</v>
      </c>
      <c r="Q135" s="1">
        <v>0</v>
      </c>
      <c r="R135" s="1">
        <v>55.384615384615401</v>
      </c>
      <c r="S135" s="1">
        <v>3</v>
      </c>
      <c r="T135" s="1">
        <v>3.5</v>
      </c>
      <c r="U135" s="1" t="s">
        <v>967</v>
      </c>
      <c r="X135" s="1">
        <v>0</v>
      </c>
      <c r="Z135" s="1">
        <v>61.884615384615401</v>
      </c>
      <c r="AA135" s="2" t="e">
        <v>#N/A</v>
      </c>
      <c r="AC135" s="1">
        <v>61.884615384615401</v>
      </c>
      <c r="AD135" s="1">
        <v>61</v>
      </c>
      <c r="AE135">
        <v>3538.4615384615499</v>
      </c>
      <c r="AF135">
        <v>3500</v>
      </c>
      <c r="AH135" s="1">
        <v>0</v>
      </c>
      <c r="AI135" s="1">
        <v>1</v>
      </c>
      <c r="AJ135" s="1">
        <v>0</v>
      </c>
      <c r="AK135" s="1">
        <v>1</v>
      </c>
      <c r="AL135" s="1">
        <v>0</v>
      </c>
      <c r="AM135" s="1">
        <v>1</v>
      </c>
      <c r="AN135" s="1">
        <v>3</v>
      </c>
      <c r="AO135" s="1">
        <v>1</v>
      </c>
      <c r="AP135">
        <v>0</v>
      </c>
    </row>
    <row r="136" spans="1:42">
      <c r="A136" s="1">
        <f>SUBTOTAL(103,$B$2:B136)</f>
        <v>135</v>
      </c>
      <c r="B136" s="1" t="s">
        <v>318</v>
      </c>
      <c r="C136" s="1" t="s">
        <v>5</v>
      </c>
      <c r="D136" t="s">
        <v>319</v>
      </c>
      <c r="E136" t="s">
        <v>176</v>
      </c>
      <c r="F136" t="s">
        <v>835</v>
      </c>
      <c r="G136" s="1">
        <v>26</v>
      </c>
      <c r="H136" s="1">
        <v>194</v>
      </c>
      <c r="I136" s="1">
        <v>194</v>
      </c>
      <c r="J136" s="1">
        <v>60</v>
      </c>
      <c r="K136" s="1">
        <v>83.942307692307693</v>
      </c>
      <c r="Q136" s="1">
        <v>0</v>
      </c>
      <c r="R136" s="1">
        <v>277.94230769230802</v>
      </c>
      <c r="S136" s="1">
        <v>13</v>
      </c>
      <c r="T136" s="1" t="s">
        <v>836</v>
      </c>
      <c r="U136" s="1" t="s">
        <v>957</v>
      </c>
      <c r="X136" s="1">
        <v>5</v>
      </c>
      <c r="Z136" s="1">
        <v>312.94230769230802</v>
      </c>
      <c r="AA136" s="2">
        <v>90</v>
      </c>
      <c r="AB136" s="1">
        <v>90</v>
      </c>
      <c r="AC136" s="1">
        <v>222.94230769230799</v>
      </c>
      <c r="AD136" s="1">
        <v>222</v>
      </c>
      <c r="AE136">
        <v>3769.2307692307199</v>
      </c>
      <c r="AF136">
        <v>3700</v>
      </c>
      <c r="AH136" s="1">
        <v>2</v>
      </c>
      <c r="AI136" s="1">
        <v>0</v>
      </c>
      <c r="AJ136" s="1">
        <v>1</v>
      </c>
      <c r="AK136" s="1">
        <v>0</v>
      </c>
      <c r="AL136" s="1">
        <v>0</v>
      </c>
      <c r="AM136" s="1">
        <v>2</v>
      </c>
      <c r="AN136" s="1">
        <v>3</v>
      </c>
      <c r="AO136" s="1">
        <v>1</v>
      </c>
      <c r="AP136">
        <v>2</v>
      </c>
    </row>
    <row r="137" spans="1:42">
      <c r="A137" s="1">
        <f>SUBTOTAL(103,$B$2:B137)</f>
        <v>136</v>
      </c>
      <c r="B137" s="1" t="s">
        <v>320</v>
      </c>
      <c r="C137" s="1" t="s">
        <v>5</v>
      </c>
      <c r="D137" t="s">
        <v>321</v>
      </c>
      <c r="E137" t="s">
        <v>322</v>
      </c>
      <c r="F137" t="s">
        <v>835</v>
      </c>
      <c r="G137" s="1">
        <v>25.875</v>
      </c>
      <c r="H137" s="1">
        <v>194</v>
      </c>
      <c r="I137" s="1">
        <v>193.06730769230799</v>
      </c>
      <c r="J137" s="1">
        <v>38</v>
      </c>
      <c r="K137" s="1">
        <v>53.163461538461497</v>
      </c>
      <c r="Q137" s="1">
        <v>0</v>
      </c>
      <c r="R137" s="1">
        <v>246.230769230769</v>
      </c>
      <c r="S137" s="1">
        <v>13</v>
      </c>
      <c r="T137" s="1" t="s">
        <v>836</v>
      </c>
      <c r="U137" s="1" t="s">
        <v>957</v>
      </c>
      <c r="X137" s="1">
        <v>6</v>
      </c>
      <c r="Z137" s="1">
        <v>282.230769230769</v>
      </c>
      <c r="AA137" s="2">
        <v>90</v>
      </c>
      <c r="AB137" s="1">
        <v>90</v>
      </c>
      <c r="AC137" s="1">
        <v>192.230769230769</v>
      </c>
      <c r="AD137" s="1">
        <v>192</v>
      </c>
      <c r="AE137">
        <v>923.07692307713296</v>
      </c>
      <c r="AF137">
        <v>900</v>
      </c>
      <c r="AH137" s="1">
        <v>1</v>
      </c>
      <c r="AI137" s="1">
        <v>1</v>
      </c>
      <c r="AJ137" s="1">
        <v>2</v>
      </c>
      <c r="AK137" s="1">
        <v>0</v>
      </c>
      <c r="AL137" s="1">
        <v>0</v>
      </c>
      <c r="AM137" s="1">
        <v>2</v>
      </c>
      <c r="AN137" s="1">
        <v>0</v>
      </c>
      <c r="AO137" s="1">
        <v>1</v>
      </c>
      <c r="AP137">
        <v>4</v>
      </c>
    </row>
    <row r="138" spans="1:42">
      <c r="A138" s="1">
        <f>SUBTOTAL(103,$B$2:B138)</f>
        <v>137</v>
      </c>
      <c r="B138" s="1" t="s">
        <v>1012</v>
      </c>
      <c r="C138" s="1" t="s">
        <v>5</v>
      </c>
      <c r="D138" t="s">
        <v>1013</v>
      </c>
      <c r="E138" t="s">
        <v>1014</v>
      </c>
      <c r="F138" t="s">
        <v>835</v>
      </c>
      <c r="G138" s="1">
        <v>26</v>
      </c>
      <c r="H138" s="1">
        <v>194</v>
      </c>
      <c r="I138" s="1">
        <v>194</v>
      </c>
      <c r="J138" s="1">
        <v>36</v>
      </c>
      <c r="K138" s="1">
        <v>50.365384615384599</v>
      </c>
      <c r="Q138" s="1">
        <v>0</v>
      </c>
      <c r="R138" s="1">
        <v>244.36538461538501</v>
      </c>
      <c r="S138" s="1">
        <v>13</v>
      </c>
      <c r="T138" s="1" t="s">
        <v>836</v>
      </c>
      <c r="U138" s="1" t="s">
        <v>957</v>
      </c>
      <c r="X138" s="1">
        <v>4</v>
      </c>
      <c r="Z138" s="1">
        <v>278.36538461538498</v>
      </c>
      <c r="AA138" s="2">
        <v>90</v>
      </c>
      <c r="AB138" s="1">
        <v>90</v>
      </c>
      <c r="AC138" s="1">
        <v>188.36538461538501</v>
      </c>
      <c r="AD138" s="1">
        <v>188</v>
      </c>
      <c r="AE138">
        <v>1461.5384615385699</v>
      </c>
      <c r="AF138">
        <v>1400</v>
      </c>
      <c r="AH138" s="1">
        <v>1</v>
      </c>
      <c r="AI138" s="1">
        <v>1</v>
      </c>
      <c r="AJ138" s="1">
        <v>1</v>
      </c>
      <c r="AK138" s="1">
        <v>1</v>
      </c>
      <c r="AL138" s="1">
        <v>1</v>
      </c>
      <c r="AM138" s="1">
        <v>3</v>
      </c>
      <c r="AN138" s="1">
        <v>1</v>
      </c>
      <c r="AO138" s="1">
        <v>0</v>
      </c>
      <c r="AP138">
        <v>4</v>
      </c>
    </row>
    <row r="139" spans="1:42">
      <c r="A139" s="1">
        <f>SUBTOTAL(103,$B$2:B139)</f>
        <v>138</v>
      </c>
      <c r="B139" s="1">
        <v>6780004</v>
      </c>
      <c r="C139" s="1" t="s">
        <v>5</v>
      </c>
      <c r="D139" t="s">
        <v>1015</v>
      </c>
      <c r="E139" t="s">
        <v>453</v>
      </c>
      <c r="F139" t="s">
        <v>835</v>
      </c>
      <c r="G139" s="1">
        <v>26</v>
      </c>
      <c r="H139" s="1">
        <v>194</v>
      </c>
      <c r="I139" s="1">
        <v>194</v>
      </c>
      <c r="J139" s="1">
        <v>36</v>
      </c>
      <c r="K139" s="1">
        <v>50.365384615384599</v>
      </c>
      <c r="Q139" s="1">
        <v>0</v>
      </c>
      <c r="R139" s="1">
        <v>244.36538461538501</v>
      </c>
      <c r="S139" s="1">
        <v>13</v>
      </c>
      <c r="T139" s="1" t="s">
        <v>836</v>
      </c>
      <c r="U139" s="1" t="s">
        <v>957</v>
      </c>
      <c r="X139" s="1">
        <v>6</v>
      </c>
      <c r="Z139" s="1">
        <v>280.36538461538498</v>
      </c>
      <c r="AA139" s="2">
        <v>90</v>
      </c>
      <c r="AB139" s="1">
        <v>90</v>
      </c>
      <c r="AC139" s="1">
        <v>190.36538461538501</v>
      </c>
      <c r="AD139" s="1">
        <v>190</v>
      </c>
      <c r="AE139">
        <v>1461.5384615385699</v>
      </c>
      <c r="AF139">
        <v>1400</v>
      </c>
      <c r="AH139" s="1">
        <v>1</v>
      </c>
      <c r="AI139" s="1">
        <v>1</v>
      </c>
      <c r="AJ139" s="1">
        <v>2</v>
      </c>
      <c r="AK139" s="1">
        <v>0</v>
      </c>
      <c r="AL139" s="1">
        <v>0</v>
      </c>
      <c r="AM139" s="1">
        <v>0</v>
      </c>
      <c r="AN139" s="1">
        <v>1</v>
      </c>
      <c r="AO139" s="1">
        <v>0</v>
      </c>
      <c r="AP139">
        <v>4</v>
      </c>
    </row>
    <row r="140" spans="1:42">
      <c r="A140" s="1">
        <f>SUBTOTAL(103,$B$2:B140)</f>
        <v>139</v>
      </c>
      <c r="B140" s="1" t="s">
        <v>323</v>
      </c>
      <c r="C140" s="1" t="s">
        <v>5</v>
      </c>
      <c r="D140" t="s">
        <v>324</v>
      </c>
      <c r="E140" t="s">
        <v>325</v>
      </c>
      <c r="F140" t="s">
        <v>835</v>
      </c>
      <c r="G140" s="1">
        <v>25</v>
      </c>
      <c r="H140" s="1">
        <v>194</v>
      </c>
      <c r="I140" s="1">
        <v>186.538461538462</v>
      </c>
      <c r="J140" s="1">
        <v>32</v>
      </c>
      <c r="K140" s="1">
        <v>44.769230769230802</v>
      </c>
      <c r="Q140" s="1">
        <v>0</v>
      </c>
      <c r="R140" s="1">
        <v>231.30769230769201</v>
      </c>
      <c r="S140" s="1">
        <v>6.25</v>
      </c>
      <c r="T140" s="1" t="s">
        <v>836</v>
      </c>
      <c r="U140" s="1" t="s">
        <v>957</v>
      </c>
      <c r="Z140" s="1">
        <v>254.55769230769201</v>
      </c>
      <c r="AA140" s="2">
        <v>90</v>
      </c>
      <c r="AB140" s="1">
        <v>90</v>
      </c>
      <c r="AC140" s="1">
        <v>164.55769230769201</v>
      </c>
      <c r="AD140" s="1">
        <v>164</v>
      </c>
      <c r="AE140">
        <v>2230.7692307692801</v>
      </c>
      <c r="AF140">
        <v>2200</v>
      </c>
      <c r="AH140" s="1">
        <v>1</v>
      </c>
      <c r="AI140" s="1">
        <v>1</v>
      </c>
      <c r="AJ140" s="1">
        <v>0</v>
      </c>
      <c r="AK140" s="1">
        <v>1</v>
      </c>
      <c r="AL140" s="1">
        <v>0</v>
      </c>
      <c r="AM140" s="1">
        <v>4</v>
      </c>
      <c r="AN140" s="1">
        <v>2</v>
      </c>
      <c r="AO140" s="1">
        <v>0</v>
      </c>
      <c r="AP140">
        <v>2</v>
      </c>
    </row>
    <row r="141" spans="1:42">
      <c r="A141" s="1">
        <f>SUBTOTAL(103,$B$2:B141)</f>
        <v>140</v>
      </c>
      <c r="B141" s="1" t="s">
        <v>1016</v>
      </c>
      <c r="C141" s="1" t="s">
        <v>6</v>
      </c>
      <c r="D141" t="s">
        <v>1017</v>
      </c>
      <c r="E141" t="s">
        <v>329</v>
      </c>
      <c r="F141" t="s">
        <v>835</v>
      </c>
      <c r="G141" s="1">
        <v>23.75</v>
      </c>
      <c r="H141" s="1">
        <v>194</v>
      </c>
      <c r="I141" s="1">
        <v>177.211538461538</v>
      </c>
      <c r="J141" s="1">
        <v>30</v>
      </c>
      <c r="K141" s="1">
        <v>41.971153846153797</v>
      </c>
      <c r="Q141" s="1">
        <v>0</v>
      </c>
      <c r="R141" s="1">
        <v>219.18269230769201</v>
      </c>
      <c r="T141" s="1" t="s">
        <v>836</v>
      </c>
      <c r="U141" s="1" t="s">
        <v>967</v>
      </c>
      <c r="X141" s="1">
        <v>3</v>
      </c>
      <c r="Z141" s="1">
        <v>229.18269230769201</v>
      </c>
      <c r="AA141" s="2">
        <v>90</v>
      </c>
      <c r="AB141" s="1">
        <v>90</v>
      </c>
      <c r="AC141" s="1">
        <v>139.18269230769201</v>
      </c>
      <c r="AD141" s="1">
        <v>139</v>
      </c>
      <c r="AE141" s="1">
        <v>730.76923076917001</v>
      </c>
      <c r="AF141">
        <v>700</v>
      </c>
      <c r="AG141"/>
      <c r="AH141" s="1">
        <v>1</v>
      </c>
      <c r="AI141" s="1">
        <v>0</v>
      </c>
      <c r="AJ141" s="1">
        <v>1</v>
      </c>
      <c r="AK141" s="1">
        <v>1</v>
      </c>
      <c r="AL141" s="1">
        <v>1</v>
      </c>
      <c r="AM141" s="1">
        <v>4</v>
      </c>
      <c r="AN141" s="1">
        <v>0</v>
      </c>
      <c r="AO141" s="1">
        <v>1</v>
      </c>
      <c r="AP141" s="1">
        <v>2</v>
      </c>
    </row>
    <row r="142" spans="1:42">
      <c r="A142" s="1">
        <f>SUBTOTAL(103,$B$2:B142)</f>
        <v>141</v>
      </c>
      <c r="B142" s="1" t="s">
        <v>327</v>
      </c>
      <c r="C142" s="1" t="s">
        <v>6</v>
      </c>
      <c r="D142" t="s">
        <v>328</v>
      </c>
      <c r="E142" t="s">
        <v>329</v>
      </c>
      <c r="F142" t="s">
        <v>835</v>
      </c>
      <c r="G142" s="1">
        <v>26</v>
      </c>
      <c r="H142" s="1">
        <v>194</v>
      </c>
      <c r="I142" s="1">
        <v>194</v>
      </c>
      <c r="J142" s="1">
        <v>38</v>
      </c>
      <c r="K142" s="1">
        <v>53.163461538461497</v>
      </c>
      <c r="Q142" s="1">
        <v>0</v>
      </c>
      <c r="R142" s="1">
        <v>247.163461538462</v>
      </c>
      <c r="S142" s="1">
        <v>13</v>
      </c>
      <c r="T142" s="1" t="s">
        <v>836</v>
      </c>
      <c r="U142" s="1" t="s">
        <v>957</v>
      </c>
      <c r="X142" s="1">
        <v>3</v>
      </c>
      <c r="Z142" s="1">
        <v>280.163461538462</v>
      </c>
      <c r="AA142" s="2">
        <v>90</v>
      </c>
      <c r="AB142" s="1">
        <v>90</v>
      </c>
      <c r="AC142" s="1">
        <v>190.163461538462</v>
      </c>
      <c r="AD142" s="1">
        <v>190</v>
      </c>
      <c r="AE142" s="1">
        <v>653.84615384618905</v>
      </c>
      <c r="AF142">
        <v>600</v>
      </c>
      <c r="AG142"/>
      <c r="AH142" s="1">
        <v>1</v>
      </c>
      <c r="AI142" s="1">
        <v>1</v>
      </c>
      <c r="AJ142" s="1">
        <v>2</v>
      </c>
      <c r="AK142" s="1">
        <v>0</v>
      </c>
      <c r="AL142" s="1">
        <v>0</v>
      </c>
      <c r="AM142" s="1">
        <v>0</v>
      </c>
      <c r="AN142" s="1">
        <v>0</v>
      </c>
      <c r="AO142" s="1">
        <v>1</v>
      </c>
      <c r="AP142" s="1">
        <v>1</v>
      </c>
    </row>
    <row r="143" spans="1:42">
      <c r="A143" s="1">
        <f>SUBTOTAL(103,$B$2:B143)</f>
        <v>142</v>
      </c>
      <c r="B143" s="1" t="s">
        <v>330</v>
      </c>
      <c r="C143" s="1" t="s">
        <v>6</v>
      </c>
      <c r="D143" t="s">
        <v>331</v>
      </c>
      <c r="E143" t="s">
        <v>332</v>
      </c>
      <c r="F143" t="s">
        <v>835</v>
      </c>
      <c r="G143" s="1">
        <v>26</v>
      </c>
      <c r="H143" s="1">
        <v>194</v>
      </c>
      <c r="I143" s="1">
        <v>194</v>
      </c>
      <c r="J143" s="1">
        <v>32</v>
      </c>
      <c r="K143" s="1">
        <v>44.769230769230802</v>
      </c>
      <c r="Q143" s="1">
        <v>0</v>
      </c>
      <c r="R143" s="1">
        <v>238.769230769231</v>
      </c>
      <c r="S143" s="1">
        <v>13</v>
      </c>
      <c r="T143" s="1" t="s">
        <v>836</v>
      </c>
      <c r="U143" s="1" t="s">
        <v>957</v>
      </c>
      <c r="X143" s="1">
        <v>3</v>
      </c>
      <c r="Z143" s="1">
        <v>271.769230769231</v>
      </c>
      <c r="AA143" s="2">
        <v>90</v>
      </c>
      <c r="AB143" s="1">
        <v>90</v>
      </c>
      <c r="AC143" s="1">
        <v>181.769230769231</v>
      </c>
      <c r="AD143" s="1">
        <v>181</v>
      </c>
      <c r="AE143" s="1">
        <v>3076.9230769230899</v>
      </c>
      <c r="AF143">
        <v>3000</v>
      </c>
      <c r="AG143"/>
      <c r="AH143" s="1">
        <v>1</v>
      </c>
      <c r="AI143" s="1">
        <v>1</v>
      </c>
      <c r="AJ143" s="1">
        <v>1</v>
      </c>
      <c r="AK143" s="1">
        <v>1</v>
      </c>
      <c r="AL143" s="1">
        <v>0</v>
      </c>
      <c r="AM143" s="1">
        <v>1</v>
      </c>
      <c r="AN143" s="1">
        <v>3</v>
      </c>
      <c r="AO143" s="1">
        <v>0</v>
      </c>
      <c r="AP143" s="1">
        <v>0</v>
      </c>
    </row>
    <row r="144" spans="1:42">
      <c r="A144" s="1">
        <f>SUBTOTAL(103,$B$2:B144)</f>
        <v>143</v>
      </c>
      <c r="B144" s="1" t="s">
        <v>333</v>
      </c>
      <c r="C144" s="1" t="s">
        <v>6</v>
      </c>
      <c r="D144" t="s">
        <v>334</v>
      </c>
      <c r="E144" t="s">
        <v>335</v>
      </c>
      <c r="F144" t="s">
        <v>835</v>
      </c>
      <c r="G144" s="1">
        <v>26</v>
      </c>
      <c r="H144" s="1">
        <v>194</v>
      </c>
      <c r="I144" s="1">
        <v>194</v>
      </c>
      <c r="J144" s="1">
        <v>36</v>
      </c>
      <c r="K144" s="1">
        <v>50.365384615384599</v>
      </c>
      <c r="Q144" s="1">
        <v>0</v>
      </c>
      <c r="R144" s="1">
        <v>244.36538461538501</v>
      </c>
      <c r="S144" s="1">
        <v>13</v>
      </c>
      <c r="T144" s="1" t="s">
        <v>836</v>
      </c>
      <c r="U144" s="1" t="s">
        <v>957</v>
      </c>
      <c r="X144" s="1">
        <v>3</v>
      </c>
      <c r="Z144" s="1">
        <v>277.36538461538498</v>
      </c>
      <c r="AA144" s="2">
        <v>90</v>
      </c>
      <c r="AB144" s="1">
        <v>90</v>
      </c>
      <c r="AC144" s="1">
        <v>187.36538461538501</v>
      </c>
      <c r="AD144" s="1">
        <v>187</v>
      </c>
      <c r="AE144" s="1">
        <v>1461.5384615385699</v>
      </c>
      <c r="AF144">
        <v>1400</v>
      </c>
      <c r="AG144"/>
      <c r="AH144" s="1">
        <v>1</v>
      </c>
      <c r="AI144" s="1">
        <v>1</v>
      </c>
      <c r="AJ144" s="1">
        <v>1</v>
      </c>
      <c r="AK144" s="1">
        <v>1</v>
      </c>
      <c r="AL144" s="1">
        <v>1</v>
      </c>
      <c r="AM144" s="1">
        <v>2</v>
      </c>
      <c r="AN144" s="1">
        <v>1</v>
      </c>
      <c r="AO144" s="1">
        <v>0</v>
      </c>
      <c r="AP144" s="1">
        <v>4</v>
      </c>
    </row>
    <row r="145" spans="1:42">
      <c r="A145" s="1">
        <f>SUBTOTAL(103,$B$2:B145)</f>
        <v>144</v>
      </c>
      <c r="B145" s="1" t="s">
        <v>336</v>
      </c>
      <c r="C145" s="1" t="s">
        <v>6</v>
      </c>
      <c r="D145" t="s">
        <v>337</v>
      </c>
      <c r="E145" t="s">
        <v>335</v>
      </c>
      <c r="F145" t="s">
        <v>835</v>
      </c>
      <c r="G145" s="1">
        <v>25.5</v>
      </c>
      <c r="H145" s="1">
        <v>194</v>
      </c>
      <c r="I145" s="1">
        <v>190.269230769231</v>
      </c>
      <c r="J145" s="1">
        <v>54</v>
      </c>
      <c r="K145" s="1">
        <v>75.548076923076906</v>
      </c>
      <c r="Q145" s="1">
        <v>0</v>
      </c>
      <c r="R145" s="1">
        <v>265.81730769230802</v>
      </c>
      <c r="S145" s="1">
        <v>6.25</v>
      </c>
      <c r="T145" s="1" t="s">
        <v>836</v>
      </c>
      <c r="U145" s="1" t="s">
        <v>957</v>
      </c>
      <c r="X145" s="1">
        <v>3</v>
      </c>
      <c r="Z145" s="1">
        <v>292.06730769230802</v>
      </c>
      <c r="AA145" s="2">
        <v>90</v>
      </c>
      <c r="AB145" s="1">
        <v>90</v>
      </c>
      <c r="AC145" s="1">
        <v>202.06730769230799</v>
      </c>
      <c r="AD145" s="1">
        <v>202</v>
      </c>
      <c r="AE145" s="1">
        <v>269.23076923071699</v>
      </c>
      <c r="AF145">
        <v>200</v>
      </c>
      <c r="AG145"/>
      <c r="AH145" s="1">
        <v>2</v>
      </c>
      <c r="AI145" s="1">
        <v>0</v>
      </c>
      <c r="AJ145" s="1">
        <v>0</v>
      </c>
      <c r="AK145" s="1">
        <v>0</v>
      </c>
      <c r="AL145" s="1">
        <v>0</v>
      </c>
      <c r="AM145" s="1">
        <v>2</v>
      </c>
      <c r="AN145" s="1">
        <v>0</v>
      </c>
      <c r="AO145" s="1">
        <v>0</v>
      </c>
      <c r="AP145" s="1">
        <v>2</v>
      </c>
    </row>
    <row r="146" spans="1:42">
      <c r="A146" s="1">
        <f>SUBTOTAL(103,$B$2:B146)</f>
        <v>145</v>
      </c>
      <c r="B146" s="1" t="s">
        <v>338</v>
      </c>
      <c r="C146" s="1" t="s">
        <v>6</v>
      </c>
      <c r="D146" t="s">
        <v>339</v>
      </c>
      <c r="E146" t="s">
        <v>340</v>
      </c>
      <c r="F146" t="s">
        <v>835</v>
      </c>
      <c r="G146" s="1">
        <v>26</v>
      </c>
      <c r="H146" s="1">
        <v>194</v>
      </c>
      <c r="I146" s="1">
        <v>194</v>
      </c>
      <c r="J146" s="1">
        <v>50</v>
      </c>
      <c r="K146" s="1">
        <v>69.951923076923094</v>
      </c>
      <c r="Q146" s="1">
        <v>0</v>
      </c>
      <c r="R146" s="1">
        <v>263.95192307692298</v>
      </c>
      <c r="S146" s="1">
        <v>13</v>
      </c>
      <c r="T146" s="1" t="s">
        <v>836</v>
      </c>
      <c r="U146" s="1" t="s">
        <v>957</v>
      </c>
      <c r="X146" s="1">
        <v>2</v>
      </c>
      <c r="Z146" s="1">
        <v>295.95192307692298</v>
      </c>
      <c r="AA146" s="2">
        <v>90</v>
      </c>
      <c r="AB146" s="1">
        <v>90</v>
      </c>
      <c r="AC146" s="1">
        <v>205.95192307692301</v>
      </c>
      <c r="AD146" s="1">
        <v>205</v>
      </c>
      <c r="AE146" s="1">
        <v>3807.6923076923799</v>
      </c>
      <c r="AF146">
        <v>3800</v>
      </c>
      <c r="AG146"/>
      <c r="AH146" s="1">
        <v>2</v>
      </c>
      <c r="AI146" s="1">
        <v>0</v>
      </c>
      <c r="AJ146" s="1">
        <v>0</v>
      </c>
      <c r="AK146" s="1">
        <v>0</v>
      </c>
      <c r="AL146" s="1">
        <v>1</v>
      </c>
      <c r="AM146" s="1">
        <v>0</v>
      </c>
      <c r="AN146" s="1">
        <v>3</v>
      </c>
      <c r="AO146" s="1">
        <v>1</v>
      </c>
      <c r="AP146" s="1">
        <v>3</v>
      </c>
    </row>
    <row r="147" spans="1:42">
      <c r="A147" s="1">
        <f>SUBTOTAL(103,$B$2:B147)</f>
        <v>146</v>
      </c>
      <c r="B147" s="1" t="s">
        <v>341</v>
      </c>
      <c r="C147" s="1" t="s">
        <v>6</v>
      </c>
      <c r="D147" t="s">
        <v>342</v>
      </c>
      <c r="E147" t="s">
        <v>1021</v>
      </c>
      <c r="F147" t="s">
        <v>835</v>
      </c>
      <c r="G147" s="1">
        <v>25.75</v>
      </c>
      <c r="H147" s="1">
        <v>194</v>
      </c>
      <c r="I147" s="1">
        <v>192.13461538461499</v>
      </c>
      <c r="J147" s="1">
        <v>38</v>
      </c>
      <c r="K147" s="1">
        <v>53.163461538461497</v>
      </c>
      <c r="Q147" s="1">
        <v>0</v>
      </c>
      <c r="R147" s="1">
        <v>245.29807692307699</v>
      </c>
      <c r="S147" s="1">
        <v>13</v>
      </c>
      <c r="T147" s="1" t="s">
        <v>836</v>
      </c>
      <c r="U147" s="1" t="s">
        <v>957</v>
      </c>
      <c r="X147" s="1">
        <v>2</v>
      </c>
      <c r="Z147" s="1">
        <v>277.29807692307702</v>
      </c>
      <c r="AA147" s="2">
        <v>90</v>
      </c>
      <c r="AB147" s="1">
        <v>90</v>
      </c>
      <c r="AC147" s="1">
        <v>187.29807692307699</v>
      </c>
      <c r="AD147" s="1">
        <v>187</v>
      </c>
      <c r="AE147" s="1">
        <v>1192.3076923076201</v>
      </c>
      <c r="AF147">
        <v>1100</v>
      </c>
      <c r="AG147"/>
      <c r="AH147" s="1">
        <v>1</v>
      </c>
      <c r="AI147" s="1">
        <v>1</v>
      </c>
      <c r="AJ147" s="1">
        <v>1</v>
      </c>
      <c r="AK147" s="1">
        <v>1</v>
      </c>
      <c r="AL147" s="1">
        <v>1</v>
      </c>
      <c r="AM147" s="1">
        <v>2</v>
      </c>
      <c r="AN147" s="1">
        <v>1</v>
      </c>
      <c r="AO147" s="1">
        <v>0</v>
      </c>
      <c r="AP147" s="1">
        <v>1</v>
      </c>
    </row>
    <row r="148" spans="1:42">
      <c r="A148" s="1">
        <f>SUBTOTAL(103,$B$2:B148)</f>
        <v>147</v>
      </c>
      <c r="B148" s="1" t="s">
        <v>343</v>
      </c>
      <c r="C148" s="1" t="s">
        <v>6</v>
      </c>
      <c r="D148" t="s">
        <v>344</v>
      </c>
      <c r="E148" t="s">
        <v>345</v>
      </c>
      <c r="F148" t="s">
        <v>835</v>
      </c>
      <c r="G148" s="1">
        <v>26</v>
      </c>
      <c r="H148" s="1">
        <v>194</v>
      </c>
      <c r="I148" s="1">
        <v>194</v>
      </c>
      <c r="J148" s="1">
        <v>34</v>
      </c>
      <c r="K148" s="1">
        <v>47.567307692307701</v>
      </c>
      <c r="Q148" s="1">
        <v>0</v>
      </c>
      <c r="R148" s="1">
        <v>241.56730769230799</v>
      </c>
      <c r="S148" s="1">
        <v>13</v>
      </c>
      <c r="T148" s="1" t="s">
        <v>836</v>
      </c>
      <c r="U148" s="1" t="s">
        <v>957</v>
      </c>
      <c r="X148" s="1">
        <v>2</v>
      </c>
      <c r="Z148" s="1">
        <v>273.56730769230802</v>
      </c>
      <c r="AA148" s="2">
        <v>90</v>
      </c>
      <c r="AB148" s="1">
        <v>90</v>
      </c>
      <c r="AC148" s="1">
        <v>183.56730769230799</v>
      </c>
      <c r="AD148" s="1">
        <v>183</v>
      </c>
      <c r="AE148" s="1">
        <v>2269.2307692307199</v>
      </c>
      <c r="AF148">
        <v>2200</v>
      </c>
      <c r="AG148"/>
      <c r="AH148" s="1">
        <v>1</v>
      </c>
      <c r="AI148" s="1">
        <v>1</v>
      </c>
      <c r="AJ148" s="1">
        <v>1</v>
      </c>
      <c r="AK148" s="1">
        <v>1</v>
      </c>
      <c r="AL148" s="1">
        <v>0</v>
      </c>
      <c r="AM148" s="1">
        <v>3</v>
      </c>
      <c r="AN148" s="1">
        <v>2</v>
      </c>
      <c r="AO148" s="1">
        <v>0</v>
      </c>
      <c r="AP148" s="1">
        <v>2</v>
      </c>
    </row>
    <row r="149" spans="1:42">
      <c r="A149" s="1">
        <f>SUBTOTAL(103,$B$2:B149)</f>
        <v>148</v>
      </c>
      <c r="B149" s="1" t="s">
        <v>346</v>
      </c>
      <c r="C149" s="1" t="s">
        <v>1270</v>
      </c>
      <c r="D149" t="s">
        <v>347</v>
      </c>
      <c r="E149" t="s">
        <v>348</v>
      </c>
      <c r="F149" t="s">
        <v>864</v>
      </c>
      <c r="G149" s="1">
        <v>24.25</v>
      </c>
      <c r="H149" s="1">
        <v>232</v>
      </c>
      <c r="I149" s="1">
        <v>216.38461538461499</v>
      </c>
      <c r="J149" s="1">
        <v>34</v>
      </c>
      <c r="K149" s="1">
        <v>56.884615384615401</v>
      </c>
      <c r="Q149" s="1">
        <v>0</v>
      </c>
      <c r="R149" s="1">
        <v>273.269230769231</v>
      </c>
      <c r="S149" s="1">
        <v>6</v>
      </c>
      <c r="T149" s="1" t="s">
        <v>836</v>
      </c>
      <c r="U149" s="1" t="s">
        <v>957</v>
      </c>
      <c r="Z149" s="1">
        <v>296.269230769231</v>
      </c>
      <c r="AA149" s="2">
        <v>90</v>
      </c>
      <c r="AB149" s="1">
        <v>90</v>
      </c>
      <c r="AC149" s="1">
        <v>206.269230769231</v>
      </c>
      <c r="AD149" s="1">
        <v>206</v>
      </c>
      <c r="AE149" s="1">
        <v>1076.9230769230901</v>
      </c>
      <c r="AF149">
        <v>1000</v>
      </c>
      <c r="AG149"/>
      <c r="AH149" s="1">
        <v>2</v>
      </c>
      <c r="AI149" s="1">
        <v>0</v>
      </c>
      <c r="AJ149" s="1">
        <v>0</v>
      </c>
      <c r="AK149" s="1">
        <v>0</v>
      </c>
      <c r="AL149" s="1">
        <v>1</v>
      </c>
      <c r="AM149" s="1">
        <v>1</v>
      </c>
      <c r="AN149" s="1">
        <v>1</v>
      </c>
      <c r="AO149" s="1">
        <v>0</v>
      </c>
      <c r="AP149" s="1">
        <v>0</v>
      </c>
    </row>
    <row r="150" spans="1:42">
      <c r="A150" s="1">
        <f>SUBTOTAL(103,$B$2:B150)</f>
        <v>149</v>
      </c>
      <c r="B150" s="1" t="s">
        <v>1022</v>
      </c>
      <c r="C150" s="1" t="s">
        <v>6</v>
      </c>
      <c r="D150" t="s">
        <v>1023</v>
      </c>
      <c r="E150" t="s">
        <v>348</v>
      </c>
      <c r="F150" t="s">
        <v>835</v>
      </c>
      <c r="G150" s="1">
        <v>24.25</v>
      </c>
      <c r="H150" s="1">
        <v>194</v>
      </c>
      <c r="I150" s="1">
        <v>180.94230769230799</v>
      </c>
      <c r="J150" s="1">
        <v>34</v>
      </c>
      <c r="K150" s="1">
        <v>47.567307692307701</v>
      </c>
      <c r="Q150" s="1">
        <v>0</v>
      </c>
      <c r="R150" s="1">
        <v>228.50961538461499</v>
      </c>
      <c r="S150" s="1">
        <v>6</v>
      </c>
      <c r="T150" s="1" t="s">
        <v>836</v>
      </c>
      <c r="U150" s="1" t="s">
        <v>957</v>
      </c>
      <c r="Z150" s="1">
        <v>251.50961538461499</v>
      </c>
      <c r="AA150" s="2">
        <v>90</v>
      </c>
      <c r="AB150" s="1">
        <v>90</v>
      </c>
      <c r="AC150" s="1">
        <v>161.50961538461499</v>
      </c>
      <c r="AD150" s="1">
        <v>161</v>
      </c>
      <c r="AE150" s="1">
        <v>2038.46153846166</v>
      </c>
      <c r="AF150">
        <v>2000</v>
      </c>
      <c r="AG150"/>
      <c r="AH150" s="1">
        <v>1</v>
      </c>
      <c r="AI150" s="1">
        <v>1</v>
      </c>
      <c r="AJ150" s="1">
        <v>0</v>
      </c>
      <c r="AK150" s="1">
        <v>1</v>
      </c>
      <c r="AL150" s="1">
        <v>0</v>
      </c>
      <c r="AM150" s="1">
        <v>1</v>
      </c>
      <c r="AN150" s="1">
        <v>2</v>
      </c>
      <c r="AO150" s="1">
        <v>0</v>
      </c>
      <c r="AP150" s="1">
        <v>0</v>
      </c>
    </row>
    <row r="151" spans="1:42">
      <c r="A151" s="1">
        <f>SUBTOTAL(103,$B$2:B151)</f>
        <v>150</v>
      </c>
      <c r="B151" s="1" t="s">
        <v>349</v>
      </c>
      <c r="C151" s="1" t="s">
        <v>6</v>
      </c>
      <c r="D151" t="s">
        <v>350</v>
      </c>
      <c r="E151" t="s">
        <v>351</v>
      </c>
      <c r="F151" t="s">
        <v>835</v>
      </c>
      <c r="G151" s="1">
        <v>26</v>
      </c>
      <c r="H151" s="1">
        <v>194</v>
      </c>
      <c r="I151" s="1">
        <v>194</v>
      </c>
      <c r="J151" s="1">
        <v>48</v>
      </c>
      <c r="K151" s="1">
        <v>67.153846153846203</v>
      </c>
      <c r="Q151" s="1">
        <v>0</v>
      </c>
      <c r="R151" s="1">
        <v>261.15384615384602</v>
      </c>
      <c r="S151" s="1">
        <v>13</v>
      </c>
      <c r="T151" s="1" t="s">
        <v>836</v>
      </c>
      <c r="U151" s="1" t="s">
        <v>957</v>
      </c>
      <c r="Z151" s="1">
        <v>291.15384615384602</v>
      </c>
      <c r="AA151" s="2">
        <v>90</v>
      </c>
      <c r="AB151" s="1">
        <v>90</v>
      </c>
      <c r="AC151" s="1">
        <v>201.15384615384599</v>
      </c>
      <c r="AD151" s="1">
        <v>201</v>
      </c>
      <c r="AE151" s="1">
        <v>615.38461538475497</v>
      </c>
      <c r="AF151">
        <v>600</v>
      </c>
      <c r="AG151"/>
      <c r="AH151" s="1">
        <v>2</v>
      </c>
      <c r="AI151" s="1">
        <v>0</v>
      </c>
      <c r="AJ151" s="1">
        <v>0</v>
      </c>
      <c r="AK151" s="1">
        <v>0</v>
      </c>
      <c r="AL151" s="1">
        <v>0</v>
      </c>
      <c r="AM151" s="1">
        <v>1</v>
      </c>
      <c r="AN151" s="1">
        <v>0</v>
      </c>
      <c r="AO151" s="1">
        <v>1</v>
      </c>
      <c r="AP151" s="1">
        <v>1</v>
      </c>
    </row>
    <row r="152" spans="1:42">
      <c r="A152" s="1">
        <f>SUBTOTAL(103,$B$2:B152)</f>
        <v>151</v>
      </c>
      <c r="B152" s="1" t="s">
        <v>352</v>
      </c>
      <c r="C152" s="1" t="s">
        <v>6</v>
      </c>
      <c r="D152" t="s">
        <v>353</v>
      </c>
      <c r="E152" t="s">
        <v>351</v>
      </c>
      <c r="F152" t="s">
        <v>835</v>
      </c>
      <c r="G152" s="1">
        <v>26</v>
      </c>
      <c r="H152" s="1">
        <v>194</v>
      </c>
      <c r="I152" s="1">
        <v>194</v>
      </c>
      <c r="J152" s="1">
        <v>36</v>
      </c>
      <c r="K152" s="1">
        <v>50.365384615384599</v>
      </c>
      <c r="Q152" s="1">
        <v>0</v>
      </c>
      <c r="R152" s="1">
        <v>244.36538461538501</v>
      </c>
      <c r="S152" s="1">
        <v>13</v>
      </c>
      <c r="T152" s="1" t="s">
        <v>836</v>
      </c>
      <c r="U152" s="1" t="s">
        <v>957</v>
      </c>
      <c r="Z152" s="1">
        <v>274.36538461538498</v>
      </c>
      <c r="AA152" s="2">
        <v>90</v>
      </c>
      <c r="AB152" s="1">
        <v>90</v>
      </c>
      <c r="AC152" s="1">
        <v>184.36538461538501</v>
      </c>
      <c r="AD152" s="1">
        <v>184</v>
      </c>
      <c r="AE152" s="1">
        <v>1461.5384615385699</v>
      </c>
      <c r="AF152">
        <v>1400</v>
      </c>
      <c r="AG152"/>
      <c r="AH152" s="1">
        <v>1</v>
      </c>
      <c r="AI152" s="1">
        <v>1</v>
      </c>
      <c r="AJ152" s="1">
        <v>1</v>
      </c>
      <c r="AK152" s="1">
        <v>1</v>
      </c>
      <c r="AL152" s="1">
        <v>0</v>
      </c>
      <c r="AM152" s="1">
        <v>4</v>
      </c>
      <c r="AN152" s="1">
        <v>1</v>
      </c>
      <c r="AO152" s="1">
        <v>0</v>
      </c>
      <c r="AP152" s="1">
        <v>4</v>
      </c>
    </row>
    <row r="153" spans="1:42">
      <c r="A153" s="1">
        <f>SUBTOTAL(103,$B$2:B153)</f>
        <v>152</v>
      </c>
      <c r="B153" s="1" t="s">
        <v>354</v>
      </c>
      <c r="C153" s="1" t="s">
        <v>6</v>
      </c>
      <c r="D153" t="s">
        <v>355</v>
      </c>
      <c r="E153" t="s">
        <v>206</v>
      </c>
      <c r="F153" t="s">
        <v>835</v>
      </c>
      <c r="G153" s="1">
        <v>26</v>
      </c>
      <c r="H153" s="1">
        <v>194</v>
      </c>
      <c r="I153" s="1">
        <v>194</v>
      </c>
      <c r="J153" s="1">
        <v>38</v>
      </c>
      <c r="K153" s="1">
        <v>53.163461538461497</v>
      </c>
      <c r="Q153" s="1">
        <v>0</v>
      </c>
      <c r="R153" s="1">
        <v>247.163461538462</v>
      </c>
      <c r="S153" s="1">
        <v>13</v>
      </c>
      <c r="T153" s="1" t="s">
        <v>836</v>
      </c>
      <c r="U153" s="1" t="s">
        <v>957</v>
      </c>
      <c r="Z153" s="1">
        <v>277.163461538462</v>
      </c>
      <c r="AA153" s="2">
        <v>90</v>
      </c>
      <c r="AB153" s="1">
        <v>90</v>
      </c>
      <c r="AC153" s="1">
        <v>187.163461538462</v>
      </c>
      <c r="AD153" s="1">
        <v>187</v>
      </c>
      <c r="AE153" s="1">
        <v>653.84615384618905</v>
      </c>
      <c r="AF153">
        <v>600</v>
      </c>
      <c r="AG153"/>
      <c r="AH153" s="1">
        <v>1</v>
      </c>
      <c r="AI153" s="1">
        <v>1</v>
      </c>
      <c r="AJ153" s="1">
        <v>1</v>
      </c>
      <c r="AK153" s="1">
        <v>1</v>
      </c>
      <c r="AL153" s="1">
        <v>1</v>
      </c>
      <c r="AM153" s="1">
        <v>2</v>
      </c>
      <c r="AN153" s="1">
        <v>0</v>
      </c>
      <c r="AO153" s="1">
        <v>1</v>
      </c>
      <c r="AP153" s="1">
        <v>1</v>
      </c>
    </row>
    <row r="154" spans="1:42">
      <c r="A154" s="1">
        <f>SUBTOTAL(103,$B$2:B154)</f>
        <v>153</v>
      </c>
      <c r="B154" s="1" t="s">
        <v>1024</v>
      </c>
      <c r="C154" s="1" t="s">
        <v>6</v>
      </c>
      <c r="D154" t="s">
        <v>1025</v>
      </c>
      <c r="E154" t="s">
        <v>206</v>
      </c>
      <c r="F154" t="s">
        <v>835</v>
      </c>
      <c r="G154" s="1">
        <v>25</v>
      </c>
      <c r="H154" s="1">
        <v>194</v>
      </c>
      <c r="I154" s="1">
        <v>186.538461538462</v>
      </c>
      <c r="J154" s="1">
        <v>32</v>
      </c>
      <c r="K154" s="1">
        <v>44.769230769230802</v>
      </c>
      <c r="Q154" s="1">
        <v>0</v>
      </c>
      <c r="R154" s="1">
        <v>231.30769230769201</v>
      </c>
      <c r="T154" s="1" t="s">
        <v>836</v>
      </c>
      <c r="Z154" s="1">
        <v>238.30769230769201</v>
      </c>
      <c r="AA154" s="2">
        <v>90</v>
      </c>
      <c r="AB154" s="1">
        <v>90</v>
      </c>
      <c r="AC154" s="1">
        <v>148.30769230769201</v>
      </c>
      <c r="AD154" s="1">
        <v>148</v>
      </c>
      <c r="AE154" s="1">
        <v>1230.7692307692801</v>
      </c>
      <c r="AF154">
        <v>1200</v>
      </c>
      <c r="AG154"/>
      <c r="AH154" s="1">
        <v>1</v>
      </c>
      <c r="AI154" s="1">
        <v>0</v>
      </c>
      <c r="AJ154" s="1">
        <v>2</v>
      </c>
      <c r="AK154" s="1">
        <v>0</v>
      </c>
      <c r="AL154" s="1">
        <v>1</v>
      </c>
      <c r="AM154" s="1">
        <v>3</v>
      </c>
      <c r="AN154" s="1">
        <v>1</v>
      </c>
      <c r="AO154" s="1">
        <v>0</v>
      </c>
      <c r="AP154" s="1">
        <v>2</v>
      </c>
    </row>
    <row r="155" spans="1:42">
      <c r="A155" s="1">
        <f>SUBTOTAL(103,$B$2:B155)</f>
        <v>154</v>
      </c>
      <c r="B155" s="1" t="s">
        <v>1026</v>
      </c>
      <c r="C155" s="1" t="s">
        <v>6</v>
      </c>
      <c r="D155" t="s">
        <v>1027</v>
      </c>
      <c r="E155" t="s">
        <v>1028</v>
      </c>
      <c r="F155" t="s">
        <v>835</v>
      </c>
      <c r="G155" s="1">
        <v>26</v>
      </c>
      <c r="H155" s="1">
        <v>194</v>
      </c>
      <c r="I155" s="1">
        <v>194</v>
      </c>
      <c r="J155" s="1">
        <v>36</v>
      </c>
      <c r="K155" s="1">
        <v>50.365384615384599</v>
      </c>
      <c r="Q155" s="1">
        <v>0</v>
      </c>
      <c r="R155" s="1">
        <v>244.36538461538501</v>
      </c>
      <c r="S155" s="1">
        <v>13</v>
      </c>
      <c r="T155" s="1" t="s">
        <v>836</v>
      </c>
      <c r="U155" s="1" t="s">
        <v>957</v>
      </c>
      <c r="Z155" s="1">
        <v>274.36538461538498</v>
      </c>
      <c r="AA155" s="2">
        <v>90</v>
      </c>
      <c r="AB155" s="1">
        <v>90</v>
      </c>
      <c r="AC155" s="1">
        <v>184.36538461538501</v>
      </c>
      <c r="AD155" s="1">
        <v>184</v>
      </c>
      <c r="AE155" s="1">
        <v>1461.5384615385699</v>
      </c>
      <c r="AF155">
        <v>1400</v>
      </c>
      <c r="AG155"/>
      <c r="AH155" s="1">
        <v>1</v>
      </c>
      <c r="AI155" s="1">
        <v>1</v>
      </c>
      <c r="AJ155" s="1">
        <v>1</v>
      </c>
      <c r="AK155" s="1">
        <v>1</v>
      </c>
      <c r="AL155" s="1">
        <v>0</v>
      </c>
      <c r="AM155" s="1">
        <v>4</v>
      </c>
      <c r="AN155" s="1">
        <v>1</v>
      </c>
      <c r="AO155" s="1">
        <v>0</v>
      </c>
      <c r="AP155" s="1">
        <v>4</v>
      </c>
    </row>
    <row r="156" spans="1:42">
      <c r="A156" s="1">
        <f>SUBTOTAL(103,$B$2:B156)</f>
        <v>155</v>
      </c>
      <c r="B156" s="1" t="s">
        <v>356</v>
      </c>
      <c r="C156" s="1" t="s">
        <v>6</v>
      </c>
      <c r="D156" t="s">
        <v>357</v>
      </c>
      <c r="E156" t="s">
        <v>206</v>
      </c>
      <c r="F156" t="s">
        <v>835</v>
      </c>
      <c r="G156" s="1">
        <v>25.75</v>
      </c>
      <c r="H156" s="1">
        <v>194</v>
      </c>
      <c r="I156" s="1">
        <v>192.13461538461499</v>
      </c>
      <c r="J156" s="1">
        <v>34</v>
      </c>
      <c r="K156" s="1">
        <v>47.567307692307701</v>
      </c>
      <c r="Q156" s="1">
        <v>0</v>
      </c>
      <c r="R156" s="1">
        <v>239.70192307692301</v>
      </c>
      <c r="S156" s="1">
        <v>13</v>
      </c>
      <c r="T156" s="1" t="s">
        <v>836</v>
      </c>
      <c r="U156" s="1" t="s">
        <v>957</v>
      </c>
      <c r="Z156" s="1">
        <v>269.70192307692298</v>
      </c>
      <c r="AA156" s="2">
        <v>90</v>
      </c>
      <c r="AB156" s="1">
        <v>90</v>
      </c>
      <c r="AC156" s="1">
        <v>179.70192307692301</v>
      </c>
      <c r="AD156" s="1">
        <v>179</v>
      </c>
      <c r="AE156" s="1">
        <v>2807.6923076923799</v>
      </c>
      <c r="AF156">
        <v>2800</v>
      </c>
      <c r="AG156"/>
      <c r="AH156" s="1">
        <v>1</v>
      </c>
      <c r="AI156" s="1">
        <v>1</v>
      </c>
      <c r="AJ156" s="1">
        <v>1</v>
      </c>
      <c r="AK156" s="1">
        <v>0</v>
      </c>
      <c r="AL156" s="1">
        <v>1</v>
      </c>
      <c r="AM156" s="1">
        <v>4</v>
      </c>
      <c r="AN156" s="1">
        <v>2</v>
      </c>
      <c r="AO156" s="1">
        <v>1</v>
      </c>
      <c r="AP156" s="1">
        <v>3</v>
      </c>
    </row>
    <row r="157" spans="1:42">
      <c r="A157" s="1">
        <f>SUBTOTAL(103,$B$2:B157)</f>
        <v>156</v>
      </c>
      <c r="B157" s="1" t="s">
        <v>1031</v>
      </c>
      <c r="C157" s="1" t="s">
        <v>6</v>
      </c>
      <c r="D157" t="s">
        <v>1032</v>
      </c>
      <c r="E157" t="s">
        <v>1033</v>
      </c>
      <c r="F157" t="s">
        <v>835</v>
      </c>
      <c r="G157" s="1">
        <v>25</v>
      </c>
      <c r="H157" s="1">
        <v>194</v>
      </c>
      <c r="I157" s="1">
        <v>186.538461538462</v>
      </c>
      <c r="J157" s="1">
        <v>34</v>
      </c>
      <c r="K157" s="1">
        <v>47.567307692307701</v>
      </c>
      <c r="Q157" s="1">
        <v>0</v>
      </c>
      <c r="R157" s="1">
        <v>234.105769230769</v>
      </c>
      <c r="T157" s="1" t="s">
        <v>836</v>
      </c>
      <c r="Z157" s="1">
        <v>241.105769230769</v>
      </c>
      <c r="AA157" s="2">
        <v>90</v>
      </c>
      <c r="AB157" s="1">
        <v>90</v>
      </c>
      <c r="AC157" s="1">
        <v>151.105769230769</v>
      </c>
      <c r="AD157" s="1">
        <v>151</v>
      </c>
      <c r="AE157" s="1">
        <v>423.07692307690598</v>
      </c>
      <c r="AF157">
        <v>400</v>
      </c>
      <c r="AG157"/>
      <c r="AH157" s="1">
        <v>1</v>
      </c>
      <c r="AI157" s="1">
        <v>1</v>
      </c>
      <c r="AJ157" s="1">
        <v>0</v>
      </c>
      <c r="AK157" s="1">
        <v>0</v>
      </c>
      <c r="AL157" s="1">
        <v>0</v>
      </c>
      <c r="AM157" s="1">
        <v>1</v>
      </c>
      <c r="AN157" s="1">
        <v>0</v>
      </c>
      <c r="AO157" s="1">
        <v>0</v>
      </c>
      <c r="AP157" s="1">
        <v>4</v>
      </c>
    </row>
    <row r="158" spans="1:42">
      <c r="A158" s="1">
        <f>SUBTOTAL(103,$B$2:B158)</f>
        <v>157</v>
      </c>
      <c r="B158" s="1" t="s">
        <v>1034</v>
      </c>
      <c r="C158" s="1" t="s">
        <v>6</v>
      </c>
      <c r="D158" t="s">
        <v>1035</v>
      </c>
      <c r="E158" t="s">
        <v>1033</v>
      </c>
      <c r="F158" t="s">
        <v>835</v>
      </c>
      <c r="G158" s="1">
        <v>26</v>
      </c>
      <c r="H158" s="1">
        <v>194</v>
      </c>
      <c r="I158" s="1">
        <v>194</v>
      </c>
      <c r="J158" s="1">
        <v>34</v>
      </c>
      <c r="K158" s="1">
        <v>47.567307692307701</v>
      </c>
      <c r="Q158" s="1">
        <v>0</v>
      </c>
      <c r="R158" s="1">
        <v>241.56730769230799</v>
      </c>
      <c r="S158" s="1">
        <v>13</v>
      </c>
      <c r="T158" s="1" t="s">
        <v>836</v>
      </c>
      <c r="U158" s="1" t="s">
        <v>957</v>
      </c>
      <c r="Z158" s="1">
        <v>271.56730769230802</v>
      </c>
      <c r="AA158" s="2">
        <v>90</v>
      </c>
      <c r="AB158" s="1">
        <v>90</v>
      </c>
      <c r="AC158" s="1">
        <v>181.56730769230799</v>
      </c>
      <c r="AD158" s="1">
        <v>181</v>
      </c>
      <c r="AE158" s="1">
        <v>2269.2307692307199</v>
      </c>
      <c r="AF158">
        <v>2200</v>
      </c>
      <c r="AG158"/>
      <c r="AH158" s="1">
        <v>1</v>
      </c>
      <c r="AI158" s="1">
        <v>1</v>
      </c>
      <c r="AJ158" s="1">
        <v>1</v>
      </c>
      <c r="AK158" s="1">
        <v>1</v>
      </c>
      <c r="AL158" s="1">
        <v>0</v>
      </c>
      <c r="AM158" s="1">
        <v>1</v>
      </c>
      <c r="AN158" s="1">
        <v>2</v>
      </c>
      <c r="AO158" s="1">
        <v>0</v>
      </c>
      <c r="AP158" s="1">
        <v>2</v>
      </c>
    </row>
    <row r="159" spans="1:42">
      <c r="A159" s="1">
        <f>SUBTOTAL(103,$B$2:B159)</f>
        <v>158</v>
      </c>
      <c r="B159" s="1" t="s">
        <v>358</v>
      </c>
      <c r="C159" s="1" t="s">
        <v>6</v>
      </c>
      <c r="D159" t="s">
        <v>359</v>
      </c>
      <c r="E159" t="s">
        <v>360</v>
      </c>
      <c r="F159" t="s">
        <v>835</v>
      </c>
      <c r="G159" s="1">
        <v>26</v>
      </c>
      <c r="H159" s="1">
        <v>194</v>
      </c>
      <c r="I159" s="1">
        <v>194</v>
      </c>
      <c r="J159" s="1">
        <v>36</v>
      </c>
      <c r="K159" s="1">
        <v>50.365384615384599</v>
      </c>
      <c r="Q159" s="1">
        <v>0</v>
      </c>
      <c r="R159" s="1">
        <v>244.36538461538501</v>
      </c>
      <c r="S159" s="1">
        <v>13</v>
      </c>
      <c r="T159" s="1" t="s">
        <v>836</v>
      </c>
      <c r="U159" s="1" t="s">
        <v>957</v>
      </c>
      <c r="Z159" s="1">
        <v>274.36538461538498</v>
      </c>
      <c r="AA159" s="2">
        <v>90</v>
      </c>
      <c r="AB159" s="1">
        <v>90</v>
      </c>
      <c r="AC159" s="1">
        <v>184.36538461538501</v>
      </c>
      <c r="AD159" s="1">
        <v>184</v>
      </c>
      <c r="AE159" s="1">
        <v>1461.5384615385699</v>
      </c>
      <c r="AF159">
        <v>1400</v>
      </c>
      <c r="AG159"/>
      <c r="AH159" s="1">
        <v>1</v>
      </c>
      <c r="AI159" s="1">
        <v>1</v>
      </c>
      <c r="AJ159" s="1">
        <v>1</v>
      </c>
      <c r="AK159" s="1">
        <v>1</v>
      </c>
      <c r="AL159" s="1">
        <v>0</v>
      </c>
      <c r="AM159" s="1">
        <v>4</v>
      </c>
      <c r="AN159" s="1">
        <v>1</v>
      </c>
      <c r="AO159" s="1">
        <v>0</v>
      </c>
      <c r="AP159" s="1">
        <v>4</v>
      </c>
    </row>
    <row r="160" spans="1:42">
      <c r="A160" s="1">
        <f>SUBTOTAL(103,$B$2:B160)</f>
        <v>159</v>
      </c>
      <c r="B160" s="1" t="s">
        <v>1036</v>
      </c>
      <c r="C160" s="1" t="s">
        <v>6</v>
      </c>
      <c r="D160" t="s">
        <v>1037</v>
      </c>
      <c r="E160" t="s">
        <v>823</v>
      </c>
      <c r="F160" t="s">
        <v>835</v>
      </c>
      <c r="G160" s="1">
        <v>26</v>
      </c>
      <c r="H160" s="1">
        <v>194</v>
      </c>
      <c r="I160" s="1">
        <v>194</v>
      </c>
      <c r="J160" s="1">
        <v>36</v>
      </c>
      <c r="K160" s="1">
        <v>50.365384615384599</v>
      </c>
      <c r="Q160" s="1">
        <v>0</v>
      </c>
      <c r="R160" s="1">
        <v>244.36538461538501</v>
      </c>
      <c r="S160" s="1">
        <v>13</v>
      </c>
      <c r="T160" s="1" t="s">
        <v>836</v>
      </c>
      <c r="U160" s="1" t="s">
        <v>957</v>
      </c>
      <c r="Z160" s="1">
        <v>274.36538461538498</v>
      </c>
      <c r="AA160" s="2">
        <v>90</v>
      </c>
      <c r="AB160" s="1">
        <v>90</v>
      </c>
      <c r="AC160" s="1">
        <v>184.36538461538501</v>
      </c>
      <c r="AD160" s="1">
        <v>184</v>
      </c>
      <c r="AE160" s="1">
        <v>1461.5384615385699</v>
      </c>
      <c r="AF160">
        <v>1400</v>
      </c>
      <c r="AG160"/>
      <c r="AH160" s="1">
        <v>1</v>
      </c>
      <c r="AI160" s="1">
        <v>1</v>
      </c>
      <c r="AJ160" s="1">
        <v>1</v>
      </c>
      <c r="AK160" s="1">
        <v>1</v>
      </c>
      <c r="AL160" s="1">
        <v>0</v>
      </c>
      <c r="AM160" s="1">
        <v>4</v>
      </c>
      <c r="AN160" s="1">
        <v>1</v>
      </c>
      <c r="AO160" s="1">
        <v>0</v>
      </c>
      <c r="AP160" s="1">
        <v>4</v>
      </c>
    </row>
    <row r="161" spans="1:42">
      <c r="A161" s="1">
        <f>SUBTOTAL(103,$B$2:B161)</f>
        <v>160</v>
      </c>
      <c r="B161" s="1" t="s">
        <v>1038</v>
      </c>
      <c r="C161" s="1" t="s">
        <v>6</v>
      </c>
      <c r="D161" t="s">
        <v>1039</v>
      </c>
      <c r="E161" t="s">
        <v>823</v>
      </c>
      <c r="F161" t="s">
        <v>835</v>
      </c>
      <c r="G161" s="1">
        <v>25</v>
      </c>
      <c r="H161" s="1">
        <v>194</v>
      </c>
      <c r="I161" s="1">
        <v>186.538461538462</v>
      </c>
      <c r="J161" s="1">
        <v>34</v>
      </c>
      <c r="K161" s="1">
        <v>47.567307692307701</v>
      </c>
      <c r="Q161" s="1">
        <v>0</v>
      </c>
      <c r="R161" s="1">
        <v>234.105769230769</v>
      </c>
      <c r="T161" s="1" t="s">
        <v>836</v>
      </c>
      <c r="Z161" s="1">
        <v>241.105769230769</v>
      </c>
      <c r="AA161" s="2">
        <v>90</v>
      </c>
      <c r="AB161" s="1">
        <v>90</v>
      </c>
      <c r="AC161" s="1">
        <v>151.105769230769</v>
      </c>
      <c r="AD161" s="1">
        <v>151</v>
      </c>
      <c r="AE161" s="1">
        <v>423.07692307690598</v>
      </c>
      <c r="AF161">
        <v>400</v>
      </c>
      <c r="AG161"/>
      <c r="AH161" s="1">
        <v>1</v>
      </c>
      <c r="AI161" s="1">
        <v>1</v>
      </c>
      <c r="AJ161" s="1">
        <v>0</v>
      </c>
      <c r="AK161" s="1">
        <v>0</v>
      </c>
      <c r="AL161" s="1">
        <v>0</v>
      </c>
      <c r="AM161" s="1">
        <v>1</v>
      </c>
      <c r="AN161" s="1">
        <v>0</v>
      </c>
      <c r="AO161" s="1">
        <v>0</v>
      </c>
      <c r="AP161" s="1">
        <v>4</v>
      </c>
    </row>
    <row r="162" spans="1:42">
      <c r="A162" s="1">
        <f>SUBTOTAL(103,$B$2:B162)</f>
        <v>161</v>
      </c>
      <c r="B162" s="1" t="s">
        <v>1040</v>
      </c>
      <c r="C162" s="1" t="s">
        <v>6</v>
      </c>
      <c r="D162" t="s">
        <v>1041</v>
      </c>
      <c r="E162" t="s">
        <v>209</v>
      </c>
      <c r="F162" t="s">
        <v>835</v>
      </c>
      <c r="G162" s="1">
        <v>26</v>
      </c>
      <c r="H162" s="1">
        <v>194</v>
      </c>
      <c r="I162" s="1">
        <v>194</v>
      </c>
      <c r="J162" s="1">
        <v>36</v>
      </c>
      <c r="K162" s="1">
        <v>50.365384615384599</v>
      </c>
      <c r="Q162" s="1">
        <v>0</v>
      </c>
      <c r="R162" s="1">
        <v>244.36538461538501</v>
      </c>
      <c r="S162" s="1">
        <v>13</v>
      </c>
      <c r="T162" s="1" t="s">
        <v>836</v>
      </c>
      <c r="U162" s="1" t="s">
        <v>957</v>
      </c>
      <c r="Z162" s="1">
        <v>274.36538461538498</v>
      </c>
      <c r="AA162" s="2">
        <v>90</v>
      </c>
      <c r="AB162" s="1">
        <v>90</v>
      </c>
      <c r="AC162" s="1">
        <v>184.36538461538501</v>
      </c>
      <c r="AD162" s="1">
        <v>184</v>
      </c>
      <c r="AE162" s="1">
        <v>1461.5384615385699</v>
      </c>
      <c r="AF162">
        <v>1400</v>
      </c>
      <c r="AG162"/>
      <c r="AH162" s="1">
        <v>1</v>
      </c>
      <c r="AI162" s="1">
        <v>1</v>
      </c>
      <c r="AJ162" s="1">
        <v>1</v>
      </c>
      <c r="AK162" s="1">
        <v>1</v>
      </c>
      <c r="AL162" s="1">
        <v>0</v>
      </c>
      <c r="AM162" s="1">
        <v>4</v>
      </c>
      <c r="AN162" s="1">
        <v>1</v>
      </c>
      <c r="AO162" s="1">
        <v>0</v>
      </c>
      <c r="AP162" s="1">
        <v>4</v>
      </c>
    </row>
    <row r="163" spans="1:42">
      <c r="A163" s="3">
        <f>SUBTOTAL(103,$B$2:B163)</f>
        <v>162</v>
      </c>
      <c r="B163" s="3" t="s">
        <v>1048</v>
      </c>
      <c r="C163" s="3" t="s">
        <v>6</v>
      </c>
      <c r="D163" s="4" t="s">
        <v>1049</v>
      </c>
      <c r="E163" s="4" t="s">
        <v>444</v>
      </c>
      <c r="F163" s="4" t="s">
        <v>835</v>
      </c>
      <c r="G163" s="1">
        <v>24</v>
      </c>
      <c r="H163" s="1">
        <v>194</v>
      </c>
      <c r="I163" s="1">
        <v>179.07692307692301</v>
      </c>
      <c r="J163" s="1">
        <v>28</v>
      </c>
      <c r="K163" s="1">
        <v>39.173076923076898</v>
      </c>
      <c r="Q163" s="1">
        <v>0</v>
      </c>
      <c r="R163" s="1">
        <v>218.25</v>
      </c>
      <c r="T163" s="1" t="s">
        <v>836</v>
      </c>
      <c r="U163" s="1" t="s">
        <v>967</v>
      </c>
      <c r="Z163" s="3">
        <v>225.25</v>
      </c>
      <c r="AA163" s="3">
        <v>50</v>
      </c>
      <c r="AB163" s="1">
        <v>50</v>
      </c>
      <c r="AC163" s="1">
        <v>175.25</v>
      </c>
      <c r="AD163" s="1">
        <v>175</v>
      </c>
      <c r="AE163" s="1">
        <v>1000.00000000011</v>
      </c>
      <c r="AF163">
        <v>1000</v>
      </c>
      <c r="AG163"/>
      <c r="AH163" s="1">
        <v>1</v>
      </c>
      <c r="AI163" s="1">
        <v>1</v>
      </c>
      <c r="AJ163" s="1">
        <v>1</v>
      </c>
      <c r="AK163" s="1">
        <v>0</v>
      </c>
      <c r="AL163" s="1">
        <v>1</v>
      </c>
      <c r="AM163" s="1">
        <v>0</v>
      </c>
      <c r="AN163" s="1">
        <v>1</v>
      </c>
      <c r="AO163" s="1">
        <v>0</v>
      </c>
      <c r="AP163" s="1">
        <v>0</v>
      </c>
    </row>
    <row r="164" spans="1:42">
      <c r="A164" s="3">
        <f>SUBTOTAL(103,$B$2:B164)</f>
        <v>163</v>
      </c>
      <c r="B164" s="3" t="s">
        <v>1050</v>
      </c>
      <c r="C164" s="3" t="s">
        <v>6</v>
      </c>
      <c r="D164" s="4" t="s">
        <v>1051</v>
      </c>
      <c r="E164" s="4" t="s">
        <v>444</v>
      </c>
      <c r="F164" s="4" t="s">
        <v>835</v>
      </c>
      <c r="G164" s="1">
        <v>24</v>
      </c>
      <c r="H164" s="1">
        <v>194</v>
      </c>
      <c r="I164" s="1">
        <v>179.07692307692301</v>
      </c>
      <c r="J164" s="1">
        <v>28</v>
      </c>
      <c r="K164" s="1">
        <v>39.173076923076898</v>
      </c>
      <c r="Q164" s="1">
        <v>0</v>
      </c>
      <c r="R164" s="1">
        <v>218.25</v>
      </c>
      <c r="T164" s="1" t="s">
        <v>836</v>
      </c>
      <c r="U164" s="1" t="s">
        <v>967</v>
      </c>
      <c r="Z164" s="3">
        <v>225.25</v>
      </c>
      <c r="AA164" s="3">
        <v>50</v>
      </c>
      <c r="AB164" s="1">
        <v>50</v>
      </c>
      <c r="AC164" s="1">
        <v>175.25</v>
      </c>
      <c r="AD164" s="1">
        <v>175</v>
      </c>
      <c r="AE164" s="1">
        <v>1000.00000000011</v>
      </c>
      <c r="AF164">
        <v>1000</v>
      </c>
      <c r="AG164"/>
      <c r="AH164" s="1">
        <v>1</v>
      </c>
      <c r="AI164" s="1">
        <v>1</v>
      </c>
      <c r="AJ164" s="1">
        <v>1</v>
      </c>
      <c r="AK164" s="1">
        <v>0</v>
      </c>
      <c r="AL164" s="1">
        <v>1</v>
      </c>
      <c r="AM164" s="1">
        <v>0</v>
      </c>
      <c r="AN164" s="1">
        <v>1</v>
      </c>
      <c r="AO164" s="1">
        <v>0</v>
      </c>
      <c r="AP164" s="1">
        <v>0</v>
      </c>
    </row>
    <row r="165" spans="1:42">
      <c r="A165" s="3">
        <f>SUBTOTAL(103,$B$2:B165)</f>
        <v>164</v>
      </c>
      <c r="B165" s="3" t="s">
        <v>1052</v>
      </c>
      <c r="C165" s="3" t="s">
        <v>6</v>
      </c>
      <c r="D165" s="4" t="s">
        <v>1053</v>
      </c>
      <c r="E165" s="4" t="s">
        <v>444</v>
      </c>
      <c r="F165" s="4" t="s">
        <v>835</v>
      </c>
      <c r="G165" s="1">
        <v>14</v>
      </c>
      <c r="H165" s="1">
        <v>194</v>
      </c>
      <c r="I165" s="1">
        <v>104.461538461538</v>
      </c>
      <c r="J165" s="1">
        <v>18</v>
      </c>
      <c r="K165" s="1">
        <v>25.182692307692299</v>
      </c>
      <c r="Q165" s="1">
        <v>0</v>
      </c>
      <c r="R165" s="1">
        <v>129.644230769231</v>
      </c>
      <c r="T165" s="1" t="s">
        <v>836</v>
      </c>
      <c r="U165" s="1" t="s">
        <v>967</v>
      </c>
      <c r="Z165" s="3">
        <v>136.644230769231</v>
      </c>
      <c r="AA165" s="3">
        <v>50</v>
      </c>
      <c r="AB165" s="1">
        <v>50</v>
      </c>
      <c r="AC165" s="1">
        <v>86.644230769230802</v>
      </c>
      <c r="AD165" s="1">
        <v>86</v>
      </c>
      <c r="AE165" s="1">
        <v>2576.9230769230899</v>
      </c>
      <c r="AF165">
        <v>2500</v>
      </c>
      <c r="AG165"/>
      <c r="AH165" s="1">
        <v>0</v>
      </c>
      <c r="AI165" s="1">
        <v>1</v>
      </c>
      <c r="AJ165" s="1">
        <v>1</v>
      </c>
      <c r="AK165" s="1">
        <v>1</v>
      </c>
      <c r="AL165" s="1">
        <v>1</v>
      </c>
      <c r="AM165" s="1">
        <v>1</v>
      </c>
      <c r="AN165" s="1">
        <v>2</v>
      </c>
      <c r="AO165" s="1">
        <v>1</v>
      </c>
      <c r="AP165" s="1">
        <v>0</v>
      </c>
    </row>
    <row r="166" spans="1:42">
      <c r="A166" s="1">
        <f>SUBTOTAL(103,$B$2:B166)</f>
        <v>165</v>
      </c>
      <c r="B166" s="1" t="s">
        <v>1305</v>
      </c>
      <c r="C166" s="1" t="s">
        <v>6</v>
      </c>
      <c r="D166" t="s">
        <v>1306</v>
      </c>
      <c r="E166" t="s">
        <v>1307</v>
      </c>
      <c r="F166" t="s">
        <v>835</v>
      </c>
      <c r="G166" s="1">
        <v>26</v>
      </c>
      <c r="H166" s="1">
        <v>192</v>
      </c>
      <c r="I166" s="1">
        <v>192</v>
      </c>
      <c r="J166" s="1">
        <v>56</v>
      </c>
      <c r="K166" s="1">
        <v>77.538461538461505</v>
      </c>
      <c r="Q166" s="1">
        <v>0</v>
      </c>
      <c r="R166" s="1">
        <v>269.538461538462</v>
      </c>
      <c r="S166" s="1">
        <v>13</v>
      </c>
      <c r="T166" s="1" t="s">
        <v>836</v>
      </c>
      <c r="U166" s="1" t="s">
        <v>957</v>
      </c>
      <c r="Z166" s="1">
        <v>299.538461538462</v>
      </c>
      <c r="AA166" s="2">
        <v>90</v>
      </c>
      <c r="AB166" s="1">
        <v>90</v>
      </c>
      <c r="AC166" s="1">
        <v>209.538461538462</v>
      </c>
      <c r="AD166" s="1">
        <v>209</v>
      </c>
      <c r="AE166" s="1">
        <v>2153.8461538461902</v>
      </c>
      <c r="AF166">
        <v>2100</v>
      </c>
      <c r="AG166"/>
      <c r="AH166" s="1">
        <v>2</v>
      </c>
      <c r="AI166" s="1">
        <v>0</v>
      </c>
      <c r="AJ166" s="1">
        <v>0</v>
      </c>
      <c r="AK166" s="1">
        <v>0</v>
      </c>
      <c r="AL166" s="1">
        <v>1</v>
      </c>
      <c r="AM166" s="1">
        <v>4</v>
      </c>
      <c r="AN166" s="1">
        <v>2</v>
      </c>
      <c r="AO166" s="1">
        <v>0</v>
      </c>
      <c r="AP166" s="1">
        <v>1</v>
      </c>
    </row>
    <row r="167" spans="1:42">
      <c r="A167" s="1">
        <f>SUBTOTAL(103,$B$2:B167)</f>
        <v>166</v>
      </c>
      <c r="B167" s="1" t="s">
        <v>361</v>
      </c>
      <c r="C167" s="1" t="e">
        <v>#N/A</v>
      </c>
      <c r="D167" t="s">
        <v>362</v>
      </c>
      <c r="E167" t="s">
        <v>363</v>
      </c>
      <c r="F167" t="s">
        <v>835</v>
      </c>
      <c r="G167" s="1">
        <v>24</v>
      </c>
      <c r="H167" s="1">
        <v>192</v>
      </c>
      <c r="I167" s="1">
        <v>177.230769230769</v>
      </c>
      <c r="J167" s="1">
        <v>56</v>
      </c>
      <c r="K167" s="1">
        <v>77.538461538461505</v>
      </c>
      <c r="Q167" s="1">
        <v>0</v>
      </c>
      <c r="R167" s="1">
        <v>254.769230769231</v>
      </c>
      <c r="S167" s="1">
        <v>12</v>
      </c>
      <c r="T167" s="1" t="s">
        <v>836</v>
      </c>
      <c r="U167" s="1" t="s">
        <v>967</v>
      </c>
      <c r="Z167" s="1">
        <v>273.769230769231</v>
      </c>
      <c r="AA167" s="2" t="e">
        <v>#N/A</v>
      </c>
      <c r="AC167" s="1">
        <v>273.769230769231</v>
      </c>
      <c r="AD167" s="1">
        <v>273</v>
      </c>
      <c r="AE167" s="1">
        <v>3076.9230769230899</v>
      </c>
      <c r="AF167">
        <v>3000</v>
      </c>
      <c r="AG167"/>
      <c r="AH167" s="1">
        <v>2</v>
      </c>
      <c r="AI167" s="1">
        <v>1</v>
      </c>
      <c r="AJ167" s="1">
        <v>1</v>
      </c>
      <c r="AK167" s="1">
        <v>0</v>
      </c>
      <c r="AL167" s="1">
        <v>0</v>
      </c>
      <c r="AM167" s="1">
        <v>3</v>
      </c>
      <c r="AN167" s="1">
        <v>3</v>
      </c>
      <c r="AO167" s="1">
        <v>0</v>
      </c>
      <c r="AP167" s="1">
        <v>0</v>
      </c>
    </row>
    <row r="168" spans="1:42">
      <c r="A168" s="1">
        <f>SUBTOTAL(103,$B$2:B168)</f>
        <v>167</v>
      </c>
      <c r="B168" s="1" t="s">
        <v>1308</v>
      </c>
      <c r="C168" s="1" t="e">
        <v>#N/A</v>
      </c>
      <c r="D168" t="s">
        <v>1309</v>
      </c>
      <c r="E168" t="s">
        <v>1286</v>
      </c>
      <c r="F168" t="s">
        <v>835</v>
      </c>
      <c r="G168" s="1">
        <v>5</v>
      </c>
      <c r="H168" s="1">
        <v>192</v>
      </c>
      <c r="I168" s="1">
        <v>36.923076923076898</v>
      </c>
      <c r="J168" s="1">
        <v>8</v>
      </c>
      <c r="K168" s="1">
        <v>11.0769230769231</v>
      </c>
      <c r="Q168" s="1">
        <v>0</v>
      </c>
      <c r="R168" s="1">
        <v>48</v>
      </c>
      <c r="S168" s="1">
        <v>2.5</v>
      </c>
      <c r="T168" s="1">
        <v>3.5</v>
      </c>
      <c r="U168" s="1" t="s">
        <v>967</v>
      </c>
      <c r="Z168" s="1">
        <v>54</v>
      </c>
      <c r="AA168" s="2" t="e">
        <v>#N/A</v>
      </c>
      <c r="AC168" s="1">
        <v>54</v>
      </c>
      <c r="AD168" s="1">
        <v>54</v>
      </c>
      <c r="AE168" s="1">
        <v>0</v>
      </c>
      <c r="AF168">
        <v>0</v>
      </c>
      <c r="AG168"/>
      <c r="AH168" s="1">
        <v>0</v>
      </c>
      <c r="AI168" s="1">
        <v>1</v>
      </c>
      <c r="AJ168" s="1">
        <v>0</v>
      </c>
      <c r="AK168" s="1">
        <v>0</v>
      </c>
      <c r="AL168" s="1">
        <v>0</v>
      </c>
      <c r="AM168" s="1">
        <v>4</v>
      </c>
      <c r="AN168" s="1">
        <v>0</v>
      </c>
      <c r="AO168" s="1">
        <v>0</v>
      </c>
      <c r="AP168" s="1">
        <v>0</v>
      </c>
    </row>
    <row r="169" spans="1:42">
      <c r="A169" s="1">
        <f>SUBTOTAL(103,$B$2:B169)</f>
        <v>168</v>
      </c>
      <c r="B169" s="1" t="s">
        <v>1310</v>
      </c>
      <c r="C169" s="1" t="e">
        <v>#N/A</v>
      </c>
      <c r="D169" t="s">
        <v>1311</v>
      </c>
      <c r="E169" t="s">
        <v>1286</v>
      </c>
      <c r="F169" t="s">
        <v>835</v>
      </c>
      <c r="G169" s="1">
        <v>5</v>
      </c>
      <c r="H169" s="1">
        <v>192</v>
      </c>
      <c r="I169" s="1">
        <v>36.923076923076898</v>
      </c>
      <c r="J169" s="1">
        <v>8</v>
      </c>
      <c r="K169" s="1">
        <v>11.0769230769231</v>
      </c>
      <c r="Q169" s="1">
        <v>0</v>
      </c>
      <c r="R169" s="1">
        <v>48</v>
      </c>
      <c r="S169" s="1">
        <v>2.5</v>
      </c>
      <c r="T169" s="1">
        <v>3.5</v>
      </c>
      <c r="U169" s="1" t="s">
        <v>967</v>
      </c>
      <c r="Z169" s="1">
        <v>54</v>
      </c>
      <c r="AA169" s="2" t="e">
        <v>#N/A</v>
      </c>
      <c r="AC169" s="1">
        <v>54</v>
      </c>
      <c r="AD169" s="1">
        <v>54</v>
      </c>
      <c r="AE169" s="1">
        <v>0</v>
      </c>
      <c r="AF169">
        <v>0</v>
      </c>
      <c r="AG169"/>
      <c r="AH169" s="1">
        <v>0</v>
      </c>
      <c r="AI169" s="1">
        <v>1</v>
      </c>
      <c r="AJ169" s="1">
        <v>0</v>
      </c>
      <c r="AK169" s="1">
        <v>0</v>
      </c>
      <c r="AL169" s="1">
        <v>0</v>
      </c>
      <c r="AM169" s="1">
        <v>4</v>
      </c>
      <c r="AN169" s="1">
        <v>0</v>
      </c>
      <c r="AO169" s="1">
        <v>0</v>
      </c>
      <c r="AP169" s="1">
        <v>0</v>
      </c>
    </row>
    <row r="170" spans="1:42">
      <c r="A170" s="1">
        <f>SUBTOTAL(103,$B$2:B170)</f>
        <v>169</v>
      </c>
      <c r="B170" s="1" t="s">
        <v>365</v>
      </c>
      <c r="C170" s="1" t="s">
        <v>7</v>
      </c>
      <c r="D170" t="s">
        <v>366</v>
      </c>
      <c r="E170" t="s">
        <v>280</v>
      </c>
      <c r="F170" t="s">
        <v>835</v>
      </c>
      <c r="G170" s="1">
        <v>23.9375</v>
      </c>
      <c r="H170" s="1">
        <v>194</v>
      </c>
      <c r="I170" s="1">
        <v>178.61057692307699</v>
      </c>
      <c r="J170" s="1">
        <v>40</v>
      </c>
      <c r="K170" s="1">
        <v>55.961538461538503</v>
      </c>
      <c r="Q170" s="1">
        <v>0</v>
      </c>
      <c r="R170" s="1">
        <v>234.57211538461499</v>
      </c>
      <c r="T170" s="1" t="s">
        <v>836</v>
      </c>
      <c r="U170" s="1" t="s">
        <v>967</v>
      </c>
      <c r="X170" s="1">
        <v>6</v>
      </c>
      <c r="Z170" s="1">
        <v>247.57211538461499</v>
      </c>
      <c r="AA170" s="2">
        <v>90</v>
      </c>
      <c r="AB170" s="1">
        <v>90</v>
      </c>
      <c r="AC170" s="1">
        <v>157.57211538461499</v>
      </c>
      <c r="AD170" s="1">
        <v>157</v>
      </c>
      <c r="AE170" s="1">
        <v>2288.4615384615499</v>
      </c>
      <c r="AF170">
        <v>2200</v>
      </c>
      <c r="AG170"/>
      <c r="AH170" s="1">
        <v>1</v>
      </c>
      <c r="AI170" s="1">
        <v>1</v>
      </c>
      <c r="AJ170" s="1">
        <v>0</v>
      </c>
      <c r="AK170" s="1">
        <v>0</v>
      </c>
      <c r="AL170" s="1">
        <v>1</v>
      </c>
      <c r="AM170" s="1">
        <v>2</v>
      </c>
      <c r="AN170" s="1">
        <v>2</v>
      </c>
      <c r="AO170" s="1">
        <v>0</v>
      </c>
      <c r="AP170" s="1">
        <v>2</v>
      </c>
    </row>
    <row r="171" spans="1:42">
      <c r="A171" s="1">
        <f>SUBTOTAL(103,$B$2:B171)</f>
        <v>170</v>
      </c>
      <c r="B171" s="1" t="s">
        <v>367</v>
      </c>
      <c r="C171" s="1" t="s">
        <v>7</v>
      </c>
      <c r="D171" t="s">
        <v>368</v>
      </c>
      <c r="E171" t="s">
        <v>369</v>
      </c>
      <c r="F171" t="s">
        <v>835</v>
      </c>
      <c r="G171" s="1">
        <v>26</v>
      </c>
      <c r="H171" s="1">
        <v>194</v>
      </c>
      <c r="I171" s="1">
        <v>194</v>
      </c>
      <c r="J171" s="1">
        <v>34</v>
      </c>
      <c r="K171" s="1">
        <v>47.567307692307701</v>
      </c>
      <c r="Q171" s="1">
        <v>0</v>
      </c>
      <c r="R171" s="1">
        <v>241.56730769230799</v>
      </c>
      <c r="S171" s="1">
        <v>13</v>
      </c>
      <c r="T171" s="1" t="s">
        <v>836</v>
      </c>
      <c r="U171" s="1" t="s">
        <v>957</v>
      </c>
      <c r="X171" s="1">
        <v>5</v>
      </c>
      <c r="Z171" s="1">
        <v>276.56730769230802</v>
      </c>
      <c r="AA171" s="2">
        <v>90</v>
      </c>
      <c r="AB171" s="1">
        <v>90</v>
      </c>
      <c r="AC171" s="1">
        <v>186.56730769230799</v>
      </c>
      <c r="AD171" s="1">
        <v>186</v>
      </c>
      <c r="AE171" s="1">
        <v>2269.2307692307199</v>
      </c>
      <c r="AF171">
        <v>2200</v>
      </c>
      <c r="AG171"/>
      <c r="AH171" s="1">
        <v>1</v>
      </c>
      <c r="AI171" s="1">
        <v>1</v>
      </c>
      <c r="AJ171" s="1">
        <v>1</v>
      </c>
      <c r="AK171" s="1">
        <v>1</v>
      </c>
      <c r="AL171" s="1">
        <v>1</v>
      </c>
      <c r="AM171" s="1">
        <v>1</v>
      </c>
      <c r="AN171" s="1">
        <v>2</v>
      </c>
      <c r="AO171" s="1">
        <v>0</v>
      </c>
      <c r="AP171" s="1">
        <v>2</v>
      </c>
    </row>
    <row r="172" spans="1:42">
      <c r="A172" s="1">
        <f>SUBTOTAL(103,$B$2:B172)</f>
        <v>171</v>
      </c>
      <c r="B172" s="1" t="s">
        <v>370</v>
      </c>
      <c r="C172" s="1" t="s">
        <v>7</v>
      </c>
      <c r="D172" t="s">
        <v>371</v>
      </c>
      <c r="E172" t="s">
        <v>372</v>
      </c>
      <c r="F172" t="s">
        <v>835</v>
      </c>
      <c r="G172" s="1">
        <v>25</v>
      </c>
      <c r="H172" s="1">
        <v>194</v>
      </c>
      <c r="I172" s="1">
        <v>186.538461538462</v>
      </c>
      <c r="J172" s="1">
        <v>36</v>
      </c>
      <c r="K172" s="1">
        <v>50.365384615384599</v>
      </c>
      <c r="Q172" s="1">
        <v>0</v>
      </c>
      <c r="R172" s="1">
        <v>236.90384615384599</v>
      </c>
      <c r="T172" s="1" t="s">
        <v>836</v>
      </c>
      <c r="X172" s="1">
        <v>5</v>
      </c>
      <c r="Z172" s="1">
        <v>248.90384615384599</v>
      </c>
      <c r="AA172" s="2">
        <v>90</v>
      </c>
      <c r="AB172" s="1">
        <v>90</v>
      </c>
      <c r="AC172" s="1">
        <v>158.90384615384599</v>
      </c>
      <c r="AD172" s="1">
        <v>158</v>
      </c>
      <c r="AE172" s="1">
        <v>3615.3846153846398</v>
      </c>
      <c r="AF172">
        <v>3600</v>
      </c>
      <c r="AG172"/>
      <c r="AH172" s="1">
        <v>1</v>
      </c>
      <c r="AI172" s="1">
        <v>1</v>
      </c>
      <c r="AJ172" s="1">
        <v>0</v>
      </c>
      <c r="AK172" s="1">
        <v>0</v>
      </c>
      <c r="AL172" s="1">
        <v>1</v>
      </c>
      <c r="AM172" s="1">
        <v>3</v>
      </c>
      <c r="AN172" s="1">
        <v>3</v>
      </c>
      <c r="AO172" s="1">
        <v>1</v>
      </c>
      <c r="AP172" s="1">
        <v>1</v>
      </c>
    </row>
    <row r="173" spans="1:42">
      <c r="A173" s="1">
        <f>SUBTOTAL(103,$B$2:B173)</f>
        <v>172</v>
      </c>
      <c r="B173" s="1" t="s">
        <v>373</v>
      </c>
      <c r="C173" s="1" t="s">
        <v>7</v>
      </c>
      <c r="D173" t="s">
        <v>374</v>
      </c>
      <c r="E173" t="s">
        <v>375</v>
      </c>
      <c r="F173" t="s">
        <v>835</v>
      </c>
      <c r="G173" s="1">
        <v>26</v>
      </c>
      <c r="H173" s="1">
        <v>194</v>
      </c>
      <c r="I173" s="1">
        <v>194</v>
      </c>
      <c r="J173" s="1">
        <v>54</v>
      </c>
      <c r="K173" s="1">
        <v>75.548076923076906</v>
      </c>
      <c r="Q173" s="1">
        <v>0</v>
      </c>
      <c r="R173" s="1">
        <v>269.54807692307702</v>
      </c>
      <c r="S173" s="1">
        <v>13</v>
      </c>
      <c r="T173" s="1" t="s">
        <v>836</v>
      </c>
      <c r="U173" s="1" t="s">
        <v>957</v>
      </c>
      <c r="X173" s="1">
        <v>5</v>
      </c>
      <c r="Z173" s="1">
        <v>304.54807692307702</v>
      </c>
      <c r="AA173" s="2">
        <v>90</v>
      </c>
      <c r="AB173" s="1">
        <v>90</v>
      </c>
      <c r="AC173" s="1">
        <v>214.54807692307699</v>
      </c>
      <c r="AD173" s="1">
        <v>214</v>
      </c>
      <c r="AE173" s="1">
        <v>2192.3076923076201</v>
      </c>
      <c r="AF173">
        <v>2100</v>
      </c>
      <c r="AG173"/>
      <c r="AH173" s="1">
        <v>2</v>
      </c>
      <c r="AI173" s="1">
        <v>0</v>
      </c>
      <c r="AJ173" s="1">
        <v>0</v>
      </c>
      <c r="AK173" s="1">
        <v>1</v>
      </c>
      <c r="AL173" s="1">
        <v>0</v>
      </c>
      <c r="AM173" s="1">
        <v>4</v>
      </c>
      <c r="AN173" s="1">
        <v>2</v>
      </c>
      <c r="AO173" s="1">
        <v>0</v>
      </c>
      <c r="AP173" s="1">
        <v>1</v>
      </c>
    </row>
    <row r="174" spans="1:42">
      <c r="A174" s="1">
        <f>SUBTOTAL(103,$B$2:B174)</f>
        <v>173</v>
      </c>
      <c r="B174" s="1" t="s">
        <v>1056</v>
      </c>
      <c r="C174" s="1" t="s">
        <v>7</v>
      </c>
      <c r="D174" t="s">
        <v>1057</v>
      </c>
      <c r="E174" t="s">
        <v>1058</v>
      </c>
      <c r="F174" t="s">
        <v>835</v>
      </c>
      <c r="G174" s="1">
        <v>26</v>
      </c>
      <c r="H174" s="1">
        <v>194</v>
      </c>
      <c r="I174" s="1">
        <v>194</v>
      </c>
      <c r="J174" s="1">
        <v>48</v>
      </c>
      <c r="K174" s="1">
        <v>67.153846153846203</v>
      </c>
      <c r="Q174" s="1">
        <v>0</v>
      </c>
      <c r="R174" s="1">
        <v>261.15384615384602</v>
      </c>
      <c r="S174" s="1">
        <v>13</v>
      </c>
      <c r="T174" s="1" t="s">
        <v>836</v>
      </c>
      <c r="U174" s="1">
        <v>10</v>
      </c>
      <c r="X174" s="1">
        <v>5</v>
      </c>
      <c r="Z174" s="1">
        <v>296.15384615384602</v>
      </c>
      <c r="AA174" s="2">
        <v>90</v>
      </c>
      <c r="AB174" s="1">
        <v>90</v>
      </c>
      <c r="AC174" s="1">
        <v>206.15384615384599</v>
      </c>
      <c r="AD174" s="1">
        <v>206</v>
      </c>
      <c r="AE174" s="1">
        <v>615.38461538475497</v>
      </c>
      <c r="AF174">
        <v>600</v>
      </c>
      <c r="AG174"/>
      <c r="AH174" s="1">
        <v>2</v>
      </c>
      <c r="AI174" s="1">
        <v>0</v>
      </c>
      <c r="AJ174" s="1">
        <v>0</v>
      </c>
      <c r="AK174" s="1">
        <v>0</v>
      </c>
      <c r="AL174" s="1">
        <v>1</v>
      </c>
      <c r="AM174" s="1">
        <v>1</v>
      </c>
      <c r="AN174" s="1">
        <v>0</v>
      </c>
      <c r="AO174" s="1">
        <v>1</v>
      </c>
      <c r="AP174" s="1">
        <v>1</v>
      </c>
    </row>
    <row r="175" spans="1:42">
      <c r="A175" s="1">
        <f>SUBTOTAL(103,$B$2:B175)</f>
        <v>174</v>
      </c>
      <c r="B175" s="1" t="s">
        <v>376</v>
      </c>
      <c r="C175" s="1" t="s">
        <v>7</v>
      </c>
      <c r="D175" t="s">
        <v>377</v>
      </c>
      <c r="E175" t="s">
        <v>378</v>
      </c>
      <c r="F175" t="s">
        <v>835</v>
      </c>
      <c r="G175" s="1">
        <v>26</v>
      </c>
      <c r="H175" s="1">
        <v>194</v>
      </c>
      <c r="I175" s="1">
        <v>194</v>
      </c>
      <c r="J175" s="1">
        <v>36</v>
      </c>
      <c r="K175" s="1">
        <v>50.365384615384599</v>
      </c>
      <c r="Q175" s="1">
        <v>0</v>
      </c>
      <c r="R175" s="1">
        <v>244.36538461538501</v>
      </c>
      <c r="S175" s="1">
        <v>13</v>
      </c>
      <c r="T175" s="1" t="s">
        <v>836</v>
      </c>
      <c r="U175" s="1">
        <v>10</v>
      </c>
      <c r="X175" s="1">
        <v>4</v>
      </c>
      <c r="Z175" s="1">
        <v>278.36538461538498</v>
      </c>
      <c r="AA175" s="2">
        <v>90</v>
      </c>
      <c r="AB175" s="1">
        <v>90</v>
      </c>
      <c r="AC175" s="1">
        <v>188.36538461538501</v>
      </c>
      <c r="AD175" s="1">
        <v>188</v>
      </c>
      <c r="AE175" s="1">
        <v>1461.5384615385699</v>
      </c>
      <c r="AF175">
        <v>1400</v>
      </c>
      <c r="AG175"/>
      <c r="AH175" s="1">
        <v>1</v>
      </c>
      <c r="AI175" s="1">
        <v>1</v>
      </c>
      <c r="AJ175" s="1">
        <v>1</v>
      </c>
      <c r="AK175" s="1">
        <v>1</v>
      </c>
      <c r="AL175" s="1">
        <v>1</v>
      </c>
      <c r="AM175" s="1">
        <v>3</v>
      </c>
      <c r="AN175" s="1">
        <v>1</v>
      </c>
      <c r="AO175" s="1">
        <v>0</v>
      </c>
      <c r="AP175" s="1">
        <v>4</v>
      </c>
    </row>
    <row r="176" spans="1:42">
      <c r="A176" s="1">
        <f>SUBTOTAL(103,$B$2:B176)</f>
        <v>175</v>
      </c>
      <c r="B176" s="1" t="s">
        <v>379</v>
      </c>
      <c r="C176" s="1" t="s">
        <v>7</v>
      </c>
      <c r="D176" t="s">
        <v>380</v>
      </c>
      <c r="E176" t="s">
        <v>188</v>
      </c>
      <c r="F176" t="s">
        <v>835</v>
      </c>
      <c r="G176" s="1">
        <v>26</v>
      </c>
      <c r="H176" s="1">
        <v>194</v>
      </c>
      <c r="I176" s="1">
        <v>194</v>
      </c>
      <c r="J176" s="1">
        <v>38</v>
      </c>
      <c r="K176" s="1">
        <v>53.163461538461497</v>
      </c>
      <c r="Q176" s="1">
        <v>0</v>
      </c>
      <c r="R176" s="1">
        <v>247.163461538462</v>
      </c>
      <c r="S176" s="1">
        <v>13</v>
      </c>
      <c r="T176" s="1" t="s">
        <v>836</v>
      </c>
      <c r="U176" s="1" t="s">
        <v>957</v>
      </c>
      <c r="X176" s="1">
        <v>3</v>
      </c>
      <c r="Z176" s="1">
        <v>280.163461538462</v>
      </c>
      <c r="AA176" s="2">
        <v>90</v>
      </c>
      <c r="AB176" s="1">
        <v>90</v>
      </c>
      <c r="AC176" s="1">
        <v>190.163461538462</v>
      </c>
      <c r="AD176" s="1">
        <v>190</v>
      </c>
      <c r="AE176" s="1">
        <v>653.84615384618905</v>
      </c>
      <c r="AF176">
        <v>600</v>
      </c>
      <c r="AG176"/>
      <c r="AH176" s="1">
        <v>1</v>
      </c>
      <c r="AI176" s="1">
        <v>1</v>
      </c>
      <c r="AJ176" s="1">
        <v>2</v>
      </c>
      <c r="AK176" s="1">
        <v>0</v>
      </c>
      <c r="AL176" s="1">
        <v>0</v>
      </c>
      <c r="AM176" s="1">
        <v>0</v>
      </c>
      <c r="AN176" s="1">
        <v>0</v>
      </c>
      <c r="AO176" s="1">
        <v>1</v>
      </c>
      <c r="AP176" s="1">
        <v>1</v>
      </c>
    </row>
    <row r="177" spans="1:42">
      <c r="A177" s="1">
        <f>SUBTOTAL(103,$B$2:B177)</f>
        <v>176</v>
      </c>
      <c r="B177" s="1" t="s">
        <v>381</v>
      </c>
      <c r="C177" s="1" t="s">
        <v>7</v>
      </c>
      <c r="D177" t="s">
        <v>382</v>
      </c>
      <c r="E177" t="s">
        <v>194</v>
      </c>
      <c r="F177" t="s">
        <v>835</v>
      </c>
      <c r="G177" s="1">
        <v>25</v>
      </c>
      <c r="H177" s="1">
        <v>194</v>
      </c>
      <c r="I177" s="1">
        <v>186.538461538462</v>
      </c>
      <c r="J177" s="1">
        <v>36</v>
      </c>
      <c r="K177" s="1">
        <v>50.365384615384599</v>
      </c>
      <c r="Q177" s="1">
        <v>0</v>
      </c>
      <c r="R177" s="1">
        <v>236.90384615384599</v>
      </c>
      <c r="T177" s="1" t="s">
        <v>836</v>
      </c>
      <c r="X177" s="1">
        <v>3</v>
      </c>
      <c r="Z177" s="1">
        <v>246.90384615384599</v>
      </c>
      <c r="AA177" s="2">
        <v>90</v>
      </c>
      <c r="AB177" s="1">
        <v>90</v>
      </c>
      <c r="AC177" s="1">
        <v>156.90384615384599</v>
      </c>
      <c r="AD177" s="1">
        <v>156</v>
      </c>
      <c r="AE177" s="1">
        <v>3615.3846153846398</v>
      </c>
      <c r="AF177">
        <v>3600</v>
      </c>
      <c r="AG177"/>
      <c r="AH177" s="1">
        <v>1</v>
      </c>
      <c r="AI177" s="1">
        <v>1</v>
      </c>
      <c r="AJ177" s="1">
        <v>0</v>
      </c>
      <c r="AK177" s="1">
        <v>0</v>
      </c>
      <c r="AL177" s="1">
        <v>1</v>
      </c>
      <c r="AM177" s="1">
        <v>1</v>
      </c>
      <c r="AN177" s="1">
        <v>3</v>
      </c>
      <c r="AO177" s="1">
        <v>1</v>
      </c>
      <c r="AP177" s="1">
        <v>1</v>
      </c>
    </row>
    <row r="178" spans="1:42">
      <c r="A178" s="1">
        <f>SUBTOTAL(103,$B$2:B178)</f>
        <v>177</v>
      </c>
      <c r="B178" s="1" t="s">
        <v>383</v>
      </c>
      <c r="C178" s="1" t="s">
        <v>7</v>
      </c>
      <c r="D178" t="s">
        <v>384</v>
      </c>
      <c r="E178" t="s">
        <v>385</v>
      </c>
      <c r="F178" t="s">
        <v>835</v>
      </c>
      <c r="G178" s="1">
        <v>25</v>
      </c>
      <c r="H178" s="1">
        <v>194</v>
      </c>
      <c r="I178" s="1">
        <v>186.538461538462</v>
      </c>
      <c r="J178" s="1">
        <v>36</v>
      </c>
      <c r="K178" s="1">
        <v>50.365384615384599</v>
      </c>
      <c r="Q178" s="1">
        <v>0</v>
      </c>
      <c r="R178" s="1">
        <v>236.90384615384599</v>
      </c>
      <c r="T178" s="1" t="s">
        <v>836</v>
      </c>
      <c r="X178" s="1">
        <v>3</v>
      </c>
      <c r="Z178" s="1">
        <v>246.90384615384599</v>
      </c>
      <c r="AA178" s="2">
        <v>90</v>
      </c>
      <c r="AB178" s="1">
        <v>90</v>
      </c>
      <c r="AC178" s="1">
        <v>156.90384615384599</v>
      </c>
      <c r="AD178" s="1">
        <v>156</v>
      </c>
      <c r="AE178" s="1">
        <v>3615.3846153846398</v>
      </c>
      <c r="AF178">
        <v>3600</v>
      </c>
      <c r="AG178"/>
      <c r="AH178" s="1">
        <v>1</v>
      </c>
      <c r="AI178" s="1">
        <v>1</v>
      </c>
      <c r="AJ178" s="1">
        <v>0</v>
      </c>
      <c r="AK178" s="1">
        <v>0</v>
      </c>
      <c r="AL178" s="1">
        <v>1</v>
      </c>
      <c r="AM178" s="1">
        <v>1</v>
      </c>
      <c r="AN178" s="1">
        <v>3</v>
      </c>
      <c r="AO178" s="1">
        <v>1</v>
      </c>
      <c r="AP178" s="1">
        <v>1</v>
      </c>
    </row>
    <row r="179" spans="1:42">
      <c r="A179" s="1">
        <f>SUBTOTAL(103,$B$2:B179)</f>
        <v>178</v>
      </c>
      <c r="B179" s="1" t="s">
        <v>386</v>
      </c>
      <c r="C179" s="1" t="s">
        <v>7</v>
      </c>
      <c r="D179" t="s">
        <v>387</v>
      </c>
      <c r="E179" t="s">
        <v>388</v>
      </c>
      <c r="F179" t="s">
        <v>835</v>
      </c>
      <c r="G179" s="1">
        <v>25.5</v>
      </c>
      <c r="H179" s="1">
        <v>194</v>
      </c>
      <c r="I179" s="1">
        <v>190.269230769231</v>
      </c>
      <c r="J179" s="1">
        <v>44</v>
      </c>
      <c r="K179" s="1">
        <v>61.557692307692299</v>
      </c>
      <c r="Q179" s="1">
        <v>0</v>
      </c>
      <c r="R179" s="1">
        <v>251.82692307692301</v>
      </c>
      <c r="T179" s="1" t="s">
        <v>836</v>
      </c>
      <c r="X179" s="1">
        <v>3</v>
      </c>
      <c r="Z179" s="1">
        <v>261.82692307692298</v>
      </c>
      <c r="AA179" s="2">
        <v>90</v>
      </c>
      <c r="AB179" s="1">
        <v>90</v>
      </c>
      <c r="AC179" s="1">
        <v>171.82692307692301</v>
      </c>
      <c r="AD179" s="1">
        <v>171</v>
      </c>
      <c r="AE179" s="1">
        <v>3307.6923076923799</v>
      </c>
      <c r="AF179">
        <v>3300</v>
      </c>
      <c r="AG179"/>
      <c r="AH179" s="1">
        <v>1</v>
      </c>
      <c r="AI179" s="1">
        <v>1</v>
      </c>
      <c r="AJ179" s="1">
        <v>1</v>
      </c>
      <c r="AK179" s="1">
        <v>0</v>
      </c>
      <c r="AL179" s="1">
        <v>0</v>
      </c>
      <c r="AM179" s="1">
        <v>1</v>
      </c>
      <c r="AN179" s="1">
        <v>3</v>
      </c>
      <c r="AO179" s="1">
        <v>0</v>
      </c>
      <c r="AP179" s="1">
        <v>3</v>
      </c>
    </row>
    <row r="180" spans="1:42">
      <c r="A180" s="1">
        <f>SUBTOTAL(103,$B$2:B180)</f>
        <v>179</v>
      </c>
      <c r="B180" s="1" t="s">
        <v>1059</v>
      </c>
      <c r="C180" s="1" t="s">
        <v>7</v>
      </c>
      <c r="D180" t="s">
        <v>1060</v>
      </c>
      <c r="E180" t="s">
        <v>1061</v>
      </c>
      <c r="F180" t="s">
        <v>835</v>
      </c>
      <c r="G180" s="1">
        <v>25</v>
      </c>
      <c r="H180" s="1">
        <v>194</v>
      </c>
      <c r="I180" s="1">
        <v>186.538461538462</v>
      </c>
      <c r="J180" s="1">
        <v>46</v>
      </c>
      <c r="K180" s="1">
        <v>64.355769230769198</v>
      </c>
      <c r="Q180" s="1">
        <v>0</v>
      </c>
      <c r="R180" s="1">
        <v>250.894230769231</v>
      </c>
      <c r="S180" s="1">
        <v>6.25</v>
      </c>
      <c r="T180" s="1" t="s">
        <v>836</v>
      </c>
      <c r="U180" s="1" t="s">
        <v>957</v>
      </c>
      <c r="X180" s="1">
        <v>3</v>
      </c>
      <c r="Z180" s="1">
        <v>277.144230769231</v>
      </c>
      <c r="AA180" s="2">
        <v>90</v>
      </c>
      <c r="AB180" s="1">
        <v>90</v>
      </c>
      <c r="AC180" s="1">
        <v>187.144230769231</v>
      </c>
      <c r="AD180" s="1">
        <v>187</v>
      </c>
      <c r="AE180" s="1">
        <v>576.92307692309396</v>
      </c>
      <c r="AF180">
        <v>500</v>
      </c>
      <c r="AG180"/>
      <c r="AH180" s="1">
        <v>1</v>
      </c>
      <c r="AI180" s="1">
        <v>1</v>
      </c>
      <c r="AJ180" s="1">
        <v>1</v>
      </c>
      <c r="AK180" s="1">
        <v>1</v>
      </c>
      <c r="AL180" s="1">
        <v>1</v>
      </c>
      <c r="AM180" s="1">
        <v>2</v>
      </c>
      <c r="AN180" s="1">
        <v>0</v>
      </c>
      <c r="AO180" s="1">
        <v>1</v>
      </c>
      <c r="AP180" s="1">
        <v>0</v>
      </c>
    </row>
    <row r="181" spans="1:42">
      <c r="A181" s="3">
        <f>SUBTOTAL(103,$B$2:B181)</f>
        <v>180</v>
      </c>
      <c r="B181" s="3" t="s">
        <v>1065</v>
      </c>
      <c r="C181" s="3" t="s">
        <v>7</v>
      </c>
      <c r="D181" s="4" t="s">
        <v>1066</v>
      </c>
      <c r="E181" s="4" t="s">
        <v>247</v>
      </c>
      <c r="F181" s="4" t="s">
        <v>835</v>
      </c>
      <c r="G181" s="1">
        <v>18.25</v>
      </c>
      <c r="H181" s="1">
        <v>194</v>
      </c>
      <c r="I181" s="1">
        <v>136.17307692307699</v>
      </c>
      <c r="J181" s="1">
        <v>24</v>
      </c>
      <c r="K181" s="1">
        <v>33.576923076923102</v>
      </c>
      <c r="Q181" s="1">
        <v>0</v>
      </c>
      <c r="R181" s="1">
        <v>169.75</v>
      </c>
      <c r="T181" s="1" t="s">
        <v>836</v>
      </c>
      <c r="U181" s="1" t="s">
        <v>967</v>
      </c>
      <c r="X181" s="1">
        <v>2</v>
      </c>
      <c r="Z181" s="3">
        <v>178.75</v>
      </c>
      <c r="AA181" s="3">
        <v>50</v>
      </c>
      <c r="AB181" s="1">
        <v>50</v>
      </c>
      <c r="AC181" s="1">
        <v>128.75</v>
      </c>
      <c r="AD181" s="1">
        <v>128</v>
      </c>
      <c r="AE181" s="1">
        <v>3000</v>
      </c>
      <c r="AF181">
        <v>3000</v>
      </c>
      <c r="AG181"/>
      <c r="AH181" s="1">
        <v>1</v>
      </c>
      <c r="AI181" s="1">
        <v>0</v>
      </c>
      <c r="AJ181" s="1">
        <v>1</v>
      </c>
      <c r="AK181" s="1">
        <v>0</v>
      </c>
      <c r="AL181" s="1">
        <v>1</v>
      </c>
      <c r="AM181" s="1">
        <v>3</v>
      </c>
      <c r="AN181" s="1">
        <v>3</v>
      </c>
      <c r="AO181" s="1">
        <v>0</v>
      </c>
      <c r="AP181" s="1">
        <v>0</v>
      </c>
    </row>
    <row r="182" spans="1:42">
      <c r="A182" s="3">
        <f>SUBTOTAL(103,$B$2:B182)</f>
        <v>181</v>
      </c>
      <c r="B182" s="3" t="s">
        <v>1067</v>
      </c>
      <c r="C182" s="3" t="s">
        <v>7</v>
      </c>
      <c r="D182" s="4" t="s">
        <v>1068</v>
      </c>
      <c r="E182" s="4" t="s">
        <v>1069</v>
      </c>
      <c r="F182" s="4" t="s">
        <v>835</v>
      </c>
      <c r="G182" s="1">
        <v>21.5</v>
      </c>
      <c r="H182" s="1">
        <v>194</v>
      </c>
      <c r="I182" s="1">
        <v>160.42307692307699</v>
      </c>
      <c r="J182" s="1">
        <v>42</v>
      </c>
      <c r="K182" s="1">
        <v>58.759615384615401</v>
      </c>
      <c r="Q182" s="1">
        <v>0</v>
      </c>
      <c r="R182" s="1">
        <v>219.18269230769201</v>
      </c>
      <c r="T182" s="1" t="s">
        <v>836</v>
      </c>
      <c r="U182" s="1" t="s">
        <v>967</v>
      </c>
      <c r="X182" s="1">
        <v>2</v>
      </c>
      <c r="Z182" s="3">
        <v>228.18269230769201</v>
      </c>
      <c r="AA182" s="3">
        <v>50</v>
      </c>
      <c r="AB182" s="1">
        <v>50</v>
      </c>
      <c r="AC182" s="1">
        <v>178.18269230769201</v>
      </c>
      <c r="AD182" s="1">
        <v>178</v>
      </c>
      <c r="AE182" s="1">
        <v>730.76923076928301</v>
      </c>
      <c r="AF182">
        <v>700</v>
      </c>
      <c r="AG182"/>
      <c r="AH182" s="1">
        <v>1</v>
      </c>
      <c r="AI182" s="1">
        <v>1</v>
      </c>
      <c r="AJ182" s="1">
        <v>1</v>
      </c>
      <c r="AK182" s="1">
        <v>0</v>
      </c>
      <c r="AL182" s="1">
        <v>1</v>
      </c>
      <c r="AM182" s="1">
        <v>3</v>
      </c>
      <c r="AN182" s="1">
        <v>0</v>
      </c>
      <c r="AO182" s="1">
        <v>1</v>
      </c>
      <c r="AP182" s="1">
        <v>2</v>
      </c>
    </row>
    <row r="183" spans="1:42">
      <c r="A183" s="1">
        <f>SUBTOTAL(103,$B$2:B183)</f>
        <v>182</v>
      </c>
      <c r="B183" s="1" t="s">
        <v>1070</v>
      </c>
      <c r="C183" s="1" t="s">
        <v>7</v>
      </c>
      <c r="D183" t="s">
        <v>1071</v>
      </c>
      <c r="E183" t="s">
        <v>1072</v>
      </c>
      <c r="F183" t="s">
        <v>835</v>
      </c>
      <c r="G183" s="1">
        <v>25.8125</v>
      </c>
      <c r="H183" s="1">
        <v>194</v>
      </c>
      <c r="I183" s="1">
        <v>192.600961538462</v>
      </c>
      <c r="J183" s="1">
        <v>62</v>
      </c>
      <c r="K183" s="1">
        <v>86.740384615384599</v>
      </c>
      <c r="Q183" s="1">
        <v>0</v>
      </c>
      <c r="R183" s="1">
        <v>279.34134615384602</v>
      </c>
      <c r="S183" s="1">
        <v>13</v>
      </c>
      <c r="T183" s="1" t="s">
        <v>836</v>
      </c>
      <c r="U183" s="1" t="s">
        <v>957</v>
      </c>
      <c r="X183" s="1">
        <v>2</v>
      </c>
      <c r="Z183" s="1">
        <v>311.34134615384602</v>
      </c>
      <c r="AA183" s="2">
        <v>90</v>
      </c>
      <c r="AB183" s="1">
        <v>90</v>
      </c>
      <c r="AC183" s="1">
        <v>221.34134615384599</v>
      </c>
      <c r="AD183" s="1">
        <v>221</v>
      </c>
      <c r="AE183" s="1">
        <v>1365.3846153847601</v>
      </c>
      <c r="AF183">
        <v>1300</v>
      </c>
      <c r="AG183"/>
      <c r="AH183" s="1">
        <v>2</v>
      </c>
      <c r="AI183" s="1">
        <v>0</v>
      </c>
      <c r="AJ183" s="1">
        <v>1</v>
      </c>
      <c r="AK183" s="1">
        <v>0</v>
      </c>
      <c r="AL183" s="1">
        <v>0</v>
      </c>
      <c r="AM183" s="1">
        <v>1</v>
      </c>
      <c r="AN183" s="1">
        <v>1</v>
      </c>
      <c r="AO183" s="1">
        <v>0</v>
      </c>
      <c r="AP183" s="1">
        <v>3</v>
      </c>
    </row>
    <row r="184" spans="1:42">
      <c r="A184" s="3">
        <f>SUBTOTAL(103,$B$2:B184)</f>
        <v>183</v>
      </c>
      <c r="B184" s="3" t="s">
        <v>389</v>
      </c>
      <c r="C184" s="3" t="s">
        <v>7</v>
      </c>
      <c r="D184" s="4" t="s">
        <v>390</v>
      </c>
      <c r="E184" s="4" t="s">
        <v>200</v>
      </c>
      <c r="F184" s="4" t="s">
        <v>835</v>
      </c>
      <c r="G184" s="1">
        <v>23</v>
      </c>
      <c r="H184" s="1">
        <v>194</v>
      </c>
      <c r="I184" s="1">
        <v>171.61538461538501</v>
      </c>
      <c r="J184" s="1">
        <v>34</v>
      </c>
      <c r="K184" s="1">
        <v>47.567307692307701</v>
      </c>
      <c r="Q184" s="1">
        <v>0</v>
      </c>
      <c r="R184" s="1">
        <v>219.18269230769201</v>
      </c>
      <c r="T184" s="1" t="s">
        <v>836</v>
      </c>
      <c r="U184" s="1" t="s">
        <v>967</v>
      </c>
      <c r="X184" s="1">
        <v>2</v>
      </c>
      <c r="Z184" s="3">
        <v>228.18269230769201</v>
      </c>
      <c r="AA184" s="3">
        <v>50</v>
      </c>
      <c r="AB184" s="1">
        <v>50</v>
      </c>
      <c r="AC184" s="1">
        <v>178.18269230769201</v>
      </c>
      <c r="AD184" s="1">
        <v>178</v>
      </c>
      <c r="AE184" s="1">
        <v>730.76923076928301</v>
      </c>
      <c r="AF184">
        <v>700</v>
      </c>
      <c r="AG184"/>
      <c r="AH184" s="1">
        <v>1</v>
      </c>
      <c r="AI184" s="1">
        <v>1</v>
      </c>
      <c r="AJ184" s="1">
        <v>1</v>
      </c>
      <c r="AK184" s="1">
        <v>0</v>
      </c>
      <c r="AL184" s="1">
        <v>1</v>
      </c>
      <c r="AM184" s="1">
        <v>3</v>
      </c>
      <c r="AN184" s="1">
        <v>0</v>
      </c>
      <c r="AO184" s="1">
        <v>1</v>
      </c>
      <c r="AP184" s="1">
        <v>2</v>
      </c>
    </row>
    <row r="185" spans="1:42">
      <c r="A185" s="1">
        <f>SUBTOTAL(103,$B$2:B185)</f>
        <v>184</v>
      </c>
      <c r="B185" s="1" t="s">
        <v>1073</v>
      </c>
      <c r="C185" s="1" t="s">
        <v>7</v>
      </c>
      <c r="D185" t="s">
        <v>1074</v>
      </c>
      <c r="E185" t="s">
        <v>1075</v>
      </c>
      <c r="F185" t="s">
        <v>835</v>
      </c>
      <c r="G185" s="1">
        <v>26</v>
      </c>
      <c r="H185" s="1">
        <v>194</v>
      </c>
      <c r="I185" s="1">
        <v>194</v>
      </c>
      <c r="J185" s="1">
        <v>38</v>
      </c>
      <c r="K185" s="1">
        <v>53.163461538461497</v>
      </c>
      <c r="Q185" s="1">
        <v>0</v>
      </c>
      <c r="R185" s="1">
        <v>247.163461538462</v>
      </c>
      <c r="S185" s="1">
        <v>13</v>
      </c>
      <c r="T185" s="1" t="s">
        <v>836</v>
      </c>
      <c r="U185" s="1" t="s">
        <v>957</v>
      </c>
      <c r="X185" s="1">
        <v>2</v>
      </c>
      <c r="Z185" s="1">
        <v>279.163461538462</v>
      </c>
      <c r="AA185" s="2">
        <v>90</v>
      </c>
      <c r="AB185" s="1">
        <v>90</v>
      </c>
      <c r="AC185" s="1">
        <v>189.163461538462</v>
      </c>
      <c r="AD185" s="1">
        <v>189</v>
      </c>
      <c r="AE185" s="1">
        <v>653.84615384618905</v>
      </c>
      <c r="AF185">
        <v>600</v>
      </c>
      <c r="AG185"/>
      <c r="AH185" s="1">
        <v>1</v>
      </c>
      <c r="AI185" s="1">
        <v>1</v>
      </c>
      <c r="AJ185" s="1">
        <v>1</v>
      </c>
      <c r="AK185" s="1">
        <v>1</v>
      </c>
      <c r="AL185" s="1">
        <v>1</v>
      </c>
      <c r="AM185" s="1">
        <v>4</v>
      </c>
      <c r="AN185" s="1">
        <v>0</v>
      </c>
      <c r="AO185" s="1">
        <v>1</v>
      </c>
      <c r="AP185" s="1">
        <v>1</v>
      </c>
    </row>
    <row r="186" spans="1:42">
      <c r="A186" s="1">
        <f>SUBTOTAL(103,$B$2:B186)</f>
        <v>185</v>
      </c>
      <c r="B186" s="1" t="s">
        <v>1076</v>
      </c>
      <c r="C186" s="1" t="s">
        <v>7</v>
      </c>
      <c r="D186" t="s">
        <v>1077</v>
      </c>
      <c r="E186" t="s">
        <v>658</v>
      </c>
      <c r="F186" t="s">
        <v>835</v>
      </c>
      <c r="G186" s="1">
        <v>24.75</v>
      </c>
      <c r="H186" s="1">
        <v>194</v>
      </c>
      <c r="I186" s="1">
        <v>184.67307692307699</v>
      </c>
      <c r="J186" s="1">
        <v>38</v>
      </c>
      <c r="K186" s="1">
        <v>53.163461538461497</v>
      </c>
      <c r="Q186" s="1">
        <v>0</v>
      </c>
      <c r="R186" s="1">
        <v>237.836538461538</v>
      </c>
      <c r="T186" s="1" t="s">
        <v>836</v>
      </c>
      <c r="X186" s="1">
        <v>2</v>
      </c>
      <c r="Z186" s="1">
        <v>246.836538461538</v>
      </c>
      <c r="AA186" s="2">
        <v>90</v>
      </c>
      <c r="AB186" s="1">
        <v>90</v>
      </c>
      <c r="AC186" s="1">
        <v>156.836538461538</v>
      </c>
      <c r="AD186" s="1">
        <v>156</v>
      </c>
      <c r="AE186" s="1">
        <v>3346.1538461539199</v>
      </c>
      <c r="AF186">
        <v>3300</v>
      </c>
      <c r="AG186"/>
      <c r="AH186" s="1">
        <v>1</v>
      </c>
      <c r="AI186" s="1">
        <v>1</v>
      </c>
      <c r="AJ186" s="1">
        <v>0</v>
      </c>
      <c r="AK186" s="1">
        <v>0</v>
      </c>
      <c r="AL186" s="1">
        <v>1</v>
      </c>
      <c r="AM186" s="1">
        <v>1</v>
      </c>
      <c r="AN186" s="1">
        <v>3</v>
      </c>
      <c r="AO186" s="1">
        <v>0</v>
      </c>
      <c r="AP186" s="1">
        <v>3</v>
      </c>
    </row>
    <row r="187" spans="1:42">
      <c r="A187" s="1">
        <f>SUBTOTAL(103,$B$2:B187)</f>
        <v>186</v>
      </c>
      <c r="B187" s="1" t="s">
        <v>391</v>
      </c>
      <c r="C187" s="1" t="s">
        <v>7</v>
      </c>
      <c r="D187" t="s">
        <v>392</v>
      </c>
      <c r="E187" t="s">
        <v>393</v>
      </c>
      <c r="F187" t="s">
        <v>835</v>
      </c>
      <c r="G187" s="1">
        <v>26</v>
      </c>
      <c r="H187" s="1">
        <v>194</v>
      </c>
      <c r="I187" s="1">
        <v>194</v>
      </c>
      <c r="J187" s="1">
        <v>60</v>
      </c>
      <c r="K187" s="1">
        <v>83.942307692307693</v>
      </c>
      <c r="Q187" s="1">
        <v>0</v>
      </c>
      <c r="R187" s="1">
        <v>277.94230769230802</v>
      </c>
      <c r="S187" s="1">
        <v>13</v>
      </c>
      <c r="T187" s="1" t="s">
        <v>836</v>
      </c>
      <c r="U187" s="1" t="s">
        <v>957</v>
      </c>
      <c r="X187" s="1">
        <v>0</v>
      </c>
      <c r="Z187" s="1">
        <v>307.94230769230802</v>
      </c>
      <c r="AA187" s="2">
        <v>90</v>
      </c>
      <c r="AB187" s="1">
        <v>90</v>
      </c>
      <c r="AC187" s="1">
        <v>217.94230769230799</v>
      </c>
      <c r="AD187" s="1">
        <v>217</v>
      </c>
      <c r="AE187" s="1">
        <v>3769.2307692307199</v>
      </c>
      <c r="AF187">
        <v>3700</v>
      </c>
      <c r="AG187"/>
      <c r="AH187" s="1">
        <v>2</v>
      </c>
      <c r="AI187" s="1">
        <v>0</v>
      </c>
      <c r="AJ187" s="1">
        <v>0</v>
      </c>
      <c r="AK187" s="1">
        <v>1</v>
      </c>
      <c r="AL187" s="1">
        <v>1</v>
      </c>
      <c r="AM187" s="1">
        <v>2</v>
      </c>
      <c r="AN187" s="1">
        <v>3</v>
      </c>
      <c r="AO187" s="1">
        <v>1</v>
      </c>
      <c r="AP187" s="1">
        <v>2</v>
      </c>
    </row>
    <row r="188" spans="1:42">
      <c r="A188" s="1">
        <f>SUBTOTAL(103,$B$2:B188)</f>
        <v>187</v>
      </c>
      <c r="B188" s="1" t="s">
        <v>394</v>
      </c>
      <c r="C188" s="1" t="s">
        <v>7</v>
      </c>
      <c r="D188" t="s">
        <v>395</v>
      </c>
      <c r="E188" t="s">
        <v>351</v>
      </c>
      <c r="F188" t="s">
        <v>835</v>
      </c>
      <c r="G188" s="1">
        <v>26</v>
      </c>
      <c r="H188" s="1">
        <v>194</v>
      </c>
      <c r="I188" s="1">
        <v>194</v>
      </c>
      <c r="J188" s="1">
        <v>56</v>
      </c>
      <c r="K188" s="1">
        <v>78.346153846153896</v>
      </c>
      <c r="Q188" s="1">
        <v>0</v>
      </c>
      <c r="R188" s="1">
        <v>272.34615384615398</v>
      </c>
      <c r="S188" s="1">
        <v>13</v>
      </c>
      <c r="T188" s="1" t="s">
        <v>836</v>
      </c>
      <c r="U188" s="1" t="s">
        <v>957</v>
      </c>
      <c r="X188" s="1">
        <v>0</v>
      </c>
      <c r="Z188" s="1">
        <v>302.34615384615398</v>
      </c>
      <c r="AA188" s="2">
        <v>90</v>
      </c>
      <c r="AB188" s="1">
        <v>90</v>
      </c>
      <c r="AC188" s="1">
        <v>212.34615384615401</v>
      </c>
      <c r="AD188" s="1">
        <v>212</v>
      </c>
      <c r="AE188" s="1">
        <v>1384.61538461547</v>
      </c>
      <c r="AF188">
        <v>1300</v>
      </c>
      <c r="AG188"/>
      <c r="AH188" s="1">
        <v>2</v>
      </c>
      <c r="AI188" s="1">
        <v>0</v>
      </c>
      <c r="AJ188" s="1">
        <v>0</v>
      </c>
      <c r="AK188" s="1">
        <v>1</v>
      </c>
      <c r="AL188" s="1">
        <v>0</v>
      </c>
      <c r="AM188" s="1">
        <v>2</v>
      </c>
      <c r="AN188" s="1">
        <v>1</v>
      </c>
      <c r="AO188" s="1">
        <v>0</v>
      </c>
      <c r="AP188" s="1">
        <v>3</v>
      </c>
    </row>
    <row r="189" spans="1:42">
      <c r="A189" s="1">
        <f>SUBTOTAL(103,$B$2:B189)</f>
        <v>188</v>
      </c>
      <c r="B189" s="1" t="s">
        <v>396</v>
      </c>
      <c r="C189" s="1" t="s">
        <v>7</v>
      </c>
      <c r="D189" t="s">
        <v>397</v>
      </c>
      <c r="E189" t="s">
        <v>261</v>
      </c>
      <c r="F189" t="s">
        <v>835</v>
      </c>
      <c r="G189" s="1">
        <v>26</v>
      </c>
      <c r="H189" s="1">
        <v>194</v>
      </c>
      <c r="I189" s="1">
        <v>194</v>
      </c>
      <c r="J189" s="1">
        <v>40</v>
      </c>
      <c r="K189" s="1">
        <v>55.961538461538503</v>
      </c>
      <c r="Q189" s="1">
        <v>0</v>
      </c>
      <c r="R189" s="1">
        <v>249.961538461538</v>
      </c>
      <c r="S189" s="1">
        <v>13</v>
      </c>
      <c r="T189" s="1" t="s">
        <v>836</v>
      </c>
      <c r="X189" s="1">
        <v>0</v>
      </c>
      <c r="Z189" s="1">
        <v>269.961538461538</v>
      </c>
      <c r="AA189" s="2">
        <v>90</v>
      </c>
      <c r="AB189" s="1">
        <v>90</v>
      </c>
      <c r="AC189" s="1">
        <v>179.961538461538</v>
      </c>
      <c r="AD189" s="1">
        <v>179</v>
      </c>
      <c r="AE189" s="1">
        <v>3846.1538461538098</v>
      </c>
      <c r="AF189">
        <v>3800</v>
      </c>
      <c r="AG189"/>
      <c r="AH189" s="1">
        <v>1</v>
      </c>
      <c r="AI189" s="1">
        <v>1</v>
      </c>
      <c r="AJ189" s="1">
        <v>1</v>
      </c>
      <c r="AK189" s="1">
        <v>0</v>
      </c>
      <c r="AL189" s="1">
        <v>1</v>
      </c>
      <c r="AM189" s="1">
        <v>4</v>
      </c>
      <c r="AN189" s="1">
        <v>3</v>
      </c>
      <c r="AO189" s="1">
        <v>1</v>
      </c>
      <c r="AP189" s="1">
        <v>3</v>
      </c>
    </row>
    <row r="190" spans="1:42">
      <c r="A190" s="1">
        <f>SUBTOTAL(103,$B$2:B190)</f>
        <v>189</v>
      </c>
      <c r="B190" s="1" t="s">
        <v>1080</v>
      </c>
      <c r="C190" s="1" t="s">
        <v>7</v>
      </c>
      <c r="D190" t="s">
        <v>1081</v>
      </c>
      <c r="E190" t="s">
        <v>679</v>
      </c>
      <c r="F190" t="s">
        <v>835</v>
      </c>
      <c r="G190" s="1">
        <v>26</v>
      </c>
      <c r="H190" s="1">
        <v>194</v>
      </c>
      <c r="I190" s="1">
        <v>194</v>
      </c>
      <c r="J190" s="1">
        <v>40</v>
      </c>
      <c r="K190" s="1">
        <v>55.961538461538503</v>
      </c>
      <c r="Q190" s="1">
        <v>0</v>
      </c>
      <c r="R190" s="1">
        <v>249.961538461538</v>
      </c>
      <c r="S190" s="1">
        <v>13</v>
      </c>
      <c r="T190" s="1" t="s">
        <v>836</v>
      </c>
      <c r="U190" s="1" t="s">
        <v>957</v>
      </c>
      <c r="X190" s="1">
        <v>0</v>
      </c>
      <c r="Z190" s="1">
        <v>279.961538461538</v>
      </c>
      <c r="AA190" s="2">
        <v>90</v>
      </c>
      <c r="AB190" s="1">
        <v>90</v>
      </c>
      <c r="AC190" s="1">
        <v>189.961538461538</v>
      </c>
      <c r="AD190" s="1">
        <v>189</v>
      </c>
      <c r="AE190" s="1">
        <v>3846.1538461538098</v>
      </c>
      <c r="AF190">
        <v>3800</v>
      </c>
      <c r="AG190"/>
      <c r="AH190" s="1">
        <v>1</v>
      </c>
      <c r="AI190" s="1">
        <v>1</v>
      </c>
      <c r="AJ190" s="1">
        <v>1</v>
      </c>
      <c r="AK190" s="1">
        <v>1</v>
      </c>
      <c r="AL190" s="1">
        <v>1</v>
      </c>
      <c r="AM190" s="1">
        <v>4</v>
      </c>
      <c r="AN190" s="1">
        <v>3</v>
      </c>
      <c r="AO190" s="1">
        <v>1</v>
      </c>
      <c r="AP190" s="1">
        <v>3</v>
      </c>
    </row>
    <row r="191" spans="1:42">
      <c r="A191" s="1">
        <f>SUBTOTAL(103,$B$2:B191)</f>
        <v>190</v>
      </c>
      <c r="B191" s="1" t="s">
        <v>398</v>
      </c>
      <c r="C191" s="1" t="s">
        <v>7</v>
      </c>
      <c r="D191" t="s">
        <v>399</v>
      </c>
      <c r="E191" t="s">
        <v>400</v>
      </c>
      <c r="F191" t="s">
        <v>835</v>
      </c>
      <c r="G191" s="1">
        <v>26</v>
      </c>
      <c r="H191" s="1">
        <v>194</v>
      </c>
      <c r="I191" s="1">
        <v>194</v>
      </c>
      <c r="J191" s="1">
        <v>38</v>
      </c>
      <c r="K191" s="1">
        <v>53.163461538461497</v>
      </c>
      <c r="Q191" s="1">
        <v>0</v>
      </c>
      <c r="R191" s="1">
        <v>247.163461538462</v>
      </c>
      <c r="S191" s="1">
        <v>13</v>
      </c>
      <c r="T191" s="1" t="s">
        <v>836</v>
      </c>
      <c r="U191" s="1" t="s">
        <v>957</v>
      </c>
      <c r="X191" s="1">
        <v>0</v>
      </c>
      <c r="Z191" s="1">
        <v>277.163461538462</v>
      </c>
      <c r="AA191" s="2">
        <v>90</v>
      </c>
      <c r="AB191" s="1">
        <v>90</v>
      </c>
      <c r="AC191" s="1">
        <v>187.163461538462</v>
      </c>
      <c r="AD191" s="1">
        <v>187</v>
      </c>
      <c r="AE191" s="1">
        <v>653.84615384618905</v>
      </c>
      <c r="AF191">
        <v>600</v>
      </c>
      <c r="AG191"/>
      <c r="AH191" s="1">
        <v>1</v>
      </c>
      <c r="AI191" s="1">
        <v>1</v>
      </c>
      <c r="AJ191" s="1">
        <v>1</v>
      </c>
      <c r="AK191" s="1">
        <v>1</v>
      </c>
      <c r="AL191" s="1">
        <v>1</v>
      </c>
      <c r="AM191" s="1">
        <v>2</v>
      </c>
      <c r="AN191" s="1">
        <v>0</v>
      </c>
      <c r="AO191" s="1">
        <v>1</v>
      </c>
      <c r="AP191" s="1">
        <v>1</v>
      </c>
    </row>
    <row r="192" spans="1:42">
      <c r="A192" s="1">
        <f>SUBTOTAL(103,$B$2:B192)</f>
        <v>191</v>
      </c>
      <c r="B192" s="1" t="s">
        <v>401</v>
      </c>
      <c r="C192" s="1" t="s">
        <v>7</v>
      </c>
      <c r="D192" t="s">
        <v>402</v>
      </c>
      <c r="E192" t="s">
        <v>400</v>
      </c>
      <c r="F192" t="s">
        <v>835</v>
      </c>
      <c r="G192" s="1">
        <v>26</v>
      </c>
      <c r="H192" s="1">
        <v>194</v>
      </c>
      <c r="I192" s="1">
        <v>194</v>
      </c>
      <c r="J192" s="1">
        <v>40</v>
      </c>
      <c r="K192" s="1">
        <v>55.961538461538503</v>
      </c>
      <c r="Q192" s="1">
        <v>0</v>
      </c>
      <c r="R192" s="1">
        <v>249.961538461538</v>
      </c>
      <c r="S192" s="1">
        <v>13</v>
      </c>
      <c r="T192" s="1" t="s">
        <v>836</v>
      </c>
      <c r="U192" s="1" t="s">
        <v>957</v>
      </c>
      <c r="X192" s="1">
        <v>0</v>
      </c>
      <c r="Z192" s="1">
        <v>279.961538461538</v>
      </c>
      <c r="AA192" s="2">
        <v>90</v>
      </c>
      <c r="AB192" s="1">
        <v>90</v>
      </c>
      <c r="AC192" s="1">
        <v>189.961538461538</v>
      </c>
      <c r="AD192" s="1">
        <v>189</v>
      </c>
      <c r="AE192" s="1">
        <v>3846.1538461538098</v>
      </c>
      <c r="AF192">
        <v>3800</v>
      </c>
      <c r="AG192"/>
      <c r="AH192" s="1">
        <v>1</v>
      </c>
      <c r="AI192" s="1">
        <v>1</v>
      </c>
      <c r="AJ192" s="1">
        <v>1</v>
      </c>
      <c r="AK192" s="1">
        <v>1</v>
      </c>
      <c r="AL192" s="1">
        <v>1</v>
      </c>
      <c r="AM192" s="1">
        <v>4</v>
      </c>
      <c r="AN192" s="1">
        <v>3</v>
      </c>
      <c r="AO192" s="1">
        <v>1</v>
      </c>
      <c r="AP192" s="1">
        <v>3</v>
      </c>
    </row>
    <row r="193" spans="1:42">
      <c r="A193" s="3">
        <f>SUBTOTAL(103,$B$2:B193)</f>
        <v>192</v>
      </c>
      <c r="B193" s="3" t="s">
        <v>1084</v>
      </c>
      <c r="C193" s="3" t="s">
        <v>7</v>
      </c>
      <c r="D193" s="4" t="s">
        <v>1085</v>
      </c>
      <c r="E193" s="4" t="s">
        <v>312</v>
      </c>
      <c r="F193" s="4" t="s">
        <v>835</v>
      </c>
      <c r="G193" s="1">
        <v>20.9375</v>
      </c>
      <c r="H193" s="1">
        <v>194</v>
      </c>
      <c r="I193" s="1">
        <v>156.225961538462</v>
      </c>
      <c r="J193" s="1">
        <v>28</v>
      </c>
      <c r="K193" s="1">
        <v>39.173076923076898</v>
      </c>
      <c r="Q193" s="1">
        <v>0</v>
      </c>
      <c r="R193" s="1">
        <v>195.399038461538</v>
      </c>
      <c r="T193" s="1" t="s">
        <v>836</v>
      </c>
      <c r="U193" s="1" t="s">
        <v>967</v>
      </c>
      <c r="X193" s="1">
        <v>0</v>
      </c>
      <c r="Z193" s="3">
        <v>202.399038461538</v>
      </c>
      <c r="AA193" s="3">
        <v>50</v>
      </c>
      <c r="AB193" s="1">
        <v>50</v>
      </c>
      <c r="AC193" s="1">
        <v>152.399038461538</v>
      </c>
      <c r="AD193" s="1">
        <v>152</v>
      </c>
      <c r="AE193" s="1">
        <v>1596.1538461539201</v>
      </c>
      <c r="AF193">
        <v>1500</v>
      </c>
      <c r="AG193"/>
      <c r="AH193" s="1">
        <v>1</v>
      </c>
      <c r="AI193" s="1">
        <v>1</v>
      </c>
      <c r="AJ193" s="1">
        <v>0</v>
      </c>
      <c r="AK193" s="1">
        <v>0</v>
      </c>
      <c r="AL193" s="1">
        <v>0</v>
      </c>
      <c r="AM193" s="1">
        <v>2</v>
      </c>
      <c r="AN193" s="1">
        <v>1</v>
      </c>
      <c r="AO193" s="1">
        <v>1</v>
      </c>
      <c r="AP193" s="1">
        <v>0</v>
      </c>
    </row>
    <row r="194" spans="1:42">
      <c r="A194" s="3">
        <f>SUBTOTAL(103,$B$2:B194)</f>
        <v>193</v>
      </c>
      <c r="B194" s="3" t="s">
        <v>1312</v>
      </c>
      <c r="C194" s="3" t="s">
        <v>7</v>
      </c>
      <c r="D194" s="4" t="s">
        <v>108</v>
      </c>
      <c r="E194" s="4" t="s">
        <v>1313</v>
      </c>
      <c r="F194" s="4" t="s">
        <v>835</v>
      </c>
      <c r="G194" s="1">
        <v>23</v>
      </c>
      <c r="H194" s="1">
        <v>192</v>
      </c>
      <c r="I194" s="1">
        <v>169.84615384615401</v>
      </c>
      <c r="J194" s="1">
        <v>32</v>
      </c>
      <c r="K194" s="1">
        <v>44.307692307692299</v>
      </c>
      <c r="Q194" s="1">
        <v>0</v>
      </c>
      <c r="R194" s="1">
        <v>214.15384615384599</v>
      </c>
      <c r="S194" s="1">
        <v>5.75</v>
      </c>
      <c r="T194" s="1" t="s">
        <v>836</v>
      </c>
      <c r="U194" s="1">
        <v>10</v>
      </c>
      <c r="X194" s="1">
        <v>0</v>
      </c>
      <c r="Z194" s="3">
        <v>236.90384615384599</v>
      </c>
      <c r="AA194" s="3">
        <v>50</v>
      </c>
      <c r="AB194" s="1">
        <v>50</v>
      </c>
      <c r="AC194" s="1">
        <v>186.90384615384599</v>
      </c>
      <c r="AD194" s="1">
        <v>186</v>
      </c>
      <c r="AE194" s="1">
        <v>3615.3846153847599</v>
      </c>
      <c r="AF194">
        <v>3600</v>
      </c>
      <c r="AG194"/>
      <c r="AH194" s="1">
        <v>1</v>
      </c>
      <c r="AI194" s="1">
        <v>1</v>
      </c>
      <c r="AJ194" s="1">
        <v>1</v>
      </c>
      <c r="AK194" s="1">
        <v>1</v>
      </c>
      <c r="AL194" s="1">
        <v>1</v>
      </c>
      <c r="AM194" s="1">
        <v>1</v>
      </c>
      <c r="AN194" s="1">
        <v>3</v>
      </c>
      <c r="AO194" s="1">
        <v>1</v>
      </c>
      <c r="AP194" s="1">
        <v>1</v>
      </c>
    </row>
    <row r="195" spans="1:42">
      <c r="A195" s="1">
        <f>SUBTOTAL(103,$B$2:B195)</f>
        <v>194</v>
      </c>
      <c r="B195" s="1" t="s">
        <v>403</v>
      </c>
      <c r="C195" s="1" t="e">
        <v>#N/A</v>
      </c>
      <c r="D195" t="s">
        <v>404</v>
      </c>
      <c r="E195" t="s">
        <v>363</v>
      </c>
      <c r="F195" t="s">
        <v>835</v>
      </c>
      <c r="G195" s="1">
        <v>24</v>
      </c>
      <c r="H195" s="1">
        <v>192</v>
      </c>
      <c r="I195" s="1">
        <v>177.230769230769</v>
      </c>
      <c r="J195" s="1">
        <v>68</v>
      </c>
      <c r="K195" s="1">
        <v>94.153846153846203</v>
      </c>
      <c r="Q195" s="1">
        <v>0</v>
      </c>
      <c r="R195" s="1">
        <v>271.38461538461502</v>
      </c>
      <c r="S195" s="1">
        <v>12</v>
      </c>
      <c r="T195" s="1" t="s">
        <v>836</v>
      </c>
      <c r="U195" s="1" t="s">
        <v>967</v>
      </c>
      <c r="X195" s="1">
        <v>0</v>
      </c>
      <c r="Z195" s="1">
        <v>290.38461538461502</v>
      </c>
      <c r="AA195" s="2" t="e">
        <v>#N/A</v>
      </c>
      <c r="AC195" s="1">
        <v>290.38461538461502</v>
      </c>
      <c r="AD195" s="1">
        <v>290</v>
      </c>
      <c r="AE195" s="1">
        <v>1538.4615384614301</v>
      </c>
      <c r="AF195">
        <v>1500</v>
      </c>
      <c r="AG195"/>
      <c r="AP195" s="1"/>
    </row>
    <row r="196" spans="1:42">
      <c r="A196" s="1">
        <f>SUBTOTAL(103,$B$2:B196)</f>
        <v>195</v>
      </c>
      <c r="B196" s="1" t="s">
        <v>1314</v>
      </c>
      <c r="C196" s="1" t="e">
        <v>#N/A</v>
      </c>
      <c r="D196" t="s">
        <v>1315</v>
      </c>
      <c r="E196" t="s">
        <v>1316</v>
      </c>
      <c r="F196" t="s">
        <v>835</v>
      </c>
      <c r="G196" s="1">
        <v>15</v>
      </c>
      <c r="H196" s="1">
        <v>192</v>
      </c>
      <c r="I196" s="1">
        <v>110.769230769231</v>
      </c>
      <c r="J196" s="1">
        <v>22</v>
      </c>
      <c r="K196" s="1">
        <v>30.461538461538499</v>
      </c>
      <c r="Q196" s="1">
        <v>0</v>
      </c>
      <c r="R196" s="1">
        <v>141.230769230769</v>
      </c>
      <c r="S196" s="1">
        <v>7.5</v>
      </c>
      <c r="T196" s="1" t="s">
        <v>836</v>
      </c>
      <c r="U196" s="1" t="s">
        <v>967</v>
      </c>
      <c r="X196" s="1">
        <v>0</v>
      </c>
      <c r="Z196" s="1">
        <v>155.730769230769</v>
      </c>
      <c r="AA196" s="2" t="e">
        <v>#N/A</v>
      </c>
      <c r="AC196" s="1">
        <v>155.730769230769</v>
      </c>
      <c r="AD196" s="1">
        <v>155</v>
      </c>
      <c r="AE196" s="1">
        <v>2923.0769230769101</v>
      </c>
      <c r="AF196">
        <v>2900</v>
      </c>
      <c r="AG196"/>
      <c r="AP196" s="1"/>
    </row>
    <row r="197" spans="1:42">
      <c r="A197" s="1">
        <f>SUBTOTAL(103,$B$2:B197)</f>
        <v>196</v>
      </c>
      <c r="B197" s="1" t="s">
        <v>405</v>
      </c>
      <c r="C197" s="1" t="s">
        <v>7</v>
      </c>
      <c r="D197" t="s">
        <v>406</v>
      </c>
      <c r="E197" t="s">
        <v>1086</v>
      </c>
      <c r="F197" t="s">
        <v>835</v>
      </c>
      <c r="G197" s="1">
        <v>26</v>
      </c>
      <c r="H197" s="1">
        <v>194</v>
      </c>
      <c r="I197" s="1">
        <v>194</v>
      </c>
      <c r="J197" s="1">
        <v>40</v>
      </c>
      <c r="K197" s="1">
        <v>55.961538461538503</v>
      </c>
      <c r="Q197" s="1">
        <v>0</v>
      </c>
      <c r="R197" s="1">
        <v>249.961538461538</v>
      </c>
      <c r="S197" s="1">
        <v>13</v>
      </c>
      <c r="T197" s="1" t="s">
        <v>836</v>
      </c>
      <c r="U197" s="1">
        <v>10</v>
      </c>
      <c r="X197" s="1">
        <v>6</v>
      </c>
      <c r="Z197" s="1">
        <v>285.961538461538</v>
      </c>
      <c r="AA197" s="2">
        <v>90</v>
      </c>
      <c r="AB197" s="1">
        <v>90</v>
      </c>
      <c r="AC197" s="1">
        <v>195.961538461538</v>
      </c>
      <c r="AD197" s="1">
        <v>195</v>
      </c>
      <c r="AE197" s="1">
        <v>3846.1538461538098</v>
      </c>
      <c r="AF197">
        <v>3800</v>
      </c>
      <c r="AG197"/>
      <c r="AH197" s="1">
        <v>1</v>
      </c>
      <c r="AI197" s="1">
        <v>1</v>
      </c>
      <c r="AJ197" s="1">
        <v>2</v>
      </c>
      <c r="AK197" s="1">
        <v>0</v>
      </c>
      <c r="AL197" s="1">
        <v>1</v>
      </c>
      <c r="AM197" s="1">
        <v>0</v>
      </c>
      <c r="AN197" s="1">
        <v>3</v>
      </c>
      <c r="AO197" s="1">
        <v>1</v>
      </c>
      <c r="AP197" s="1">
        <v>3</v>
      </c>
    </row>
    <row r="198" spans="1:42">
      <c r="A198" s="1">
        <f>SUBTOTAL(103,$B$2:B198)</f>
        <v>197</v>
      </c>
      <c r="B198" s="1" t="s">
        <v>407</v>
      </c>
      <c r="C198" s="1" t="s">
        <v>7</v>
      </c>
      <c r="D198" t="s">
        <v>408</v>
      </c>
      <c r="E198" t="s">
        <v>1087</v>
      </c>
      <c r="F198" t="s">
        <v>835</v>
      </c>
      <c r="G198" s="1">
        <v>26</v>
      </c>
      <c r="H198" s="1">
        <v>194</v>
      </c>
      <c r="I198" s="1">
        <v>194</v>
      </c>
      <c r="J198" s="1">
        <v>68</v>
      </c>
      <c r="K198" s="1">
        <v>95.134615384615401</v>
      </c>
      <c r="Q198" s="1">
        <v>0</v>
      </c>
      <c r="R198" s="1">
        <v>289.13461538461502</v>
      </c>
      <c r="S198" s="1">
        <v>13</v>
      </c>
      <c r="T198" s="1" t="s">
        <v>836</v>
      </c>
      <c r="U198" s="1" t="s">
        <v>957</v>
      </c>
      <c r="X198" s="1">
        <v>5</v>
      </c>
      <c r="Z198" s="1">
        <v>324.13461538461502</v>
      </c>
      <c r="AA198" s="2">
        <v>90</v>
      </c>
      <c r="AB198" s="1">
        <v>90</v>
      </c>
      <c r="AC198" s="1">
        <v>234.13461538461499</v>
      </c>
      <c r="AD198" s="1">
        <v>234</v>
      </c>
      <c r="AE198" s="1">
        <v>538.46153846143397</v>
      </c>
      <c r="AF198">
        <v>500</v>
      </c>
      <c r="AG198"/>
      <c r="AH198" s="1">
        <v>2</v>
      </c>
      <c r="AI198" s="1">
        <v>0</v>
      </c>
      <c r="AJ198" s="1">
        <v>1</v>
      </c>
      <c r="AK198" s="1">
        <v>1</v>
      </c>
      <c r="AL198" s="1">
        <v>0</v>
      </c>
      <c r="AM198" s="1">
        <v>4</v>
      </c>
      <c r="AN198" s="1">
        <v>0</v>
      </c>
      <c r="AO198" s="1">
        <v>1</v>
      </c>
      <c r="AP198" s="1">
        <v>0</v>
      </c>
    </row>
    <row r="199" spans="1:42">
      <c r="A199" s="1">
        <f>SUBTOTAL(103,$B$2:B199)</f>
        <v>198</v>
      </c>
      <c r="B199" s="1">
        <v>8110008</v>
      </c>
      <c r="C199" s="1" t="s">
        <v>7</v>
      </c>
      <c r="D199" t="s">
        <v>409</v>
      </c>
      <c r="E199" t="s">
        <v>1088</v>
      </c>
      <c r="F199" t="s">
        <v>835</v>
      </c>
      <c r="G199" s="1">
        <v>25</v>
      </c>
      <c r="H199" s="1">
        <v>194</v>
      </c>
      <c r="I199" s="1">
        <v>186.538461538462</v>
      </c>
      <c r="J199" s="1">
        <v>42</v>
      </c>
      <c r="K199" s="1">
        <v>58.759615384615401</v>
      </c>
      <c r="Q199" s="1">
        <v>0</v>
      </c>
      <c r="R199" s="1">
        <v>245.29807692307699</v>
      </c>
      <c r="S199" s="1">
        <v>6.25</v>
      </c>
      <c r="T199" s="1" t="s">
        <v>836</v>
      </c>
      <c r="U199" s="1" t="s">
        <v>957</v>
      </c>
      <c r="X199" s="1">
        <v>5</v>
      </c>
      <c r="Z199" s="1">
        <v>273.54807692307702</v>
      </c>
      <c r="AA199" s="2">
        <v>90</v>
      </c>
      <c r="AB199" s="1">
        <v>90</v>
      </c>
      <c r="AC199" s="1">
        <v>183.54807692307699</v>
      </c>
      <c r="AD199" s="1">
        <v>183</v>
      </c>
      <c r="AE199" s="1">
        <v>2192.3076923076201</v>
      </c>
      <c r="AF199">
        <v>2100</v>
      </c>
      <c r="AG199"/>
      <c r="AH199" s="1">
        <v>1</v>
      </c>
      <c r="AI199" s="1">
        <v>1</v>
      </c>
      <c r="AJ199" s="1">
        <v>1</v>
      </c>
      <c r="AK199" s="1">
        <v>1</v>
      </c>
      <c r="AL199" s="1">
        <v>0</v>
      </c>
      <c r="AM199" s="1">
        <v>3</v>
      </c>
      <c r="AN199" s="1">
        <v>2</v>
      </c>
      <c r="AO199" s="1">
        <v>0</v>
      </c>
      <c r="AP199" s="1">
        <v>1</v>
      </c>
    </row>
    <row r="200" spans="1:42">
      <c r="A200" s="1">
        <f>SUBTOTAL(103,$B$2:B200)</f>
        <v>199</v>
      </c>
      <c r="B200" s="1" t="s">
        <v>411</v>
      </c>
      <c r="C200" s="1" t="s">
        <v>8</v>
      </c>
      <c r="D200" t="s">
        <v>412</v>
      </c>
      <c r="E200" t="s">
        <v>413</v>
      </c>
      <c r="F200" t="s">
        <v>835</v>
      </c>
      <c r="G200" s="1">
        <v>25.875</v>
      </c>
      <c r="H200" s="1">
        <v>194</v>
      </c>
      <c r="I200" s="1">
        <v>193.06730769230799</v>
      </c>
      <c r="J200" s="1">
        <v>38</v>
      </c>
      <c r="K200" s="1">
        <v>53.163461538461497</v>
      </c>
      <c r="Q200" s="1">
        <v>0</v>
      </c>
      <c r="R200" s="1">
        <v>246.230769230769</v>
      </c>
      <c r="S200" s="1">
        <v>13</v>
      </c>
      <c r="T200" s="1" t="s">
        <v>836</v>
      </c>
      <c r="U200" s="1" t="s">
        <v>957</v>
      </c>
      <c r="X200" s="1">
        <v>4</v>
      </c>
      <c r="Z200" s="1">
        <v>280.230769230769</v>
      </c>
      <c r="AA200" s="2">
        <v>90</v>
      </c>
      <c r="AB200" s="1">
        <v>90</v>
      </c>
      <c r="AC200" s="1">
        <v>190.230769230769</v>
      </c>
      <c r="AD200" s="1">
        <v>190</v>
      </c>
      <c r="AE200">
        <v>923.07692307713296</v>
      </c>
      <c r="AF200">
        <v>900</v>
      </c>
      <c r="AH200" s="1">
        <v>1</v>
      </c>
      <c r="AI200" s="1">
        <v>1</v>
      </c>
      <c r="AJ200" s="1">
        <v>2</v>
      </c>
      <c r="AK200" s="1">
        <v>0</v>
      </c>
      <c r="AL200" s="1">
        <v>0</v>
      </c>
      <c r="AM200" s="1">
        <v>0</v>
      </c>
      <c r="AN200" s="1">
        <v>0</v>
      </c>
      <c r="AO200" s="1">
        <v>1</v>
      </c>
      <c r="AP200">
        <v>4</v>
      </c>
    </row>
    <row r="201" spans="1:42">
      <c r="A201" s="1">
        <f>SUBTOTAL(103,$B$2:B201)</f>
        <v>200</v>
      </c>
      <c r="B201" s="1" t="s">
        <v>414</v>
      </c>
      <c r="C201" s="1" t="s">
        <v>8</v>
      </c>
      <c r="D201" t="s">
        <v>415</v>
      </c>
      <c r="E201" t="s">
        <v>416</v>
      </c>
      <c r="F201" t="s">
        <v>835</v>
      </c>
      <c r="G201" s="1">
        <v>26</v>
      </c>
      <c r="H201" s="1">
        <v>194</v>
      </c>
      <c r="I201" s="1">
        <v>194</v>
      </c>
      <c r="J201" s="1">
        <v>38</v>
      </c>
      <c r="K201" s="1">
        <v>53.163461538461497</v>
      </c>
      <c r="Q201" s="1">
        <v>0</v>
      </c>
      <c r="R201" s="1">
        <v>247.163461538462</v>
      </c>
      <c r="S201" s="1">
        <v>13</v>
      </c>
      <c r="T201" s="1" t="s">
        <v>836</v>
      </c>
      <c r="U201" s="1" t="s">
        <v>957</v>
      </c>
      <c r="X201" s="1">
        <v>4</v>
      </c>
      <c r="Z201" s="1">
        <v>281.163461538462</v>
      </c>
      <c r="AA201" s="2">
        <v>90</v>
      </c>
      <c r="AB201" s="1">
        <v>90</v>
      </c>
      <c r="AC201" s="1">
        <v>191.163461538462</v>
      </c>
      <c r="AD201" s="1">
        <v>191</v>
      </c>
      <c r="AE201">
        <v>653.84615384618905</v>
      </c>
      <c r="AF201">
        <v>600</v>
      </c>
      <c r="AH201" s="1">
        <v>1</v>
      </c>
      <c r="AI201" s="1">
        <v>1</v>
      </c>
      <c r="AJ201" s="1">
        <v>2</v>
      </c>
      <c r="AK201" s="1">
        <v>0</v>
      </c>
      <c r="AL201" s="1">
        <v>0</v>
      </c>
      <c r="AM201" s="1">
        <v>1</v>
      </c>
      <c r="AN201" s="1">
        <v>0</v>
      </c>
      <c r="AO201" s="1">
        <v>1</v>
      </c>
      <c r="AP201">
        <v>1</v>
      </c>
    </row>
    <row r="202" spans="1:42">
      <c r="A202" s="1">
        <f>SUBTOTAL(103,$B$2:B202)</f>
        <v>201</v>
      </c>
      <c r="B202" s="1" t="s">
        <v>417</v>
      </c>
      <c r="C202" s="1" t="s">
        <v>1270</v>
      </c>
      <c r="D202" t="s">
        <v>418</v>
      </c>
      <c r="E202" t="s">
        <v>289</v>
      </c>
      <c r="F202" t="s">
        <v>864</v>
      </c>
      <c r="G202" s="1">
        <v>26</v>
      </c>
      <c r="H202" s="1">
        <v>232</v>
      </c>
      <c r="I202" s="1">
        <v>232</v>
      </c>
      <c r="J202" s="1">
        <v>68</v>
      </c>
      <c r="K202" s="1">
        <v>113.769230769231</v>
      </c>
      <c r="Q202" s="1">
        <v>0</v>
      </c>
      <c r="R202" s="1">
        <v>345.769230769231</v>
      </c>
      <c r="S202" s="1">
        <v>13</v>
      </c>
      <c r="T202" s="1" t="s">
        <v>836</v>
      </c>
      <c r="U202" s="1" t="s">
        <v>957</v>
      </c>
      <c r="X202" s="1">
        <v>4</v>
      </c>
      <c r="Z202" s="1">
        <v>379.769230769231</v>
      </c>
      <c r="AA202" s="2">
        <v>90</v>
      </c>
      <c r="AB202" s="1">
        <v>90</v>
      </c>
      <c r="AC202" s="1">
        <v>289.769230769231</v>
      </c>
      <c r="AD202" s="1">
        <v>289</v>
      </c>
      <c r="AE202">
        <v>3076.9230769230899</v>
      </c>
      <c r="AF202">
        <v>3000</v>
      </c>
      <c r="AH202" s="1">
        <v>2</v>
      </c>
      <c r="AI202" s="1">
        <v>1</v>
      </c>
      <c r="AJ202" s="1">
        <v>1</v>
      </c>
      <c r="AK202" s="1">
        <v>1</v>
      </c>
      <c r="AL202" s="1">
        <v>1</v>
      </c>
      <c r="AM202" s="1">
        <v>4</v>
      </c>
      <c r="AN202" s="1">
        <v>3</v>
      </c>
      <c r="AO202" s="1">
        <v>0</v>
      </c>
      <c r="AP202">
        <v>0</v>
      </c>
    </row>
    <row r="203" spans="1:42">
      <c r="A203" s="1">
        <f>SUBTOTAL(103,$B$2:B203)</f>
        <v>202</v>
      </c>
      <c r="B203" s="1" t="s">
        <v>419</v>
      </c>
      <c r="C203" s="1" t="s">
        <v>8</v>
      </c>
      <c r="D203" t="s">
        <v>420</v>
      </c>
      <c r="E203" t="s">
        <v>421</v>
      </c>
      <c r="F203" t="s">
        <v>835</v>
      </c>
      <c r="G203" s="1">
        <v>26</v>
      </c>
      <c r="H203" s="1">
        <v>194</v>
      </c>
      <c r="I203" s="1">
        <v>194</v>
      </c>
      <c r="J203" s="1">
        <v>36</v>
      </c>
      <c r="K203" s="1">
        <v>50.365384615384599</v>
      </c>
      <c r="Q203" s="1">
        <v>0</v>
      </c>
      <c r="R203" s="1">
        <v>244.36538461538501</v>
      </c>
      <c r="S203" s="1">
        <v>13</v>
      </c>
      <c r="T203" s="1" t="s">
        <v>836</v>
      </c>
      <c r="U203" s="1" t="s">
        <v>957</v>
      </c>
      <c r="X203" s="1">
        <v>3</v>
      </c>
      <c r="Z203" s="1">
        <v>277.36538461538498</v>
      </c>
      <c r="AA203" s="2">
        <v>90</v>
      </c>
      <c r="AB203" s="1">
        <v>90</v>
      </c>
      <c r="AC203" s="1">
        <v>187.36538461538501</v>
      </c>
      <c r="AD203" s="1">
        <v>187</v>
      </c>
      <c r="AE203">
        <v>1461.5384615385699</v>
      </c>
      <c r="AF203">
        <v>1400</v>
      </c>
      <c r="AH203" s="1">
        <v>1</v>
      </c>
      <c r="AI203" s="1">
        <v>1</v>
      </c>
      <c r="AJ203" s="1">
        <v>1</v>
      </c>
      <c r="AK203" s="1">
        <v>1</v>
      </c>
      <c r="AL203" s="1">
        <v>1</v>
      </c>
      <c r="AM203" s="1">
        <v>2</v>
      </c>
      <c r="AN203" s="1">
        <v>1</v>
      </c>
      <c r="AO203" s="1">
        <v>0</v>
      </c>
      <c r="AP203">
        <v>4</v>
      </c>
    </row>
    <row r="204" spans="1:42">
      <c r="A204" s="3">
        <f>SUBTOTAL(103,$B$2:B204)</f>
        <v>203</v>
      </c>
      <c r="B204" s="3" t="s">
        <v>422</v>
      </c>
      <c r="C204" s="3" t="s">
        <v>8</v>
      </c>
      <c r="D204" s="4" t="s">
        <v>423</v>
      </c>
      <c r="E204" s="4" t="s">
        <v>1089</v>
      </c>
      <c r="F204" s="4" t="s">
        <v>835</v>
      </c>
      <c r="G204" s="1">
        <v>15.5</v>
      </c>
      <c r="H204" s="1">
        <v>194</v>
      </c>
      <c r="I204" s="1">
        <v>115.653846153846</v>
      </c>
      <c r="J204" s="1">
        <v>24</v>
      </c>
      <c r="K204" s="1">
        <v>33.576923076923102</v>
      </c>
      <c r="Q204" s="1">
        <v>0</v>
      </c>
      <c r="R204" s="1">
        <v>149.230769230769</v>
      </c>
      <c r="T204" s="1" t="s">
        <v>836</v>
      </c>
      <c r="U204" s="1" t="s">
        <v>967</v>
      </c>
      <c r="X204" s="1">
        <v>3</v>
      </c>
      <c r="Z204" s="3">
        <v>159.230769230769</v>
      </c>
      <c r="AA204" s="3">
        <v>50</v>
      </c>
      <c r="AB204" s="1">
        <v>50</v>
      </c>
      <c r="AC204" s="1">
        <v>109.230769230769</v>
      </c>
      <c r="AD204" s="1">
        <v>109</v>
      </c>
      <c r="AE204">
        <v>923.07692307690604</v>
      </c>
      <c r="AF204">
        <v>900</v>
      </c>
      <c r="AH204" s="1">
        <v>1</v>
      </c>
      <c r="AI204" s="1">
        <v>0</v>
      </c>
      <c r="AJ204" s="1">
        <v>0</v>
      </c>
      <c r="AK204" s="1">
        <v>0</v>
      </c>
      <c r="AL204" s="1">
        <v>1</v>
      </c>
      <c r="AM204" s="1">
        <v>4</v>
      </c>
      <c r="AN204" s="1">
        <v>0</v>
      </c>
      <c r="AO204" s="1">
        <v>1</v>
      </c>
      <c r="AP204">
        <v>4</v>
      </c>
    </row>
    <row r="205" spans="1:42">
      <c r="A205" s="3">
        <f>SUBTOTAL(103,$B$2:B205)</f>
        <v>204</v>
      </c>
      <c r="B205" s="3" t="s">
        <v>820</v>
      </c>
      <c r="C205" s="3" t="s">
        <v>8</v>
      </c>
      <c r="D205" s="4" t="s">
        <v>1090</v>
      </c>
      <c r="E205" s="4" t="s">
        <v>577</v>
      </c>
      <c r="F205" s="4" t="s">
        <v>835</v>
      </c>
      <c r="G205" s="1">
        <v>23.875</v>
      </c>
      <c r="H205" s="1">
        <v>194</v>
      </c>
      <c r="I205" s="1">
        <v>178.144230769231</v>
      </c>
      <c r="J205" s="1">
        <v>32</v>
      </c>
      <c r="K205" s="1">
        <v>44.769230769230802</v>
      </c>
      <c r="Q205" s="1">
        <v>0</v>
      </c>
      <c r="R205" s="1">
        <v>222.913461538462</v>
      </c>
      <c r="T205" s="1" t="s">
        <v>836</v>
      </c>
      <c r="U205" s="1" t="s">
        <v>967</v>
      </c>
      <c r="X205" s="1">
        <v>3</v>
      </c>
      <c r="Z205" s="3">
        <v>232.913461538462</v>
      </c>
      <c r="AA205" s="3">
        <v>50</v>
      </c>
      <c r="AB205" s="1">
        <v>50</v>
      </c>
      <c r="AC205" s="1">
        <v>182.913461538462</v>
      </c>
      <c r="AD205" s="1">
        <v>182</v>
      </c>
      <c r="AE205">
        <v>3653.8461538461902</v>
      </c>
      <c r="AF205">
        <v>3600</v>
      </c>
      <c r="AH205" s="1">
        <v>1</v>
      </c>
      <c r="AI205" s="1">
        <v>1</v>
      </c>
      <c r="AJ205" s="1">
        <v>1</v>
      </c>
      <c r="AK205" s="1">
        <v>1</v>
      </c>
      <c r="AL205" s="1">
        <v>0</v>
      </c>
      <c r="AM205" s="1">
        <v>2</v>
      </c>
      <c r="AN205" s="1">
        <v>3</v>
      </c>
      <c r="AO205" s="1">
        <v>1</v>
      </c>
      <c r="AP205">
        <v>1</v>
      </c>
    </row>
    <row r="206" spans="1:42">
      <c r="A206" s="3">
        <f>SUBTOTAL(103,$B$2:B206)</f>
        <v>205</v>
      </c>
      <c r="B206" s="3" t="s">
        <v>1091</v>
      </c>
      <c r="C206" s="3" t="s">
        <v>8</v>
      </c>
      <c r="D206" s="4" t="s">
        <v>1092</v>
      </c>
      <c r="E206" s="4" t="s">
        <v>194</v>
      </c>
      <c r="F206" s="4" t="s">
        <v>835</v>
      </c>
      <c r="G206" s="1">
        <v>23</v>
      </c>
      <c r="H206" s="1">
        <v>194</v>
      </c>
      <c r="I206" s="1">
        <v>171.61538461538501</v>
      </c>
      <c r="J206" s="1">
        <v>32</v>
      </c>
      <c r="K206" s="1">
        <v>44.769230769230802</v>
      </c>
      <c r="Q206" s="1">
        <v>0</v>
      </c>
      <c r="R206" s="1">
        <v>216.38461538461499</v>
      </c>
      <c r="T206" s="1" t="s">
        <v>836</v>
      </c>
      <c r="U206" s="1" t="s">
        <v>967</v>
      </c>
      <c r="X206" s="1">
        <v>3</v>
      </c>
      <c r="Z206" s="3">
        <v>226.38461538461499</v>
      </c>
      <c r="AA206" s="3">
        <v>50</v>
      </c>
      <c r="AB206" s="1">
        <v>50</v>
      </c>
      <c r="AC206" s="1">
        <v>176.38461538461499</v>
      </c>
      <c r="AD206" s="1">
        <v>176</v>
      </c>
      <c r="AE206">
        <v>1538.4615384615499</v>
      </c>
      <c r="AF206">
        <v>1500</v>
      </c>
      <c r="AH206" s="1">
        <v>1</v>
      </c>
      <c r="AI206" s="1">
        <v>1</v>
      </c>
      <c r="AJ206" s="1">
        <v>1</v>
      </c>
      <c r="AK206" s="1">
        <v>0</v>
      </c>
      <c r="AL206" s="1">
        <v>1</v>
      </c>
      <c r="AM206" s="1">
        <v>1</v>
      </c>
      <c r="AN206" s="1">
        <v>1</v>
      </c>
      <c r="AO206" s="1">
        <v>1</v>
      </c>
      <c r="AP206">
        <v>0</v>
      </c>
    </row>
    <row r="207" spans="1:42">
      <c r="A207" s="1">
        <f>SUBTOTAL(103,$B$2:B207)</f>
        <v>206</v>
      </c>
      <c r="B207" s="1" t="s">
        <v>424</v>
      </c>
      <c r="C207" s="1" t="s">
        <v>8</v>
      </c>
      <c r="D207" t="s">
        <v>425</v>
      </c>
      <c r="E207" t="s">
        <v>385</v>
      </c>
      <c r="F207" t="s">
        <v>835</v>
      </c>
      <c r="G207" s="1">
        <v>26</v>
      </c>
      <c r="H207" s="1">
        <v>194</v>
      </c>
      <c r="I207" s="1">
        <v>194</v>
      </c>
      <c r="J207" s="1">
        <v>36</v>
      </c>
      <c r="K207" s="1">
        <v>50.365384615384599</v>
      </c>
      <c r="Q207" s="1">
        <v>0</v>
      </c>
      <c r="R207" s="1">
        <v>244.36538461538501</v>
      </c>
      <c r="S207" s="1">
        <v>13</v>
      </c>
      <c r="T207" s="1" t="s">
        <v>836</v>
      </c>
      <c r="U207" s="1" t="s">
        <v>957</v>
      </c>
      <c r="X207" s="1">
        <v>3</v>
      </c>
      <c r="Z207" s="1">
        <v>277.36538461538498</v>
      </c>
      <c r="AA207" s="2">
        <v>90</v>
      </c>
      <c r="AB207" s="1">
        <v>90</v>
      </c>
      <c r="AC207" s="1">
        <v>187.36538461538501</v>
      </c>
      <c r="AD207" s="1">
        <v>187</v>
      </c>
      <c r="AE207">
        <v>1461.5384615385699</v>
      </c>
      <c r="AF207">
        <v>1400</v>
      </c>
      <c r="AH207" s="1">
        <v>1</v>
      </c>
      <c r="AI207" s="1">
        <v>1</v>
      </c>
      <c r="AJ207" s="1">
        <v>1</v>
      </c>
      <c r="AK207" s="1">
        <v>1</v>
      </c>
      <c r="AL207" s="1">
        <v>1</v>
      </c>
      <c r="AM207" s="1">
        <v>2</v>
      </c>
      <c r="AN207" s="1">
        <v>1</v>
      </c>
      <c r="AO207" s="1">
        <v>0</v>
      </c>
      <c r="AP207">
        <v>4</v>
      </c>
    </row>
    <row r="208" spans="1:42">
      <c r="A208" s="1">
        <f>SUBTOTAL(103,$B$2:B208)</f>
        <v>207</v>
      </c>
      <c r="B208" s="1" t="s">
        <v>426</v>
      </c>
      <c r="C208" s="1" t="s">
        <v>8</v>
      </c>
      <c r="D208" t="s">
        <v>427</v>
      </c>
      <c r="E208" t="s">
        <v>329</v>
      </c>
      <c r="F208" t="s">
        <v>835</v>
      </c>
      <c r="G208" s="1">
        <v>25.5</v>
      </c>
      <c r="H208" s="1">
        <v>194</v>
      </c>
      <c r="I208" s="1">
        <v>190.269230769231</v>
      </c>
      <c r="J208" s="1">
        <v>34</v>
      </c>
      <c r="K208" s="1">
        <v>47.567307692307701</v>
      </c>
      <c r="Q208" s="1">
        <v>0</v>
      </c>
      <c r="R208" s="1">
        <v>237.836538461538</v>
      </c>
      <c r="T208" s="1" t="s">
        <v>836</v>
      </c>
      <c r="X208" s="1">
        <v>3</v>
      </c>
      <c r="Z208" s="1">
        <v>247.836538461538</v>
      </c>
      <c r="AA208" s="2">
        <v>90</v>
      </c>
      <c r="AB208" s="1">
        <v>90</v>
      </c>
      <c r="AC208" s="1">
        <v>157.836538461538</v>
      </c>
      <c r="AD208" s="1">
        <v>157</v>
      </c>
      <c r="AE208">
        <v>3346.1538461538098</v>
      </c>
      <c r="AF208">
        <v>3300</v>
      </c>
      <c r="AH208" s="1">
        <v>1</v>
      </c>
      <c r="AI208" s="1">
        <v>1</v>
      </c>
      <c r="AJ208" s="1">
        <v>0</v>
      </c>
      <c r="AK208" s="1">
        <v>0</v>
      </c>
      <c r="AL208" s="1">
        <v>1</v>
      </c>
      <c r="AM208" s="1">
        <v>2</v>
      </c>
      <c r="AN208" s="1">
        <v>3</v>
      </c>
      <c r="AO208" s="1">
        <v>0</v>
      </c>
      <c r="AP208">
        <v>3</v>
      </c>
    </row>
    <row r="209" spans="1:42">
      <c r="A209" s="1">
        <f>SUBTOTAL(103,$B$2:B209)</f>
        <v>208</v>
      </c>
      <c r="B209" s="1" t="s">
        <v>1093</v>
      </c>
      <c r="C209" s="1" t="s">
        <v>8</v>
      </c>
      <c r="D209" t="s">
        <v>1094</v>
      </c>
      <c r="E209" t="s">
        <v>1064</v>
      </c>
      <c r="F209" t="s">
        <v>835</v>
      </c>
      <c r="G209" s="1">
        <v>24</v>
      </c>
      <c r="H209" s="1">
        <v>194</v>
      </c>
      <c r="I209" s="1">
        <v>179.07692307692301</v>
      </c>
      <c r="J209" s="1">
        <v>44</v>
      </c>
      <c r="K209" s="1">
        <v>61.557692307692299</v>
      </c>
      <c r="Q209" s="1">
        <v>0</v>
      </c>
      <c r="R209" s="1">
        <v>240.63461538461499</v>
      </c>
      <c r="T209" s="1" t="s">
        <v>836</v>
      </c>
      <c r="U209" s="1" t="s">
        <v>967</v>
      </c>
      <c r="X209" s="1">
        <v>3</v>
      </c>
      <c r="Z209" s="1">
        <v>250.63461538461499</v>
      </c>
      <c r="AA209" s="2">
        <v>90</v>
      </c>
      <c r="AB209" s="1">
        <v>90</v>
      </c>
      <c r="AC209" s="1">
        <v>160.63461538461499</v>
      </c>
      <c r="AD209" s="1">
        <v>160</v>
      </c>
      <c r="AE209">
        <v>2538.46153846166</v>
      </c>
      <c r="AF209">
        <v>2500</v>
      </c>
      <c r="AH209" s="1">
        <v>1</v>
      </c>
      <c r="AI209" s="1">
        <v>1</v>
      </c>
      <c r="AJ209" s="1">
        <v>0</v>
      </c>
      <c r="AK209" s="1">
        <v>1</v>
      </c>
      <c r="AL209" s="1">
        <v>0</v>
      </c>
      <c r="AM209" s="1">
        <v>0</v>
      </c>
      <c r="AN209" s="1">
        <v>2</v>
      </c>
      <c r="AO209" s="1">
        <v>1</v>
      </c>
      <c r="AP209">
        <v>0</v>
      </c>
    </row>
    <row r="210" spans="1:42">
      <c r="A210" s="3">
        <f>SUBTOTAL(103,$B$2:B210)</f>
        <v>209</v>
      </c>
      <c r="B210" s="3" t="s">
        <v>428</v>
      </c>
      <c r="C210" s="3" t="s">
        <v>8</v>
      </c>
      <c r="D210" s="4" t="s">
        <v>429</v>
      </c>
      <c r="E210" s="4" t="s">
        <v>430</v>
      </c>
      <c r="F210" s="4" t="s">
        <v>835</v>
      </c>
      <c r="G210" s="1">
        <v>24</v>
      </c>
      <c r="H210" s="1">
        <v>194</v>
      </c>
      <c r="I210" s="1">
        <v>179.07692307692301</v>
      </c>
      <c r="J210" s="1">
        <v>36</v>
      </c>
      <c r="K210" s="1">
        <v>50.365384615384599</v>
      </c>
      <c r="Q210" s="1">
        <v>0</v>
      </c>
      <c r="R210" s="1">
        <v>229.44230769230799</v>
      </c>
      <c r="T210" s="1" t="s">
        <v>836</v>
      </c>
      <c r="U210" s="1" t="s">
        <v>967</v>
      </c>
      <c r="X210" s="1">
        <v>2</v>
      </c>
      <c r="Z210" s="3">
        <v>238.44230769230799</v>
      </c>
      <c r="AA210" s="3">
        <v>50</v>
      </c>
      <c r="AB210" s="1">
        <v>50</v>
      </c>
      <c r="AC210" s="1">
        <v>188.44230769230799</v>
      </c>
      <c r="AD210" s="1">
        <v>188</v>
      </c>
      <c r="AE210">
        <v>1769.23076923083</v>
      </c>
      <c r="AF210">
        <v>1700</v>
      </c>
      <c r="AH210" s="1">
        <v>1</v>
      </c>
      <c r="AI210" s="1">
        <v>1</v>
      </c>
      <c r="AJ210" s="1">
        <v>1</v>
      </c>
      <c r="AK210" s="1">
        <v>1</v>
      </c>
      <c r="AL210" s="1">
        <v>1</v>
      </c>
      <c r="AM210" s="1">
        <v>3</v>
      </c>
      <c r="AN210" s="1">
        <v>1</v>
      </c>
      <c r="AO210" s="1">
        <v>1</v>
      </c>
      <c r="AP210">
        <v>2</v>
      </c>
    </row>
    <row r="211" spans="1:42">
      <c r="A211" s="1">
        <f>SUBTOTAL(103,$B$2:B211)</f>
        <v>210</v>
      </c>
      <c r="B211" s="1" t="s">
        <v>1095</v>
      </c>
      <c r="C211" s="1" t="s">
        <v>8</v>
      </c>
      <c r="D211" t="s">
        <v>1096</v>
      </c>
      <c r="E211" t="s">
        <v>1097</v>
      </c>
      <c r="F211" t="s">
        <v>835</v>
      </c>
      <c r="G211" s="1">
        <v>25.875</v>
      </c>
      <c r="H211" s="1">
        <v>194</v>
      </c>
      <c r="I211" s="1">
        <v>193.06730769230799</v>
      </c>
      <c r="J211" s="1">
        <v>52</v>
      </c>
      <c r="K211" s="1">
        <v>72.75</v>
      </c>
      <c r="Q211" s="1">
        <v>0</v>
      </c>
      <c r="R211" s="1">
        <v>265.81730769230802</v>
      </c>
      <c r="S211" s="1">
        <v>13</v>
      </c>
      <c r="T211" s="1" t="s">
        <v>836</v>
      </c>
      <c r="U211" s="1" t="s">
        <v>957</v>
      </c>
      <c r="X211" s="1">
        <v>2</v>
      </c>
      <c r="Z211" s="1">
        <v>297.81730769230802</v>
      </c>
      <c r="AA211" s="2">
        <v>90</v>
      </c>
      <c r="AB211" s="1">
        <v>90</v>
      </c>
      <c r="AC211" s="1">
        <v>207.81730769230799</v>
      </c>
      <c r="AD211" s="1">
        <v>207</v>
      </c>
      <c r="AE211">
        <v>3269.23076923094</v>
      </c>
      <c r="AF211">
        <v>3200</v>
      </c>
      <c r="AH211" s="1">
        <v>2</v>
      </c>
      <c r="AI211" s="1">
        <v>0</v>
      </c>
      <c r="AJ211" s="1">
        <v>0</v>
      </c>
      <c r="AK211" s="1">
        <v>0</v>
      </c>
      <c r="AL211" s="1">
        <v>1</v>
      </c>
      <c r="AM211" s="1">
        <v>2</v>
      </c>
      <c r="AN211" s="1">
        <v>3</v>
      </c>
      <c r="AO211" s="1">
        <v>0</v>
      </c>
      <c r="AP211">
        <v>2</v>
      </c>
    </row>
    <row r="212" spans="1:42">
      <c r="A212" s="1">
        <f>SUBTOTAL(103,$B$2:B212)</f>
        <v>211</v>
      </c>
      <c r="B212" s="1" t="s">
        <v>1098</v>
      </c>
      <c r="C212" s="1" t="s">
        <v>8</v>
      </c>
      <c r="D212" t="s">
        <v>140</v>
      </c>
      <c r="E212" t="s">
        <v>1099</v>
      </c>
      <c r="F212" t="s">
        <v>835</v>
      </c>
      <c r="G212" s="1">
        <v>25.875</v>
      </c>
      <c r="H212" s="1">
        <v>194</v>
      </c>
      <c r="I212" s="1">
        <v>193.06730769230799</v>
      </c>
      <c r="J212" s="1">
        <v>64</v>
      </c>
      <c r="K212" s="1">
        <v>89.538461538461505</v>
      </c>
      <c r="Q212" s="1">
        <v>0</v>
      </c>
      <c r="R212" s="1">
        <v>282.605769230769</v>
      </c>
      <c r="S212" s="1">
        <v>13</v>
      </c>
      <c r="T212" s="1" t="s">
        <v>836</v>
      </c>
      <c r="U212" s="1" t="s">
        <v>957</v>
      </c>
      <c r="X212" s="1">
        <v>2</v>
      </c>
      <c r="Z212" s="1">
        <v>314.605769230769</v>
      </c>
      <c r="AA212" s="2">
        <v>90</v>
      </c>
      <c r="AB212" s="1">
        <v>90</v>
      </c>
      <c r="AC212" s="1">
        <v>224.605769230769</v>
      </c>
      <c r="AD212" s="1">
        <v>224</v>
      </c>
      <c r="AE212">
        <v>2423.0769230771298</v>
      </c>
      <c r="AF212">
        <v>2400</v>
      </c>
      <c r="AH212" s="1">
        <v>2</v>
      </c>
      <c r="AI212" s="1">
        <v>0</v>
      </c>
      <c r="AJ212" s="1">
        <v>1</v>
      </c>
      <c r="AK212" s="1">
        <v>0</v>
      </c>
      <c r="AL212" s="1">
        <v>0</v>
      </c>
      <c r="AM212" s="1">
        <v>4</v>
      </c>
      <c r="AN212" s="1">
        <v>2</v>
      </c>
      <c r="AO212" s="1">
        <v>0</v>
      </c>
      <c r="AP212">
        <v>4</v>
      </c>
    </row>
    <row r="213" spans="1:42">
      <c r="A213" s="1">
        <f>SUBTOTAL(103,$B$2:B213)</f>
        <v>212</v>
      </c>
      <c r="B213" s="1" t="s">
        <v>1100</v>
      </c>
      <c r="C213" s="1" t="s">
        <v>8</v>
      </c>
      <c r="D213" t="s">
        <v>1101</v>
      </c>
      <c r="E213" t="s">
        <v>325</v>
      </c>
      <c r="F213" t="s">
        <v>835</v>
      </c>
      <c r="G213" s="1">
        <v>25.4375</v>
      </c>
      <c r="H213" s="1">
        <v>194</v>
      </c>
      <c r="I213" s="1">
        <v>189.80288461538501</v>
      </c>
      <c r="J213" s="1">
        <v>32</v>
      </c>
      <c r="K213" s="1">
        <v>44.769230769230802</v>
      </c>
      <c r="Q213" s="1">
        <v>0</v>
      </c>
      <c r="R213" s="1">
        <v>234.57211538461499</v>
      </c>
      <c r="S213" s="1">
        <v>6.25</v>
      </c>
      <c r="T213" s="1" t="s">
        <v>836</v>
      </c>
      <c r="U213" s="1" t="s">
        <v>957</v>
      </c>
      <c r="X213" s="1">
        <v>2</v>
      </c>
      <c r="Z213" s="1">
        <v>259.82211538461502</v>
      </c>
      <c r="AA213" s="2">
        <v>90</v>
      </c>
      <c r="AB213" s="1">
        <v>90</v>
      </c>
      <c r="AC213" s="1">
        <v>169.82211538461499</v>
      </c>
      <c r="AD213" s="1">
        <v>169</v>
      </c>
      <c r="AE213">
        <v>3288.4615384614299</v>
      </c>
      <c r="AF213">
        <v>3200</v>
      </c>
      <c r="AH213" s="1">
        <v>1</v>
      </c>
      <c r="AI213" s="1">
        <v>1</v>
      </c>
      <c r="AJ213" s="1">
        <v>0</v>
      </c>
      <c r="AK213" s="1">
        <v>1</v>
      </c>
      <c r="AL213" s="1">
        <v>1</v>
      </c>
      <c r="AM213" s="1">
        <v>4</v>
      </c>
      <c r="AN213" s="1">
        <v>3</v>
      </c>
      <c r="AO213" s="1">
        <v>0</v>
      </c>
      <c r="AP213">
        <v>2</v>
      </c>
    </row>
    <row r="214" spans="1:42">
      <c r="A214" s="1">
        <f>SUBTOTAL(103,$B$2:B214)</f>
        <v>213</v>
      </c>
      <c r="B214" s="1" t="s">
        <v>431</v>
      </c>
      <c r="C214" s="1" t="s">
        <v>8</v>
      </c>
      <c r="D214" t="s">
        <v>432</v>
      </c>
      <c r="E214" t="s">
        <v>433</v>
      </c>
      <c r="F214" t="s">
        <v>835</v>
      </c>
      <c r="G214" s="1">
        <v>25.9375</v>
      </c>
      <c r="H214" s="1">
        <v>194</v>
      </c>
      <c r="I214" s="1">
        <v>193.53365384615401</v>
      </c>
      <c r="J214" s="1">
        <v>58</v>
      </c>
      <c r="K214" s="1">
        <v>81.144230769230802</v>
      </c>
      <c r="Q214" s="1">
        <v>0</v>
      </c>
      <c r="R214" s="1">
        <v>274.67788461538498</v>
      </c>
      <c r="S214" s="1">
        <v>13</v>
      </c>
      <c r="T214" s="1" t="s">
        <v>836</v>
      </c>
      <c r="U214" s="1" t="s">
        <v>957</v>
      </c>
      <c r="X214" s="1">
        <v>2</v>
      </c>
      <c r="Z214" s="1">
        <v>306.67788461538498</v>
      </c>
      <c r="AA214" s="2">
        <v>90</v>
      </c>
      <c r="AB214" s="1">
        <v>90</v>
      </c>
      <c r="AC214" s="1">
        <v>216.67788461538501</v>
      </c>
      <c r="AD214" s="1">
        <v>216</v>
      </c>
      <c r="AE214">
        <v>2711.5384615385701</v>
      </c>
      <c r="AF214">
        <v>2700</v>
      </c>
      <c r="AH214" s="1">
        <v>2</v>
      </c>
      <c r="AI214" s="1">
        <v>0</v>
      </c>
      <c r="AJ214" s="1">
        <v>0</v>
      </c>
      <c r="AK214" s="1">
        <v>1</v>
      </c>
      <c r="AL214" s="1">
        <v>1</v>
      </c>
      <c r="AM214" s="1">
        <v>1</v>
      </c>
      <c r="AN214" s="1">
        <v>2</v>
      </c>
      <c r="AO214" s="1">
        <v>1</v>
      </c>
      <c r="AP214">
        <v>2</v>
      </c>
    </row>
    <row r="215" spans="1:42">
      <c r="A215" s="1">
        <f>SUBTOTAL(103,$B$2:B215)</f>
        <v>214</v>
      </c>
      <c r="B215" s="1" t="s">
        <v>434</v>
      </c>
      <c r="C215" s="1" t="s">
        <v>8</v>
      </c>
      <c r="D215" t="s">
        <v>435</v>
      </c>
      <c r="E215" t="s">
        <v>436</v>
      </c>
      <c r="F215" t="s">
        <v>835</v>
      </c>
      <c r="G215" s="1">
        <v>24.6875</v>
      </c>
      <c r="H215" s="1">
        <v>194</v>
      </c>
      <c r="I215" s="1">
        <v>184.206730769231</v>
      </c>
      <c r="J215" s="1">
        <v>58</v>
      </c>
      <c r="K215" s="1">
        <v>81.144230769230802</v>
      </c>
      <c r="Q215" s="1">
        <v>0</v>
      </c>
      <c r="R215" s="1">
        <v>265.350961538462</v>
      </c>
      <c r="S215" s="1">
        <v>6.25</v>
      </c>
      <c r="T215" s="1" t="s">
        <v>836</v>
      </c>
      <c r="U215" s="1" t="s">
        <v>957</v>
      </c>
      <c r="X215" s="1">
        <v>2</v>
      </c>
      <c r="Z215" s="1">
        <v>290.600961538462</v>
      </c>
      <c r="AA215" s="2">
        <v>90</v>
      </c>
      <c r="AB215" s="1">
        <v>90</v>
      </c>
      <c r="AC215" s="1">
        <v>200.600961538462</v>
      </c>
      <c r="AD215" s="1">
        <v>200</v>
      </c>
      <c r="AE215">
        <v>2403.8461538461902</v>
      </c>
      <c r="AF215">
        <v>2400</v>
      </c>
      <c r="AH215" s="1">
        <v>2</v>
      </c>
      <c r="AI215" s="1">
        <v>0</v>
      </c>
      <c r="AJ215" s="1">
        <v>0</v>
      </c>
      <c r="AK215" s="1">
        <v>0</v>
      </c>
      <c r="AL215" s="1">
        <v>0</v>
      </c>
      <c r="AM215" s="1">
        <v>0</v>
      </c>
      <c r="AN215" s="1">
        <v>2</v>
      </c>
      <c r="AO215" s="1">
        <v>0</v>
      </c>
      <c r="AP215">
        <v>4</v>
      </c>
    </row>
    <row r="216" spans="1:42">
      <c r="A216" s="1">
        <f>SUBTOTAL(103,$B$2:B216)</f>
        <v>215</v>
      </c>
      <c r="B216" s="1" t="s">
        <v>1102</v>
      </c>
      <c r="C216" s="1" t="s">
        <v>8</v>
      </c>
      <c r="D216" t="s">
        <v>1103</v>
      </c>
      <c r="E216" t="s">
        <v>1104</v>
      </c>
      <c r="F216" t="s">
        <v>835</v>
      </c>
      <c r="G216" s="1">
        <v>26</v>
      </c>
      <c r="H216" s="1">
        <v>194</v>
      </c>
      <c r="I216" s="1">
        <v>194</v>
      </c>
      <c r="J216" s="1">
        <v>38</v>
      </c>
      <c r="K216" s="1">
        <v>53.163461538461497</v>
      </c>
      <c r="Q216" s="1">
        <v>0</v>
      </c>
      <c r="R216" s="1">
        <v>247.163461538462</v>
      </c>
      <c r="S216" s="1">
        <v>13</v>
      </c>
      <c r="T216" s="1" t="s">
        <v>836</v>
      </c>
      <c r="U216" s="1" t="s">
        <v>957</v>
      </c>
      <c r="Z216" s="1">
        <v>277.163461538462</v>
      </c>
      <c r="AA216" s="2">
        <v>90</v>
      </c>
      <c r="AB216" s="1">
        <v>90</v>
      </c>
      <c r="AC216" s="1">
        <v>187.163461538462</v>
      </c>
      <c r="AD216" s="1">
        <v>187</v>
      </c>
      <c r="AE216">
        <v>653.84615384618905</v>
      </c>
      <c r="AF216">
        <v>600</v>
      </c>
      <c r="AH216" s="1">
        <v>1</v>
      </c>
      <c r="AI216" s="1">
        <v>1</v>
      </c>
      <c r="AJ216" s="1">
        <v>1</v>
      </c>
      <c r="AK216" s="1">
        <v>1</v>
      </c>
      <c r="AL216" s="1">
        <v>1</v>
      </c>
      <c r="AM216" s="1">
        <v>2</v>
      </c>
      <c r="AN216" s="1">
        <v>0</v>
      </c>
      <c r="AO216" s="1">
        <v>1</v>
      </c>
      <c r="AP216">
        <v>1</v>
      </c>
    </row>
    <row r="217" spans="1:42">
      <c r="A217" s="1">
        <f>SUBTOTAL(103,$B$2:B217)</f>
        <v>216</v>
      </c>
      <c r="B217" s="1" t="s">
        <v>1108</v>
      </c>
      <c r="C217" s="1" t="s">
        <v>8</v>
      </c>
      <c r="D217" t="s">
        <v>1109</v>
      </c>
      <c r="E217" t="s">
        <v>206</v>
      </c>
      <c r="F217" t="s">
        <v>835</v>
      </c>
      <c r="G217" s="1">
        <v>26</v>
      </c>
      <c r="H217" s="1">
        <v>194</v>
      </c>
      <c r="I217" s="1">
        <v>194</v>
      </c>
      <c r="J217" s="1">
        <v>50</v>
      </c>
      <c r="K217" s="1">
        <v>69.951923076923094</v>
      </c>
      <c r="Q217" s="1">
        <v>0</v>
      </c>
      <c r="R217" s="1">
        <v>263.95192307692298</v>
      </c>
      <c r="S217" s="1">
        <v>13</v>
      </c>
      <c r="T217" s="1" t="s">
        <v>836</v>
      </c>
      <c r="U217" s="1" t="s">
        <v>957</v>
      </c>
      <c r="Z217" s="1">
        <v>293.95192307692298</v>
      </c>
      <c r="AA217" s="2">
        <v>90</v>
      </c>
      <c r="AB217" s="1">
        <v>90</v>
      </c>
      <c r="AC217" s="1">
        <v>203.95192307692301</v>
      </c>
      <c r="AD217" s="1">
        <v>203</v>
      </c>
      <c r="AE217">
        <v>3807.6923076923799</v>
      </c>
      <c r="AF217">
        <v>3800</v>
      </c>
      <c r="AH217" s="1">
        <v>2</v>
      </c>
      <c r="AI217" s="1">
        <v>0</v>
      </c>
      <c r="AJ217" s="1">
        <v>0</v>
      </c>
      <c r="AK217" s="1">
        <v>0</v>
      </c>
      <c r="AL217" s="1">
        <v>0</v>
      </c>
      <c r="AM217" s="1">
        <v>3</v>
      </c>
      <c r="AN217" s="1">
        <v>3</v>
      </c>
      <c r="AO217" s="1">
        <v>1</v>
      </c>
      <c r="AP217">
        <v>3</v>
      </c>
    </row>
    <row r="218" spans="1:42">
      <c r="A218" s="1">
        <f>SUBTOTAL(103,$B$2:B218)</f>
        <v>217</v>
      </c>
      <c r="B218" s="1" t="s">
        <v>821</v>
      </c>
      <c r="C218" s="1" t="s">
        <v>8</v>
      </c>
      <c r="D218" t="s">
        <v>822</v>
      </c>
      <c r="E218" t="s">
        <v>823</v>
      </c>
      <c r="F218" t="s">
        <v>835</v>
      </c>
      <c r="G218" s="1">
        <v>26</v>
      </c>
      <c r="H218" s="1">
        <v>194</v>
      </c>
      <c r="I218" s="1">
        <v>194</v>
      </c>
      <c r="J218" s="1">
        <v>36</v>
      </c>
      <c r="K218" s="1">
        <v>50.365384615384599</v>
      </c>
      <c r="Q218" s="1">
        <v>0</v>
      </c>
      <c r="R218" s="1">
        <v>244.36538461538501</v>
      </c>
      <c r="S218" s="1">
        <v>13</v>
      </c>
      <c r="T218" s="1" t="s">
        <v>836</v>
      </c>
      <c r="U218" s="1" t="s">
        <v>957</v>
      </c>
      <c r="Z218" s="1">
        <v>274.36538461538498</v>
      </c>
      <c r="AA218" s="2">
        <v>90</v>
      </c>
      <c r="AB218" s="1">
        <v>90</v>
      </c>
      <c r="AC218" s="1">
        <v>184.36538461538501</v>
      </c>
      <c r="AD218" s="1">
        <v>184</v>
      </c>
      <c r="AE218">
        <v>1461.5384615385699</v>
      </c>
      <c r="AF218">
        <v>1400</v>
      </c>
      <c r="AH218" s="1">
        <v>1</v>
      </c>
      <c r="AI218" s="1">
        <v>1</v>
      </c>
      <c r="AJ218" s="1">
        <v>1</v>
      </c>
      <c r="AK218" s="1">
        <v>1</v>
      </c>
      <c r="AL218" s="1">
        <v>0</v>
      </c>
      <c r="AM218" s="1">
        <v>4</v>
      </c>
      <c r="AN218" s="1">
        <v>1</v>
      </c>
      <c r="AO218" s="1">
        <v>0</v>
      </c>
      <c r="AP218">
        <v>4</v>
      </c>
    </row>
    <row r="219" spans="1:42">
      <c r="A219" s="1">
        <f>SUBTOTAL(103,$B$2:B219)</f>
        <v>218</v>
      </c>
      <c r="B219" s="1" t="s">
        <v>437</v>
      </c>
      <c r="C219" s="1" t="s">
        <v>8</v>
      </c>
      <c r="D219" t="s">
        <v>438</v>
      </c>
      <c r="E219" t="s">
        <v>439</v>
      </c>
      <c r="F219" t="s">
        <v>835</v>
      </c>
      <c r="G219" s="1">
        <v>23.875</v>
      </c>
      <c r="H219" s="1">
        <v>194</v>
      </c>
      <c r="I219" s="1">
        <v>178.144230769231</v>
      </c>
      <c r="J219" s="1">
        <v>38</v>
      </c>
      <c r="K219" s="1">
        <v>53.163461538461497</v>
      </c>
      <c r="Q219" s="1">
        <v>0</v>
      </c>
      <c r="R219" s="1">
        <v>231.30769230769201</v>
      </c>
      <c r="T219" s="1" t="s">
        <v>836</v>
      </c>
      <c r="U219" s="1" t="s">
        <v>967</v>
      </c>
      <c r="Z219" s="1">
        <v>238.30769230769201</v>
      </c>
      <c r="AA219" s="2">
        <v>90</v>
      </c>
      <c r="AB219" s="1">
        <v>90</v>
      </c>
      <c r="AC219" s="1">
        <v>148.30769230769201</v>
      </c>
      <c r="AD219" s="1">
        <v>148</v>
      </c>
      <c r="AE219">
        <v>1230.7692307692801</v>
      </c>
      <c r="AF219">
        <v>1200</v>
      </c>
      <c r="AH219" s="1">
        <v>1</v>
      </c>
      <c r="AI219" s="1">
        <v>0</v>
      </c>
      <c r="AJ219" s="1">
        <v>2</v>
      </c>
      <c r="AK219" s="1">
        <v>0</v>
      </c>
      <c r="AL219" s="1">
        <v>1</v>
      </c>
      <c r="AM219" s="1">
        <v>3</v>
      </c>
      <c r="AN219" s="1">
        <v>1</v>
      </c>
      <c r="AO219" s="1">
        <v>0</v>
      </c>
      <c r="AP219">
        <v>2</v>
      </c>
    </row>
    <row r="220" spans="1:42">
      <c r="A220" s="1">
        <f>SUBTOTAL(103,$B$2:B220)</f>
        <v>219</v>
      </c>
      <c r="B220" s="1" t="s">
        <v>1110</v>
      </c>
      <c r="C220" s="1" t="s">
        <v>8</v>
      </c>
      <c r="D220" t="s">
        <v>1111</v>
      </c>
      <c r="E220" t="s">
        <v>439</v>
      </c>
      <c r="F220" t="s">
        <v>835</v>
      </c>
      <c r="G220" s="1">
        <v>26</v>
      </c>
      <c r="H220" s="1">
        <v>194</v>
      </c>
      <c r="I220" s="1">
        <v>194</v>
      </c>
      <c r="J220" s="1">
        <v>38</v>
      </c>
      <c r="K220" s="1">
        <v>53.163461538461497</v>
      </c>
      <c r="Q220" s="1">
        <v>0</v>
      </c>
      <c r="R220" s="1">
        <v>247.163461538462</v>
      </c>
      <c r="S220" s="1">
        <v>13</v>
      </c>
      <c r="T220" s="1" t="s">
        <v>836</v>
      </c>
      <c r="U220" s="1" t="s">
        <v>957</v>
      </c>
      <c r="Z220" s="1">
        <v>277.163461538462</v>
      </c>
      <c r="AA220" s="2">
        <v>90</v>
      </c>
      <c r="AB220" s="1">
        <v>90</v>
      </c>
      <c r="AC220" s="1">
        <v>187.163461538462</v>
      </c>
      <c r="AD220" s="1">
        <v>187</v>
      </c>
      <c r="AE220">
        <v>653.84615384618905</v>
      </c>
      <c r="AF220">
        <v>600</v>
      </c>
      <c r="AH220" s="1">
        <v>1</v>
      </c>
      <c r="AI220" s="1">
        <v>1</v>
      </c>
      <c r="AJ220" s="1">
        <v>1</v>
      </c>
      <c r="AK220" s="1">
        <v>1</v>
      </c>
      <c r="AL220" s="1">
        <v>1</v>
      </c>
      <c r="AM220" s="1">
        <v>2</v>
      </c>
      <c r="AN220" s="1">
        <v>0</v>
      </c>
      <c r="AO220" s="1">
        <v>1</v>
      </c>
      <c r="AP220">
        <v>1</v>
      </c>
    </row>
    <row r="221" spans="1:42">
      <c r="A221" s="1">
        <f>SUBTOTAL(103,$B$2:B221)</f>
        <v>220</v>
      </c>
      <c r="B221" s="1" t="s">
        <v>440</v>
      </c>
      <c r="C221" s="1" t="s">
        <v>8</v>
      </c>
      <c r="D221" t="s">
        <v>441</v>
      </c>
      <c r="E221" t="s">
        <v>439</v>
      </c>
      <c r="F221" t="s">
        <v>835</v>
      </c>
      <c r="G221" s="1">
        <v>26</v>
      </c>
      <c r="H221" s="1">
        <v>194</v>
      </c>
      <c r="I221" s="1">
        <v>194</v>
      </c>
      <c r="J221" s="1">
        <v>68</v>
      </c>
      <c r="K221" s="1">
        <v>95.134615384615401</v>
      </c>
      <c r="Q221" s="1">
        <v>0</v>
      </c>
      <c r="R221" s="1">
        <v>289.13461538461502</v>
      </c>
      <c r="S221" s="1">
        <v>13</v>
      </c>
      <c r="T221" s="1" t="s">
        <v>836</v>
      </c>
      <c r="U221" s="1" t="s">
        <v>957</v>
      </c>
      <c r="Z221" s="1">
        <v>319.13461538461502</v>
      </c>
      <c r="AA221" s="2">
        <v>90</v>
      </c>
      <c r="AB221" s="1">
        <v>90</v>
      </c>
      <c r="AC221" s="1">
        <v>229.13461538461499</v>
      </c>
      <c r="AD221" s="1">
        <v>229</v>
      </c>
      <c r="AE221">
        <v>538.46153846143397</v>
      </c>
      <c r="AF221">
        <v>500</v>
      </c>
      <c r="AH221" s="1">
        <v>2</v>
      </c>
      <c r="AI221" s="1">
        <v>0</v>
      </c>
      <c r="AJ221" s="1">
        <v>1</v>
      </c>
      <c r="AK221" s="1">
        <v>0</v>
      </c>
      <c r="AL221" s="1">
        <v>1</v>
      </c>
      <c r="AM221" s="1">
        <v>4</v>
      </c>
      <c r="AN221" s="1">
        <v>0</v>
      </c>
      <c r="AO221" s="1">
        <v>1</v>
      </c>
      <c r="AP221">
        <v>0</v>
      </c>
    </row>
    <row r="222" spans="1:42">
      <c r="A222" s="1">
        <f>SUBTOTAL(103,$B$2:B222)</f>
        <v>221</v>
      </c>
      <c r="B222" s="1" t="s">
        <v>1114</v>
      </c>
      <c r="C222" s="1" t="s">
        <v>8</v>
      </c>
      <c r="D222" t="s">
        <v>460</v>
      </c>
      <c r="E222" t="s">
        <v>682</v>
      </c>
      <c r="F222" t="s">
        <v>835</v>
      </c>
      <c r="G222" s="1">
        <v>26</v>
      </c>
      <c r="H222" s="1">
        <v>194</v>
      </c>
      <c r="I222" s="1">
        <v>194</v>
      </c>
      <c r="J222" s="1">
        <v>38</v>
      </c>
      <c r="K222" s="1">
        <v>53.163461538461497</v>
      </c>
      <c r="Q222" s="1">
        <v>0</v>
      </c>
      <c r="R222" s="1">
        <v>247.163461538462</v>
      </c>
      <c r="S222" s="1">
        <v>13</v>
      </c>
      <c r="T222" s="1" t="s">
        <v>836</v>
      </c>
      <c r="U222" s="1" t="s">
        <v>957</v>
      </c>
      <c r="Z222" s="1">
        <v>277.163461538462</v>
      </c>
      <c r="AA222" s="2">
        <v>90</v>
      </c>
      <c r="AB222" s="1">
        <v>90</v>
      </c>
      <c r="AC222" s="1">
        <v>187.163461538462</v>
      </c>
      <c r="AD222" s="1">
        <v>187</v>
      </c>
      <c r="AE222">
        <v>653.84615384618905</v>
      </c>
      <c r="AF222">
        <v>600</v>
      </c>
      <c r="AH222" s="1">
        <v>1</v>
      </c>
      <c r="AI222" s="1">
        <v>1</v>
      </c>
      <c r="AJ222" s="1">
        <v>1</v>
      </c>
      <c r="AK222" s="1">
        <v>1</v>
      </c>
      <c r="AL222" s="1">
        <v>1</v>
      </c>
      <c r="AM222" s="1">
        <v>2</v>
      </c>
      <c r="AN222" s="1">
        <v>0</v>
      </c>
      <c r="AO222" s="1">
        <v>1</v>
      </c>
      <c r="AP222">
        <v>1</v>
      </c>
    </row>
    <row r="223" spans="1:42">
      <c r="A223" s="1">
        <f>SUBTOTAL(103,$B$2:B223)</f>
        <v>222</v>
      </c>
      <c r="B223" s="1" t="s">
        <v>442</v>
      </c>
      <c r="C223" s="1" t="s">
        <v>8</v>
      </c>
      <c r="D223" t="s">
        <v>443</v>
      </c>
      <c r="E223" t="s">
        <v>444</v>
      </c>
      <c r="F223" t="s">
        <v>835</v>
      </c>
      <c r="G223" s="1">
        <v>26</v>
      </c>
      <c r="H223" s="1">
        <v>194</v>
      </c>
      <c r="I223" s="1">
        <v>194</v>
      </c>
      <c r="J223" s="1">
        <v>60</v>
      </c>
      <c r="K223" s="1">
        <v>83.942307692307693</v>
      </c>
      <c r="Q223" s="1">
        <v>0</v>
      </c>
      <c r="R223" s="1">
        <v>277.94230769230802</v>
      </c>
      <c r="S223" s="1">
        <v>13</v>
      </c>
      <c r="T223" s="1" t="s">
        <v>836</v>
      </c>
      <c r="U223" s="1" t="s">
        <v>957</v>
      </c>
      <c r="Z223" s="1">
        <v>307.94230769230802</v>
      </c>
      <c r="AA223" s="2">
        <v>90</v>
      </c>
      <c r="AB223" s="1">
        <v>90</v>
      </c>
      <c r="AC223" s="1">
        <v>217.94230769230799</v>
      </c>
      <c r="AD223" s="1">
        <v>217</v>
      </c>
      <c r="AE223">
        <v>3769.2307692307199</v>
      </c>
      <c r="AF223">
        <v>3700</v>
      </c>
      <c r="AH223" s="1">
        <v>2</v>
      </c>
      <c r="AI223" s="1">
        <v>0</v>
      </c>
      <c r="AJ223" s="1">
        <v>0</v>
      </c>
      <c r="AK223" s="1">
        <v>1</v>
      </c>
      <c r="AL223" s="1">
        <v>1</v>
      </c>
      <c r="AM223" s="1">
        <v>2</v>
      </c>
      <c r="AN223" s="1">
        <v>3</v>
      </c>
      <c r="AO223" s="1">
        <v>1</v>
      </c>
      <c r="AP223">
        <v>2</v>
      </c>
    </row>
    <row r="224" spans="1:42">
      <c r="A224" s="1">
        <f>SUBTOTAL(103,$B$2:B224)</f>
        <v>223</v>
      </c>
      <c r="B224" s="1" t="s">
        <v>445</v>
      </c>
      <c r="C224" s="1" t="e">
        <v>#N/A</v>
      </c>
      <c r="D224" t="s">
        <v>446</v>
      </c>
      <c r="E224" t="s">
        <v>447</v>
      </c>
      <c r="F224" t="s">
        <v>835</v>
      </c>
      <c r="G224" s="1">
        <v>26</v>
      </c>
      <c r="H224" s="1">
        <v>192</v>
      </c>
      <c r="I224" s="1">
        <v>192</v>
      </c>
      <c r="J224" s="1">
        <v>34</v>
      </c>
      <c r="K224" s="1">
        <v>47.076923076923102</v>
      </c>
      <c r="Q224" s="1">
        <v>0</v>
      </c>
      <c r="R224" s="1">
        <v>239.07692307692301</v>
      </c>
      <c r="S224" s="1">
        <v>13</v>
      </c>
      <c r="T224" s="1" t="s">
        <v>836</v>
      </c>
      <c r="U224" s="1" t="s">
        <v>957</v>
      </c>
      <c r="Z224" s="1">
        <v>269.07692307692298</v>
      </c>
      <c r="AA224" s="2" t="e">
        <v>#N/A</v>
      </c>
      <c r="AC224" s="1">
        <v>269.07692307692298</v>
      </c>
      <c r="AD224" s="1">
        <v>269</v>
      </c>
      <c r="AE224">
        <v>307.69230769237799</v>
      </c>
      <c r="AF224">
        <v>300</v>
      </c>
      <c r="AH224" s="1">
        <v>2</v>
      </c>
      <c r="AI224" s="1">
        <v>1</v>
      </c>
      <c r="AJ224" s="1">
        <v>0</v>
      </c>
      <c r="AK224" s="1">
        <v>1</v>
      </c>
      <c r="AL224" s="1">
        <v>1</v>
      </c>
      <c r="AM224" s="1">
        <v>4</v>
      </c>
      <c r="AN224" s="1">
        <v>0</v>
      </c>
      <c r="AO224" s="1">
        <v>0</v>
      </c>
      <c r="AP224">
        <v>3</v>
      </c>
    </row>
    <row r="225" spans="1:42">
      <c r="A225" s="1">
        <f>SUBTOTAL(103,$B$2:B225)</f>
        <v>224</v>
      </c>
      <c r="B225" s="1" t="s">
        <v>1317</v>
      </c>
      <c r="C225" s="1" t="e">
        <v>#N/A</v>
      </c>
      <c r="D225" t="s">
        <v>1318</v>
      </c>
      <c r="E225" t="s">
        <v>317</v>
      </c>
      <c r="F225" t="s">
        <v>835</v>
      </c>
      <c r="G225" s="1">
        <v>6</v>
      </c>
      <c r="H225" s="1">
        <v>192</v>
      </c>
      <c r="I225" s="1">
        <v>44.307692307692299</v>
      </c>
      <c r="J225" s="1">
        <v>8</v>
      </c>
      <c r="K225" s="1">
        <v>11.0769230769231</v>
      </c>
      <c r="Q225" s="1">
        <v>0</v>
      </c>
      <c r="R225" s="1">
        <v>55.384615384615401</v>
      </c>
      <c r="S225" s="1">
        <v>3</v>
      </c>
      <c r="T225" s="1">
        <v>3.5</v>
      </c>
      <c r="U225" s="1" t="s">
        <v>967</v>
      </c>
      <c r="Z225" s="1">
        <v>61.884615384615401</v>
      </c>
      <c r="AA225" s="2" t="e">
        <v>#N/A</v>
      </c>
      <c r="AC225" s="1">
        <v>61.884615384615401</v>
      </c>
      <c r="AD225" s="1">
        <v>61</v>
      </c>
      <c r="AE225">
        <v>3538.4615384615499</v>
      </c>
      <c r="AF225">
        <v>3500</v>
      </c>
      <c r="AH225" s="1">
        <v>0</v>
      </c>
      <c r="AI225" s="1">
        <v>1</v>
      </c>
      <c r="AJ225" s="1">
        <v>0</v>
      </c>
      <c r="AK225" s="1">
        <v>1</v>
      </c>
      <c r="AL225" s="1">
        <v>0</v>
      </c>
      <c r="AM225" s="1">
        <v>1</v>
      </c>
      <c r="AN225" s="1">
        <v>3</v>
      </c>
      <c r="AO225" s="1">
        <v>1</v>
      </c>
      <c r="AP225">
        <v>0</v>
      </c>
    </row>
    <row r="226" spans="1:42">
      <c r="A226" s="1">
        <f>SUBTOTAL(103,$B$2:B226)</f>
        <v>225</v>
      </c>
      <c r="B226" s="1" t="s">
        <v>448</v>
      </c>
      <c r="C226" s="1" t="e">
        <v>#N/A</v>
      </c>
      <c r="D226" t="s">
        <v>449</v>
      </c>
      <c r="E226" t="s">
        <v>450</v>
      </c>
      <c r="F226" t="s">
        <v>835</v>
      </c>
      <c r="G226" s="1">
        <v>3</v>
      </c>
      <c r="H226" s="1">
        <v>192</v>
      </c>
      <c r="I226" s="1">
        <v>22.153846153846199</v>
      </c>
      <c r="J226" s="1">
        <v>4</v>
      </c>
      <c r="K226" s="1">
        <v>5.5384615384615401</v>
      </c>
      <c r="Q226" s="1">
        <v>0</v>
      </c>
      <c r="R226" s="1">
        <v>27.692307692307701</v>
      </c>
      <c r="S226" s="1">
        <v>1.5</v>
      </c>
      <c r="T226" s="1">
        <v>3.5</v>
      </c>
      <c r="U226" s="1" t="s">
        <v>967</v>
      </c>
      <c r="Z226" s="1">
        <v>32.692307692307701</v>
      </c>
      <c r="AA226" s="2" t="e">
        <v>#N/A</v>
      </c>
      <c r="AC226" s="1">
        <v>32.692307692307701</v>
      </c>
      <c r="AD226" s="1">
        <v>32</v>
      </c>
      <c r="AE226">
        <v>2769.23076923077</v>
      </c>
      <c r="AF226">
        <v>2700</v>
      </c>
      <c r="AH226" s="1">
        <v>0</v>
      </c>
      <c r="AI226" s="1">
        <v>0</v>
      </c>
      <c r="AJ226" s="1">
        <v>1</v>
      </c>
      <c r="AK226" s="1">
        <v>1</v>
      </c>
      <c r="AL226" s="1">
        <v>0</v>
      </c>
      <c r="AM226" s="1">
        <v>2</v>
      </c>
      <c r="AN226" s="1">
        <v>2</v>
      </c>
      <c r="AO226" s="1">
        <v>1</v>
      </c>
      <c r="AP226">
        <v>2</v>
      </c>
    </row>
    <row r="227" spans="1:42">
      <c r="A227" s="1">
        <f>SUBTOTAL(103,$B$2:B227)</f>
        <v>226</v>
      </c>
      <c r="B227" s="1" t="s">
        <v>451</v>
      </c>
      <c r="C227" s="1" t="s">
        <v>8</v>
      </c>
      <c r="D227" t="s">
        <v>452</v>
      </c>
      <c r="E227" t="s">
        <v>453</v>
      </c>
      <c r="F227" t="s">
        <v>835</v>
      </c>
      <c r="G227" s="1">
        <v>26</v>
      </c>
      <c r="H227" s="1">
        <v>194</v>
      </c>
      <c r="I227" s="1">
        <v>194</v>
      </c>
      <c r="J227" s="1">
        <v>36</v>
      </c>
      <c r="K227" s="1">
        <v>50.365384615384599</v>
      </c>
      <c r="Q227" s="1">
        <v>0</v>
      </c>
      <c r="R227" s="1">
        <v>244.36538461538501</v>
      </c>
      <c r="S227" s="1">
        <v>13</v>
      </c>
      <c r="T227" s="1" t="s">
        <v>836</v>
      </c>
      <c r="U227" s="1" t="s">
        <v>957</v>
      </c>
      <c r="X227" s="1">
        <v>6</v>
      </c>
      <c r="Z227" s="1">
        <v>280.36538461538498</v>
      </c>
      <c r="AA227" s="2">
        <v>90</v>
      </c>
      <c r="AB227" s="1">
        <v>90</v>
      </c>
      <c r="AC227" s="1">
        <v>190.36538461538501</v>
      </c>
      <c r="AD227" s="1">
        <v>190</v>
      </c>
      <c r="AE227">
        <v>1461.5384615385699</v>
      </c>
      <c r="AF227">
        <v>1400</v>
      </c>
      <c r="AH227" s="1">
        <v>1</v>
      </c>
      <c r="AI227" s="1">
        <v>1</v>
      </c>
      <c r="AJ227" s="1">
        <v>2</v>
      </c>
      <c r="AK227" s="1">
        <v>0</v>
      </c>
      <c r="AL227" s="1">
        <v>0</v>
      </c>
      <c r="AM227" s="1">
        <v>0</v>
      </c>
      <c r="AN227" s="1">
        <v>1</v>
      </c>
      <c r="AO227" s="1">
        <v>0</v>
      </c>
      <c r="AP227">
        <v>4</v>
      </c>
    </row>
    <row r="228" spans="1:42">
      <c r="A228" s="1">
        <f>SUBTOTAL(103,$B$2:B228)</f>
        <v>227</v>
      </c>
      <c r="B228" s="1" t="s">
        <v>454</v>
      </c>
      <c r="C228" s="1" t="s">
        <v>8</v>
      </c>
      <c r="D228" t="s">
        <v>455</v>
      </c>
      <c r="E228" t="s">
        <v>456</v>
      </c>
      <c r="F228" t="s">
        <v>835</v>
      </c>
      <c r="G228" s="1">
        <v>25</v>
      </c>
      <c r="H228" s="1">
        <v>194</v>
      </c>
      <c r="I228" s="1">
        <v>186.538461538462</v>
      </c>
      <c r="J228" s="1">
        <v>50</v>
      </c>
      <c r="K228" s="1">
        <v>69.951923076923094</v>
      </c>
      <c r="Q228" s="1">
        <v>0</v>
      </c>
      <c r="R228" s="1">
        <v>256.49038461538498</v>
      </c>
      <c r="S228" s="1">
        <v>6.25</v>
      </c>
      <c r="T228" s="1" t="s">
        <v>836</v>
      </c>
      <c r="U228" s="1" t="s">
        <v>957</v>
      </c>
      <c r="X228" s="1">
        <v>2</v>
      </c>
      <c r="Z228" s="1">
        <v>281.74038461538498</v>
      </c>
      <c r="AA228" s="2">
        <v>90</v>
      </c>
      <c r="AB228" s="1">
        <v>90</v>
      </c>
      <c r="AC228" s="1">
        <v>191.74038461538501</v>
      </c>
      <c r="AD228" s="1">
        <v>191</v>
      </c>
      <c r="AE228">
        <v>2961.5384615385701</v>
      </c>
      <c r="AF228">
        <v>2900</v>
      </c>
      <c r="AH228" s="1">
        <v>1</v>
      </c>
      <c r="AI228" s="1">
        <v>1</v>
      </c>
      <c r="AJ228" s="1">
        <v>2</v>
      </c>
      <c r="AK228" s="1">
        <v>0</v>
      </c>
      <c r="AL228" s="1">
        <v>0</v>
      </c>
      <c r="AM228" s="1">
        <v>1</v>
      </c>
      <c r="AN228" s="1">
        <v>2</v>
      </c>
      <c r="AO228" s="1">
        <v>1</v>
      </c>
      <c r="AP228">
        <v>4</v>
      </c>
    </row>
    <row r="229" spans="1:42">
      <c r="A229" s="3">
        <f>SUBTOTAL(103,$B$2:B229)</f>
        <v>228</v>
      </c>
      <c r="B229" s="3" t="s">
        <v>457</v>
      </c>
      <c r="C229" s="3" t="s">
        <v>8</v>
      </c>
      <c r="D229" s="4" t="s">
        <v>458</v>
      </c>
      <c r="E229" s="4" t="s">
        <v>459</v>
      </c>
      <c r="F229" s="4" t="s">
        <v>835</v>
      </c>
      <c r="G229" s="1">
        <v>21</v>
      </c>
      <c r="H229" s="1">
        <v>194</v>
      </c>
      <c r="I229" s="1">
        <v>156.69230769230799</v>
      </c>
      <c r="J229" s="1">
        <v>26</v>
      </c>
      <c r="K229" s="1">
        <v>36.375</v>
      </c>
      <c r="Q229" s="1">
        <v>0</v>
      </c>
      <c r="R229" s="1">
        <v>193.06730769230799</v>
      </c>
      <c r="T229" s="1" t="s">
        <v>836</v>
      </c>
      <c r="U229" s="1" t="s">
        <v>967</v>
      </c>
      <c r="X229" s="1">
        <v>6</v>
      </c>
      <c r="Z229" s="3">
        <v>206.06730769230799</v>
      </c>
      <c r="AA229" s="3">
        <v>50</v>
      </c>
      <c r="AB229" s="1">
        <v>50</v>
      </c>
      <c r="AC229" s="1">
        <v>156.06730769230799</v>
      </c>
      <c r="AD229" s="1">
        <v>156</v>
      </c>
      <c r="AE229">
        <v>269.23076923082999</v>
      </c>
      <c r="AF229">
        <v>200</v>
      </c>
      <c r="AH229" s="1">
        <v>1</v>
      </c>
      <c r="AI229" s="1">
        <v>1</v>
      </c>
      <c r="AJ229" s="1">
        <v>0</v>
      </c>
      <c r="AK229" s="1">
        <v>0</v>
      </c>
      <c r="AL229" s="1">
        <v>1</v>
      </c>
      <c r="AM229" s="1">
        <v>1</v>
      </c>
      <c r="AN229" s="1">
        <v>0</v>
      </c>
      <c r="AO229" s="1">
        <v>0</v>
      </c>
      <c r="AP229">
        <v>2</v>
      </c>
    </row>
    <row r="230" spans="1:42">
      <c r="A230" s="1">
        <f>SUBTOTAL(103,$B$2:B230)</f>
        <v>229</v>
      </c>
      <c r="B230" s="1" t="s">
        <v>461</v>
      </c>
      <c r="C230" s="1" t="s">
        <v>9</v>
      </c>
      <c r="D230" t="s">
        <v>462</v>
      </c>
      <c r="E230" t="s">
        <v>463</v>
      </c>
      <c r="F230" t="s">
        <v>835</v>
      </c>
      <c r="G230" s="1">
        <v>25</v>
      </c>
      <c r="H230" s="1">
        <v>194</v>
      </c>
      <c r="I230" s="1">
        <v>186.538461538462</v>
      </c>
      <c r="J230" s="1">
        <v>34</v>
      </c>
      <c r="K230" s="1">
        <v>47.567307692307701</v>
      </c>
      <c r="Q230" s="1">
        <v>0</v>
      </c>
      <c r="R230" s="1">
        <v>234.105769230769</v>
      </c>
      <c r="S230" s="1">
        <v>6.25</v>
      </c>
      <c r="T230" s="1" t="s">
        <v>836</v>
      </c>
      <c r="U230" s="1" t="s">
        <v>957</v>
      </c>
      <c r="X230" s="1">
        <v>5</v>
      </c>
      <c r="Z230" s="1">
        <v>262.355769230769</v>
      </c>
      <c r="AA230" s="2">
        <v>90</v>
      </c>
      <c r="AB230" s="1">
        <v>90</v>
      </c>
      <c r="AC230" s="1">
        <v>172.355769230769</v>
      </c>
      <c r="AD230" s="1">
        <v>172</v>
      </c>
      <c r="AE230">
        <v>1423.0769230769099</v>
      </c>
      <c r="AF230">
        <v>1400</v>
      </c>
      <c r="AH230" s="1">
        <v>1</v>
      </c>
      <c r="AI230" s="1">
        <v>1</v>
      </c>
      <c r="AJ230" s="1">
        <v>1</v>
      </c>
      <c r="AK230" s="1">
        <v>0</v>
      </c>
      <c r="AL230" s="1">
        <v>0</v>
      </c>
      <c r="AM230" s="1">
        <v>2</v>
      </c>
      <c r="AN230" s="1">
        <v>1</v>
      </c>
      <c r="AO230" s="1">
        <v>0</v>
      </c>
      <c r="AP230">
        <v>4</v>
      </c>
    </row>
    <row r="231" spans="1:42">
      <c r="A231" s="1">
        <f>SUBTOTAL(103,$B$2:B231)</f>
        <v>230</v>
      </c>
      <c r="B231" s="1" t="s">
        <v>1115</v>
      </c>
      <c r="C231" s="1" t="s">
        <v>9</v>
      </c>
      <c r="D231" t="s">
        <v>506</v>
      </c>
      <c r="E231" t="s">
        <v>1116</v>
      </c>
      <c r="F231" t="s">
        <v>835</v>
      </c>
      <c r="G231" s="1">
        <v>25.5</v>
      </c>
      <c r="H231" s="1">
        <v>194</v>
      </c>
      <c r="I231" s="1">
        <v>190.269230769231</v>
      </c>
      <c r="J231" s="1">
        <v>32</v>
      </c>
      <c r="K231" s="1">
        <v>44.769230769230802</v>
      </c>
      <c r="Q231" s="1">
        <v>0</v>
      </c>
      <c r="R231" s="1">
        <v>235.038461538462</v>
      </c>
      <c r="S231" s="1">
        <v>6.25</v>
      </c>
      <c r="T231" s="1" t="s">
        <v>836</v>
      </c>
      <c r="U231" s="1" t="s">
        <v>957</v>
      </c>
      <c r="X231" s="1">
        <v>4</v>
      </c>
      <c r="Z231" s="1">
        <v>262.288461538462</v>
      </c>
      <c r="AA231" s="2">
        <v>90</v>
      </c>
      <c r="AB231" s="1">
        <v>90</v>
      </c>
      <c r="AC231" s="1">
        <v>172.288461538462</v>
      </c>
      <c r="AD231" s="1">
        <v>172</v>
      </c>
      <c r="AE231">
        <v>1153.84615384619</v>
      </c>
      <c r="AF231">
        <v>1100</v>
      </c>
      <c r="AH231" s="1">
        <v>1</v>
      </c>
      <c r="AI231" s="1">
        <v>1</v>
      </c>
      <c r="AJ231" s="1">
        <v>1</v>
      </c>
      <c r="AK231" s="1">
        <v>0</v>
      </c>
      <c r="AL231" s="1">
        <v>0</v>
      </c>
      <c r="AM231" s="1">
        <v>2</v>
      </c>
      <c r="AN231" s="1">
        <v>1</v>
      </c>
      <c r="AO231" s="1">
        <v>0</v>
      </c>
      <c r="AP231">
        <v>1</v>
      </c>
    </row>
    <row r="232" spans="1:42">
      <c r="A232" s="1">
        <f>SUBTOTAL(103,$B$2:B232)</f>
        <v>231</v>
      </c>
      <c r="B232" s="1" t="s">
        <v>1117</v>
      </c>
      <c r="C232" s="1" t="s">
        <v>9</v>
      </c>
      <c r="D232" t="s">
        <v>464</v>
      </c>
      <c r="E232" t="s">
        <v>1116</v>
      </c>
      <c r="F232" t="s">
        <v>835</v>
      </c>
      <c r="G232" s="1">
        <v>26</v>
      </c>
      <c r="H232" s="1">
        <v>194</v>
      </c>
      <c r="I232" s="1">
        <v>194</v>
      </c>
      <c r="J232" s="1">
        <v>34</v>
      </c>
      <c r="K232" s="1">
        <v>47.567307692307701</v>
      </c>
      <c r="Q232" s="1">
        <v>0</v>
      </c>
      <c r="R232" s="1">
        <v>241.56730769230799</v>
      </c>
      <c r="S232" s="1">
        <v>13</v>
      </c>
      <c r="T232" s="1" t="s">
        <v>836</v>
      </c>
      <c r="U232" s="1" t="s">
        <v>957</v>
      </c>
      <c r="X232" s="1">
        <v>4</v>
      </c>
      <c r="Z232" s="1">
        <v>275.56730769230802</v>
      </c>
      <c r="AA232" s="2">
        <v>90</v>
      </c>
      <c r="AB232" s="1">
        <v>90</v>
      </c>
      <c r="AC232" s="1">
        <v>185.56730769230799</v>
      </c>
      <c r="AD232" s="1">
        <v>185</v>
      </c>
      <c r="AE232">
        <v>2269.2307692307199</v>
      </c>
      <c r="AF232">
        <v>2200</v>
      </c>
      <c r="AH232" s="1">
        <v>1</v>
      </c>
      <c r="AI232" s="1">
        <v>1</v>
      </c>
      <c r="AJ232" s="1">
        <v>1</v>
      </c>
      <c r="AK232" s="1">
        <v>1</v>
      </c>
      <c r="AL232" s="1">
        <v>1</v>
      </c>
      <c r="AM232" s="1">
        <v>0</v>
      </c>
      <c r="AN232" s="1">
        <v>2</v>
      </c>
      <c r="AO232" s="1">
        <v>0</v>
      </c>
      <c r="AP232">
        <v>2</v>
      </c>
    </row>
    <row r="233" spans="1:42">
      <c r="A233" s="1">
        <f>SUBTOTAL(103,$B$2:B233)</f>
        <v>232</v>
      </c>
      <c r="B233" s="1" t="s">
        <v>1118</v>
      </c>
      <c r="C233" s="1" t="s">
        <v>9</v>
      </c>
      <c r="D233" t="s">
        <v>326</v>
      </c>
      <c r="E233" t="s">
        <v>1119</v>
      </c>
      <c r="F233" t="s">
        <v>835</v>
      </c>
      <c r="G233" s="1">
        <v>23.5</v>
      </c>
      <c r="H233" s="1">
        <v>194</v>
      </c>
      <c r="I233" s="1">
        <v>175.34615384615401</v>
      </c>
      <c r="J233" s="1">
        <v>32</v>
      </c>
      <c r="K233" s="1">
        <v>44.769230769230802</v>
      </c>
      <c r="Q233" s="1">
        <v>0</v>
      </c>
      <c r="R233" s="1">
        <v>220.11538461538501</v>
      </c>
      <c r="T233" s="1" t="s">
        <v>836</v>
      </c>
      <c r="U233" s="1" t="s">
        <v>967</v>
      </c>
      <c r="X233" s="1">
        <v>3</v>
      </c>
      <c r="Z233" s="1">
        <v>230.11538461538501</v>
      </c>
      <c r="AA233" s="2">
        <v>90</v>
      </c>
      <c r="AB233" s="1">
        <v>90</v>
      </c>
      <c r="AC233" s="1">
        <v>140.11538461538501</v>
      </c>
      <c r="AD233" s="1">
        <v>140</v>
      </c>
      <c r="AE233">
        <v>461.53846153845302</v>
      </c>
      <c r="AF233">
        <v>400</v>
      </c>
      <c r="AH233" s="1">
        <v>1</v>
      </c>
      <c r="AI233" s="1">
        <v>0</v>
      </c>
      <c r="AJ233" s="1">
        <v>2</v>
      </c>
      <c r="AK233" s="1">
        <v>0</v>
      </c>
      <c r="AL233" s="1">
        <v>0</v>
      </c>
      <c r="AM233" s="1">
        <v>0</v>
      </c>
      <c r="AN233" s="1">
        <v>0</v>
      </c>
      <c r="AO233" s="1">
        <v>0</v>
      </c>
      <c r="AP233">
        <v>4</v>
      </c>
    </row>
    <row r="234" spans="1:42">
      <c r="A234" s="1">
        <f>SUBTOTAL(103,$B$2:B234)</f>
        <v>233</v>
      </c>
      <c r="B234" s="1" t="s">
        <v>465</v>
      </c>
      <c r="C234" s="1" t="s">
        <v>9</v>
      </c>
      <c r="D234" t="s">
        <v>466</v>
      </c>
      <c r="E234" t="s">
        <v>467</v>
      </c>
      <c r="F234" t="s">
        <v>835</v>
      </c>
      <c r="G234" s="1">
        <v>25.375</v>
      </c>
      <c r="H234" s="1">
        <v>194</v>
      </c>
      <c r="I234" s="1">
        <v>189.336538461538</v>
      </c>
      <c r="J234" s="1">
        <v>34</v>
      </c>
      <c r="K234" s="1">
        <v>47.567307692307701</v>
      </c>
      <c r="Q234" s="1">
        <v>0</v>
      </c>
      <c r="R234" s="1">
        <v>236.90384615384599</v>
      </c>
      <c r="S234" s="1">
        <v>6.25</v>
      </c>
      <c r="T234" s="1" t="s">
        <v>836</v>
      </c>
      <c r="U234" s="1" t="s">
        <v>957</v>
      </c>
      <c r="X234" s="1">
        <v>3</v>
      </c>
      <c r="Z234" s="1">
        <v>263.15384615384602</v>
      </c>
      <c r="AA234" s="2">
        <v>90</v>
      </c>
      <c r="AB234" s="1">
        <v>90</v>
      </c>
      <c r="AC234" s="1">
        <v>173.15384615384599</v>
      </c>
      <c r="AD234" s="1">
        <v>173</v>
      </c>
      <c r="AE234">
        <v>615.38461538452805</v>
      </c>
      <c r="AF234">
        <v>600</v>
      </c>
      <c r="AH234" s="1">
        <v>1</v>
      </c>
      <c r="AI234" s="1">
        <v>1</v>
      </c>
      <c r="AJ234" s="1">
        <v>1</v>
      </c>
      <c r="AK234" s="1">
        <v>0</v>
      </c>
      <c r="AL234" s="1">
        <v>0</v>
      </c>
      <c r="AM234" s="1">
        <v>3</v>
      </c>
      <c r="AN234" s="1">
        <v>0</v>
      </c>
      <c r="AO234" s="1">
        <v>1</v>
      </c>
      <c r="AP234">
        <v>1</v>
      </c>
    </row>
    <row r="235" spans="1:42">
      <c r="A235" s="3">
        <f>SUBTOTAL(103,$B$2:B235)</f>
        <v>234</v>
      </c>
      <c r="B235" s="3" t="s">
        <v>468</v>
      </c>
      <c r="C235" s="3" t="s">
        <v>9</v>
      </c>
      <c r="D235" s="4" t="s">
        <v>469</v>
      </c>
      <c r="E235" s="4" t="s">
        <v>470</v>
      </c>
      <c r="F235" s="4" t="s">
        <v>835</v>
      </c>
      <c r="G235" s="1">
        <v>24</v>
      </c>
      <c r="H235" s="1">
        <v>194</v>
      </c>
      <c r="I235" s="1">
        <v>179.07692307692301</v>
      </c>
      <c r="J235" s="1">
        <v>32</v>
      </c>
      <c r="K235" s="1">
        <v>44.769230769230802</v>
      </c>
      <c r="Q235" s="1">
        <v>0</v>
      </c>
      <c r="R235" s="1">
        <v>223.84615384615401</v>
      </c>
      <c r="T235" s="1" t="s">
        <v>836</v>
      </c>
      <c r="U235" s="1" t="s">
        <v>967</v>
      </c>
      <c r="X235" s="1">
        <v>3</v>
      </c>
      <c r="Z235" s="3">
        <v>233.84615384615401</v>
      </c>
      <c r="AA235" s="3">
        <v>50</v>
      </c>
      <c r="AB235" s="1">
        <v>50</v>
      </c>
      <c r="AC235" s="1">
        <v>183.84615384615401</v>
      </c>
      <c r="AD235" s="1">
        <v>183</v>
      </c>
      <c r="AE235">
        <v>3384.6153846154698</v>
      </c>
      <c r="AF235">
        <v>3300</v>
      </c>
      <c r="AH235" s="1">
        <v>1</v>
      </c>
      <c r="AI235" s="1">
        <v>1</v>
      </c>
      <c r="AJ235" s="1">
        <v>1</v>
      </c>
      <c r="AK235" s="1">
        <v>1</v>
      </c>
      <c r="AL235" s="1">
        <v>0</v>
      </c>
      <c r="AM235" s="1">
        <v>3</v>
      </c>
      <c r="AN235" s="1">
        <v>3</v>
      </c>
      <c r="AO235" s="1">
        <v>0</v>
      </c>
      <c r="AP235">
        <v>3</v>
      </c>
    </row>
    <row r="236" spans="1:42">
      <c r="A236" s="1">
        <f>SUBTOTAL(103,$B$2:B236)</f>
        <v>235</v>
      </c>
      <c r="B236" s="1" t="s">
        <v>471</v>
      </c>
      <c r="C236" s="1" t="s">
        <v>9</v>
      </c>
      <c r="D236" t="s">
        <v>472</v>
      </c>
      <c r="E236" t="s">
        <v>473</v>
      </c>
      <c r="F236" t="s">
        <v>835</v>
      </c>
      <c r="G236" s="1">
        <v>26</v>
      </c>
      <c r="H236" s="1">
        <v>194</v>
      </c>
      <c r="I236" s="1">
        <v>194</v>
      </c>
      <c r="J236" s="1">
        <v>38</v>
      </c>
      <c r="K236" s="1">
        <v>53.163461538461497</v>
      </c>
      <c r="Q236" s="1">
        <v>0</v>
      </c>
      <c r="R236" s="1">
        <v>247.163461538462</v>
      </c>
      <c r="S236" s="1">
        <v>13</v>
      </c>
      <c r="T236" s="1" t="s">
        <v>836</v>
      </c>
      <c r="U236" s="1" t="s">
        <v>957</v>
      </c>
      <c r="X236" s="1">
        <v>2</v>
      </c>
      <c r="Z236" s="1">
        <v>279.163461538462</v>
      </c>
      <c r="AA236" s="2">
        <v>90</v>
      </c>
      <c r="AB236" s="1">
        <v>90</v>
      </c>
      <c r="AC236" s="1">
        <v>189.163461538462</v>
      </c>
      <c r="AD236" s="1">
        <v>189</v>
      </c>
      <c r="AE236">
        <v>653.84615384618905</v>
      </c>
      <c r="AF236">
        <v>600</v>
      </c>
      <c r="AH236" s="1">
        <v>1</v>
      </c>
      <c r="AI236" s="1">
        <v>1</v>
      </c>
      <c r="AJ236" s="1">
        <v>1</v>
      </c>
      <c r="AK236" s="1">
        <v>1</v>
      </c>
      <c r="AL236" s="1">
        <v>1</v>
      </c>
      <c r="AM236" s="1">
        <v>4</v>
      </c>
      <c r="AN236" s="1">
        <v>0</v>
      </c>
      <c r="AO236" s="1">
        <v>1</v>
      </c>
      <c r="AP236">
        <v>1</v>
      </c>
    </row>
    <row r="237" spans="1:42">
      <c r="A237" s="1">
        <f>SUBTOTAL(103,$B$2:B237)</f>
        <v>236</v>
      </c>
      <c r="B237" s="1" t="s">
        <v>474</v>
      </c>
      <c r="C237" s="1" t="s">
        <v>9</v>
      </c>
      <c r="D237" t="s">
        <v>475</v>
      </c>
      <c r="E237" t="s">
        <v>197</v>
      </c>
      <c r="F237" t="s">
        <v>835</v>
      </c>
      <c r="G237" s="1">
        <v>25.875</v>
      </c>
      <c r="H237" s="1">
        <v>194</v>
      </c>
      <c r="I237" s="1">
        <v>193.06730769230799</v>
      </c>
      <c r="J237" s="1">
        <v>56</v>
      </c>
      <c r="K237" s="1">
        <v>78.346153846153896</v>
      </c>
      <c r="Q237" s="1">
        <v>0</v>
      </c>
      <c r="R237" s="1">
        <v>271.413461538462</v>
      </c>
      <c r="S237" s="1">
        <v>13</v>
      </c>
      <c r="T237" s="1" t="s">
        <v>836</v>
      </c>
      <c r="U237" s="1" t="s">
        <v>957</v>
      </c>
      <c r="X237" s="1">
        <v>2</v>
      </c>
      <c r="Z237" s="1">
        <v>303.413461538462</v>
      </c>
      <c r="AA237" s="2">
        <v>90</v>
      </c>
      <c r="AB237" s="1">
        <v>90</v>
      </c>
      <c r="AC237" s="1">
        <v>213.413461538462</v>
      </c>
      <c r="AD237" s="1">
        <v>213</v>
      </c>
      <c r="AE237">
        <v>1653.84615384619</v>
      </c>
      <c r="AF237">
        <v>1600</v>
      </c>
      <c r="AH237" s="1">
        <v>2</v>
      </c>
      <c r="AI237" s="1">
        <v>0</v>
      </c>
      <c r="AJ237" s="1">
        <v>0</v>
      </c>
      <c r="AK237" s="1">
        <v>1</v>
      </c>
      <c r="AL237" s="1">
        <v>0</v>
      </c>
      <c r="AM237" s="1">
        <v>3</v>
      </c>
      <c r="AN237" s="1">
        <v>1</v>
      </c>
      <c r="AO237" s="1">
        <v>1</v>
      </c>
      <c r="AP237">
        <v>1</v>
      </c>
    </row>
    <row r="238" spans="1:42">
      <c r="A238" s="1">
        <f>SUBTOTAL(103,$B$2:B238)</f>
        <v>237</v>
      </c>
      <c r="B238" s="1" t="s">
        <v>476</v>
      </c>
      <c r="C238" s="1" t="s">
        <v>9</v>
      </c>
      <c r="D238" t="s">
        <v>477</v>
      </c>
      <c r="E238" t="s">
        <v>478</v>
      </c>
      <c r="F238" t="s">
        <v>835</v>
      </c>
      <c r="G238" s="1">
        <v>24</v>
      </c>
      <c r="H238" s="1">
        <v>194</v>
      </c>
      <c r="I238" s="1">
        <v>179.07692307692301</v>
      </c>
      <c r="J238" s="1">
        <v>34</v>
      </c>
      <c r="K238" s="1">
        <v>47.567307692307701</v>
      </c>
      <c r="Q238" s="1">
        <v>0</v>
      </c>
      <c r="R238" s="1">
        <v>226.644230769231</v>
      </c>
      <c r="S238" s="1">
        <v>12</v>
      </c>
      <c r="T238" s="1" t="s">
        <v>836</v>
      </c>
      <c r="U238" s="1">
        <v>10</v>
      </c>
      <c r="X238" s="1">
        <v>2</v>
      </c>
      <c r="Z238" s="1">
        <v>257.644230769231</v>
      </c>
      <c r="AA238" s="2">
        <v>90</v>
      </c>
      <c r="AB238" s="1">
        <v>90</v>
      </c>
      <c r="AC238" s="1">
        <v>167.644230769231</v>
      </c>
      <c r="AD238" s="1">
        <v>167</v>
      </c>
      <c r="AE238">
        <v>2576.9230769230899</v>
      </c>
      <c r="AF238">
        <v>2500</v>
      </c>
      <c r="AH238" s="1">
        <v>1</v>
      </c>
      <c r="AI238" s="1">
        <v>1</v>
      </c>
      <c r="AJ238" s="1">
        <v>0</v>
      </c>
      <c r="AK238" s="1">
        <v>1</v>
      </c>
      <c r="AL238" s="1">
        <v>1</v>
      </c>
      <c r="AM238" s="1">
        <v>2</v>
      </c>
      <c r="AN238" s="1">
        <v>2</v>
      </c>
      <c r="AO238" s="1">
        <v>1</v>
      </c>
      <c r="AP238">
        <v>0</v>
      </c>
    </row>
    <row r="239" spans="1:42">
      <c r="A239" s="1">
        <f>SUBTOTAL(103,$B$2:B239)</f>
        <v>238</v>
      </c>
      <c r="B239" s="1" t="s">
        <v>1122</v>
      </c>
      <c r="C239" s="1" t="s">
        <v>9</v>
      </c>
      <c r="D239" t="s">
        <v>1123</v>
      </c>
      <c r="E239" t="s">
        <v>1124</v>
      </c>
      <c r="F239" t="s">
        <v>835</v>
      </c>
      <c r="G239" s="1">
        <v>25.875</v>
      </c>
      <c r="H239" s="1">
        <v>194</v>
      </c>
      <c r="I239" s="1">
        <v>193.06730769230799</v>
      </c>
      <c r="J239" s="1">
        <v>50</v>
      </c>
      <c r="K239" s="1">
        <v>69.951923076923094</v>
      </c>
      <c r="Q239" s="1">
        <v>0</v>
      </c>
      <c r="R239" s="1">
        <v>263.019230769231</v>
      </c>
      <c r="S239" s="1">
        <v>13</v>
      </c>
      <c r="T239" s="1" t="s">
        <v>836</v>
      </c>
      <c r="U239" s="1" t="s">
        <v>957</v>
      </c>
      <c r="X239" s="1">
        <v>2</v>
      </c>
      <c r="Z239" s="1">
        <v>295.019230769231</v>
      </c>
      <c r="AA239" s="2">
        <v>90</v>
      </c>
      <c r="AB239" s="1">
        <v>90</v>
      </c>
      <c r="AC239" s="1">
        <v>205.019230769231</v>
      </c>
      <c r="AD239" s="1">
        <v>205</v>
      </c>
      <c r="AE239">
        <v>76.923076923094399</v>
      </c>
      <c r="AF239">
        <v>0</v>
      </c>
      <c r="AH239" s="1">
        <v>2</v>
      </c>
      <c r="AI239" s="1">
        <v>0</v>
      </c>
      <c r="AJ239" s="1">
        <v>0</v>
      </c>
      <c r="AK239" s="1">
        <v>0</v>
      </c>
      <c r="AL239" s="1">
        <v>1</v>
      </c>
      <c r="AM239" s="1">
        <v>0</v>
      </c>
      <c r="AN239" s="1">
        <v>0</v>
      </c>
      <c r="AO239" s="1">
        <v>0</v>
      </c>
      <c r="AP239">
        <v>0</v>
      </c>
    </row>
    <row r="240" spans="1:42">
      <c r="A240" s="1">
        <f>SUBTOTAL(103,$B$2:B240)</f>
        <v>239</v>
      </c>
      <c r="B240" s="1" t="s">
        <v>479</v>
      </c>
      <c r="C240" s="1" t="s">
        <v>9</v>
      </c>
      <c r="D240" t="s">
        <v>480</v>
      </c>
      <c r="E240" t="s">
        <v>325</v>
      </c>
      <c r="F240" t="s">
        <v>835</v>
      </c>
      <c r="G240" s="1">
        <v>26</v>
      </c>
      <c r="H240" s="1">
        <v>194</v>
      </c>
      <c r="I240" s="1">
        <v>194</v>
      </c>
      <c r="J240" s="1">
        <v>44</v>
      </c>
      <c r="K240" s="1">
        <v>61.557692307692299</v>
      </c>
      <c r="Q240" s="1">
        <v>0</v>
      </c>
      <c r="R240" s="1">
        <v>255.55769230769201</v>
      </c>
      <c r="S240" s="1">
        <v>13</v>
      </c>
      <c r="T240" s="1" t="s">
        <v>836</v>
      </c>
      <c r="U240" s="1" t="s">
        <v>957</v>
      </c>
      <c r="X240" s="1">
        <v>2</v>
      </c>
      <c r="Z240" s="1">
        <v>287.55769230769198</v>
      </c>
      <c r="AA240" s="2">
        <v>90</v>
      </c>
      <c r="AB240" s="1">
        <v>90</v>
      </c>
      <c r="AC240" s="1">
        <v>197.55769230769201</v>
      </c>
      <c r="AD240" s="1">
        <v>197</v>
      </c>
      <c r="AE240">
        <v>2230.7692307692801</v>
      </c>
      <c r="AF240">
        <v>2200</v>
      </c>
      <c r="AH240" s="1">
        <v>1</v>
      </c>
      <c r="AI240" s="1">
        <v>1</v>
      </c>
      <c r="AJ240" s="1">
        <v>2</v>
      </c>
      <c r="AK240" s="1">
        <v>0</v>
      </c>
      <c r="AL240" s="1">
        <v>1</v>
      </c>
      <c r="AM240" s="1">
        <v>2</v>
      </c>
      <c r="AN240" s="1">
        <v>2</v>
      </c>
      <c r="AO240" s="1">
        <v>0</v>
      </c>
      <c r="AP240">
        <v>2</v>
      </c>
    </row>
    <row r="241" spans="1:42">
      <c r="A241" s="1">
        <f>SUBTOTAL(103,$B$2:B241)</f>
        <v>240</v>
      </c>
      <c r="B241" s="1" t="s">
        <v>481</v>
      </c>
      <c r="C241" s="1" t="s">
        <v>9</v>
      </c>
      <c r="D241" t="s">
        <v>482</v>
      </c>
      <c r="E241" t="s">
        <v>483</v>
      </c>
      <c r="F241" t="s">
        <v>835</v>
      </c>
      <c r="G241" s="1">
        <v>26</v>
      </c>
      <c r="H241" s="1">
        <v>194</v>
      </c>
      <c r="I241" s="1">
        <v>194</v>
      </c>
      <c r="J241" s="1">
        <v>58</v>
      </c>
      <c r="K241" s="1">
        <v>81.144230769230802</v>
      </c>
      <c r="Q241" s="1">
        <v>0</v>
      </c>
      <c r="R241" s="1">
        <v>275.144230769231</v>
      </c>
      <c r="S241" s="1">
        <v>13</v>
      </c>
      <c r="T241" s="1" t="s">
        <v>836</v>
      </c>
      <c r="U241" s="1">
        <v>10</v>
      </c>
      <c r="X241" s="1">
        <v>2</v>
      </c>
      <c r="Z241" s="1">
        <v>307.144230769231</v>
      </c>
      <c r="AA241" s="2">
        <v>90</v>
      </c>
      <c r="AB241" s="1">
        <v>90</v>
      </c>
      <c r="AC241" s="1">
        <v>217.144230769231</v>
      </c>
      <c r="AD241" s="1">
        <v>217</v>
      </c>
      <c r="AE241">
        <v>576.92307692309396</v>
      </c>
      <c r="AF241">
        <v>500</v>
      </c>
      <c r="AH241" s="1">
        <v>2</v>
      </c>
      <c r="AI241" s="1">
        <v>0</v>
      </c>
      <c r="AJ241" s="1">
        <v>0</v>
      </c>
      <c r="AK241" s="1">
        <v>1</v>
      </c>
      <c r="AL241" s="1">
        <v>1</v>
      </c>
      <c r="AM241" s="1">
        <v>2</v>
      </c>
      <c r="AN241" s="1">
        <v>0</v>
      </c>
      <c r="AO241" s="1">
        <v>1</v>
      </c>
      <c r="AP241">
        <v>0</v>
      </c>
    </row>
    <row r="242" spans="1:42">
      <c r="A242" s="1">
        <f>SUBTOTAL(103,$B$2:B242)</f>
        <v>241</v>
      </c>
      <c r="B242" s="1" t="s">
        <v>484</v>
      </c>
      <c r="C242" s="1" t="s">
        <v>9</v>
      </c>
      <c r="D242" t="s">
        <v>485</v>
      </c>
      <c r="E242" t="s">
        <v>486</v>
      </c>
      <c r="F242" t="s">
        <v>835</v>
      </c>
      <c r="G242" s="1">
        <v>26</v>
      </c>
      <c r="H242" s="1">
        <v>194</v>
      </c>
      <c r="I242" s="1">
        <v>194</v>
      </c>
      <c r="J242" s="1">
        <v>40</v>
      </c>
      <c r="K242" s="1">
        <v>55.961538461538503</v>
      </c>
      <c r="Q242" s="1">
        <v>0</v>
      </c>
      <c r="R242" s="1">
        <v>249.961538461538</v>
      </c>
      <c r="S242" s="1">
        <v>13</v>
      </c>
      <c r="T242" s="1" t="s">
        <v>836</v>
      </c>
      <c r="U242" s="1" t="s">
        <v>957</v>
      </c>
      <c r="X242" s="1">
        <v>2</v>
      </c>
      <c r="Z242" s="1">
        <v>281.961538461538</v>
      </c>
      <c r="AA242" s="2">
        <v>90</v>
      </c>
      <c r="AB242" s="1">
        <v>90</v>
      </c>
      <c r="AC242" s="1">
        <v>191.961538461538</v>
      </c>
      <c r="AD242" s="1">
        <v>191</v>
      </c>
      <c r="AE242">
        <v>3846.1538461538098</v>
      </c>
      <c r="AF242">
        <v>3800</v>
      </c>
      <c r="AH242" s="1">
        <v>1</v>
      </c>
      <c r="AI242" s="1">
        <v>1</v>
      </c>
      <c r="AJ242" s="1">
        <v>2</v>
      </c>
      <c r="AK242" s="1">
        <v>0</v>
      </c>
      <c r="AL242" s="1">
        <v>0</v>
      </c>
      <c r="AM242" s="1">
        <v>1</v>
      </c>
      <c r="AN242" s="1">
        <v>3</v>
      </c>
      <c r="AO242" s="1">
        <v>1</v>
      </c>
      <c r="AP242">
        <v>3</v>
      </c>
    </row>
    <row r="243" spans="1:42">
      <c r="A243" s="1">
        <f>SUBTOTAL(103,$B$2:B243)</f>
        <v>242</v>
      </c>
      <c r="B243" s="1" t="s">
        <v>487</v>
      </c>
      <c r="C243" s="1" t="s">
        <v>9</v>
      </c>
      <c r="D243" t="s">
        <v>488</v>
      </c>
      <c r="E243" t="s">
        <v>489</v>
      </c>
      <c r="F243" t="s">
        <v>835</v>
      </c>
      <c r="G243" s="1">
        <v>26</v>
      </c>
      <c r="H243" s="1">
        <v>194</v>
      </c>
      <c r="I243" s="1">
        <v>194</v>
      </c>
      <c r="J243" s="1">
        <v>34</v>
      </c>
      <c r="K243" s="1">
        <v>47.567307692307701</v>
      </c>
      <c r="Q243" s="1">
        <v>0</v>
      </c>
      <c r="R243" s="1">
        <v>241.56730769230799</v>
      </c>
      <c r="S243" s="1">
        <v>13</v>
      </c>
      <c r="T243" s="1" t="s">
        <v>836</v>
      </c>
      <c r="U243" s="1" t="s">
        <v>957</v>
      </c>
      <c r="X243" s="1">
        <v>0</v>
      </c>
      <c r="Z243" s="1">
        <v>271.56730769230802</v>
      </c>
      <c r="AA243" s="2">
        <v>90</v>
      </c>
      <c r="AB243" s="1">
        <v>90</v>
      </c>
      <c r="AC243" s="1">
        <v>181.56730769230799</v>
      </c>
      <c r="AD243" s="1">
        <v>181</v>
      </c>
      <c r="AE243">
        <v>2269.2307692307199</v>
      </c>
      <c r="AF243">
        <v>2200</v>
      </c>
      <c r="AH243" s="1">
        <v>1</v>
      </c>
      <c r="AI243" s="1">
        <v>1</v>
      </c>
      <c r="AJ243" s="1">
        <v>1</v>
      </c>
      <c r="AK243" s="1">
        <v>1</v>
      </c>
      <c r="AL243" s="1">
        <v>0</v>
      </c>
      <c r="AM243" s="1">
        <v>1</v>
      </c>
      <c r="AN243" s="1">
        <v>2</v>
      </c>
      <c r="AO243" s="1">
        <v>0</v>
      </c>
      <c r="AP243">
        <v>2</v>
      </c>
    </row>
    <row r="244" spans="1:42">
      <c r="A244" s="1">
        <f>SUBTOTAL(103,$B$2:B244)</f>
        <v>243</v>
      </c>
      <c r="B244" s="1" t="s">
        <v>490</v>
      </c>
      <c r="C244" s="1" t="s">
        <v>9</v>
      </c>
      <c r="D244" t="s">
        <v>491</v>
      </c>
      <c r="E244" t="s">
        <v>206</v>
      </c>
      <c r="F244" t="s">
        <v>835</v>
      </c>
      <c r="G244" s="1">
        <v>26</v>
      </c>
      <c r="H244" s="1">
        <v>194</v>
      </c>
      <c r="I244" s="1">
        <v>194</v>
      </c>
      <c r="J244" s="1">
        <v>62</v>
      </c>
      <c r="K244" s="1">
        <v>86.740384615384599</v>
      </c>
      <c r="Q244" s="1">
        <v>0</v>
      </c>
      <c r="R244" s="1">
        <v>280.74038461538498</v>
      </c>
      <c r="S244" s="1">
        <v>13</v>
      </c>
      <c r="T244" s="1" t="s">
        <v>836</v>
      </c>
      <c r="U244" s="1" t="s">
        <v>957</v>
      </c>
      <c r="X244" s="1">
        <v>0</v>
      </c>
      <c r="Z244" s="1">
        <v>310.74038461538498</v>
      </c>
      <c r="AA244" s="2">
        <v>90</v>
      </c>
      <c r="AB244" s="1">
        <v>90</v>
      </c>
      <c r="AC244" s="1">
        <v>220.74038461538501</v>
      </c>
      <c r="AD244" s="1">
        <v>220</v>
      </c>
      <c r="AE244">
        <v>2961.5384615385701</v>
      </c>
      <c r="AF244">
        <v>2900</v>
      </c>
      <c r="AH244" s="1">
        <v>2</v>
      </c>
      <c r="AI244" s="1">
        <v>0</v>
      </c>
      <c r="AJ244" s="1">
        <v>1</v>
      </c>
      <c r="AK244" s="1">
        <v>0</v>
      </c>
      <c r="AL244" s="1">
        <v>0</v>
      </c>
      <c r="AM244" s="1">
        <v>0</v>
      </c>
      <c r="AN244" s="1">
        <v>2</v>
      </c>
      <c r="AO244" s="1">
        <v>1</v>
      </c>
      <c r="AP244">
        <v>4</v>
      </c>
    </row>
    <row r="245" spans="1:42">
      <c r="A245" s="1">
        <f>SUBTOTAL(103,$B$2:B245)</f>
        <v>244</v>
      </c>
      <c r="B245" s="1" t="s">
        <v>492</v>
      </c>
      <c r="C245" s="1" t="s">
        <v>9</v>
      </c>
      <c r="D245" t="s">
        <v>493</v>
      </c>
      <c r="E245" t="s">
        <v>206</v>
      </c>
      <c r="F245" t="s">
        <v>835</v>
      </c>
      <c r="G245" s="1">
        <v>26</v>
      </c>
      <c r="H245" s="1">
        <v>194</v>
      </c>
      <c r="I245" s="1">
        <v>194</v>
      </c>
      <c r="J245" s="1">
        <v>56</v>
      </c>
      <c r="K245" s="1">
        <v>78.346153846153896</v>
      </c>
      <c r="Q245" s="1">
        <v>0</v>
      </c>
      <c r="R245" s="1">
        <v>272.34615384615398</v>
      </c>
      <c r="S245" s="1">
        <v>13</v>
      </c>
      <c r="T245" s="1" t="s">
        <v>836</v>
      </c>
      <c r="U245" s="1" t="s">
        <v>957</v>
      </c>
      <c r="X245" s="1">
        <v>0</v>
      </c>
      <c r="Z245" s="1">
        <v>302.34615384615398</v>
      </c>
      <c r="AA245" s="2">
        <v>90</v>
      </c>
      <c r="AB245" s="1">
        <v>90</v>
      </c>
      <c r="AC245" s="1">
        <v>212.34615384615401</v>
      </c>
      <c r="AD245" s="1">
        <v>212</v>
      </c>
      <c r="AE245">
        <v>1384.61538461547</v>
      </c>
      <c r="AF245">
        <v>1300</v>
      </c>
      <c r="AH245" s="1">
        <v>2</v>
      </c>
      <c r="AI245" s="1">
        <v>0</v>
      </c>
      <c r="AJ245" s="1">
        <v>0</v>
      </c>
      <c r="AK245" s="1">
        <v>1</v>
      </c>
      <c r="AL245" s="1">
        <v>0</v>
      </c>
      <c r="AM245" s="1">
        <v>2</v>
      </c>
      <c r="AN245" s="1">
        <v>1</v>
      </c>
      <c r="AO245" s="1">
        <v>0</v>
      </c>
      <c r="AP245">
        <v>3</v>
      </c>
    </row>
    <row r="246" spans="1:42">
      <c r="A246" s="3">
        <f>SUBTOTAL(103,$B$2:B246)</f>
        <v>245</v>
      </c>
      <c r="B246" s="3" t="s">
        <v>494</v>
      </c>
      <c r="C246" s="3" t="s">
        <v>9</v>
      </c>
      <c r="D246" s="4" t="s">
        <v>495</v>
      </c>
      <c r="E246" s="4" t="s">
        <v>496</v>
      </c>
      <c r="F246" s="4" t="s">
        <v>835</v>
      </c>
      <c r="G246" s="1">
        <v>24</v>
      </c>
      <c r="H246" s="1">
        <v>194</v>
      </c>
      <c r="I246" s="1">
        <v>179.07692307692301</v>
      </c>
      <c r="J246" s="1">
        <v>34</v>
      </c>
      <c r="K246" s="1">
        <v>47.567307692307701</v>
      </c>
      <c r="Q246" s="1">
        <v>0</v>
      </c>
      <c r="R246" s="1">
        <v>226.644230769231</v>
      </c>
      <c r="T246" s="1" t="s">
        <v>836</v>
      </c>
      <c r="U246" s="1" t="s">
        <v>967</v>
      </c>
      <c r="X246" s="1">
        <v>0</v>
      </c>
      <c r="Z246" s="3">
        <v>233.644230769231</v>
      </c>
      <c r="AA246" s="3">
        <v>50</v>
      </c>
      <c r="AB246" s="1">
        <v>50</v>
      </c>
      <c r="AC246" s="1">
        <v>183.644230769231</v>
      </c>
      <c r="AD246" s="1">
        <v>183</v>
      </c>
      <c r="AE246">
        <v>2576.9230769230899</v>
      </c>
      <c r="AF246">
        <v>2500</v>
      </c>
      <c r="AH246" s="1">
        <v>1</v>
      </c>
      <c r="AI246" s="1">
        <v>1</v>
      </c>
      <c r="AJ246" s="1">
        <v>1</v>
      </c>
      <c r="AK246" s="1">
        <v>1</v>
      </c>
      <c r="AL246" s="1">
        <v>0</v>
      </c>
      <c r="AM246" s="1">
        <v>3</v>
      </c>
      <c r="AN246" s="1">
        <v>2</v>
      </c>
      <c r="AO246" s="1">
        <v>1</v>
      </c>
      <c r="AP246">
        <v>0</v>
      </c>
    </row>
    <row r="247" spans="1:42">
      <c r="A247" s="1">
        <f>SUBTOTAL(103,$B$2:B247)</f>
        <v>246</v>
      </c>
      <c r="B247" s="1" t="s">
        <v>497</v>
      </c>
      <c r="C247" s="1" t="s">
        <v>9</v>
      </c>
      <c r="D247" t="s">
        <v>498</v>
      </c>
      <c r="E247" t="s">
        <v>400</v>
      </c>
      <c r="F247" t="s">
        <v>835</v>
      </c>
      <c r="G247" s="1">
        <v>26</v>
      </c>
      <c r="H247" s="1">
        <v>194</v>
      </c>
      <c r="I247" s="1">
        <v>194</v>
      </c>
      <c r="J247" s="1">
        <v>56</v>
      </c>
      <c r="K247" s="1">
        <v>78.346153846153896</v>
      </c>
      <c r="Q247" s="1">
        <v>0</v>
      </c>
      <c r="R247" s="1">
        <v>272.34615384615398</v>
      </c>
      <c r="S247" s="1">
        <v>13</v>
      </c>
      <c r="T247" s="1" t="s">
        <v>836</v>
      </c>
      <c r="U247" s="1" t="s">
        <v>957</v>
      </c>
      <c r="X247" s="1">
        <v>0</v>
      </c>
      <c r="Z247" s="1">
        <v>302.34615384615398</v>
      </c>
      <c r="AA247" s="2">
        <v>90</v>
      </c>
      <c r="AB247" s="1">
        <v>90</v>
      </c>
      <c r="AC247" s="1">
        <v>212.34615384615401</v>
      </c>
      <c r="AD247" s="1">
        <v>212</v>
      </c>
      <c r="AE247">
        <v>1384.61538461547</v>
      </c>
      <c r="AF247">
        <v>1300</v>
      </c>
      <c r="AH247" s="1">
        <v>2</v>
      </c>
      <c r="AI247" s="1">
        <v>0</v>
      </c>
      <c r="AJ247" s="1">
        <v>0</v>
      </c>
      <c r="AK247" s="1">
        <v>1</v>
      </c>
      <c r="AL247" s="1">
        <v>0</v>
      </c>
      <c r="AM247" s="1">
        <v>2</v>
      </c>
      <c r="AN247" s="1">
        <v>1</v>
      </c>
      <c r="AO247" s="1">
        <v>0</v>
      </c>
      <c r="AP247">
        <v>3</v>
      </c>
    </row>
    <row r="248" spans="1:42">
      <c r="A248" s="3">
        <f>SUBTOTAL(103,$B$2:B248)</f>
        <v>247</v>
      </c>
      <c r="B248" s="3" t="s">
        <v>499</v>
      </c>
      <c r="C248" s="3" t="s">
        <v>9</v>
      </c>
      <c r="D248" s="4" t="s">
        <v>500</v>
      </c>
      <c r="E248" s="4" t="s">
        <v>400</v>
      </c>
      <c r="F248" s="4" t="s">
        <v>835</v>
      </c>
      <c r="G248" s="1">
        <v>23.9375</v>
      </c>
      <c r="H248" s="1">
        <v>194</v>
      </c>
      <c r="I248" s="1">
        <v>178.61057692307699</v>
      </c>
      <c r="J248" s="1">
        <v>40</v>
      </c>
      <c r="K248" s="1">
        <v>55.961538461538503</v>
      </c>
      <c r="Q248" s="1">
        <v>0</v>
      </c>
      <c r="R248" s="1">
        <v>234.57211538461499</v>
      </c>
      <c r="T248" s="1" t="s">
        <v>836</v>
      </c>
      <c r="U248" s="1" t="s">
        <v>967</v>
      </c>
      <c r="X248" s="1">
        <v>0</v>
      </c>
      <c r="Z248" s="3">
        <v>241.57211538461499</v>
      </c>
      <c r="AA248" s="3">
        <v>50</v>
      </c>
      <c r="AB248" s="1">
        <v>50</v>
      </c>
      <c r="AC248" s="1">
        <v>191.57211538461499</v>
      </c>
      <c r="AD248" s="1">
        <v>191</v>
      </c>
      <c r="AE248">
        <v>2288.4615384615499</v>
      </c>
      <c r="AF248">
        <v>2200</v>
      </c>
      <c r="AH248" s="1">
        <v>1</v>
      </c>
      <c r="AI248" s="1">
        <v>1</v>
      </c>
      <c r="AJ248" s="1">
        <v>2</v>
      </c>
      <c r="AK248" s="1">
        <v>0</v>
      </c>
      <c r="AL248" s="1">
        <v>0</v>
      </c>
      <c r="AM248" s="1">
        <v>1</v>
      </c>
      <c r="AN248" s="1">
        <v>2</v>
      </c>
      <c r="AO248" s="1">
        <v>0</v>
      </c>
      <c r="AP248">
        <v>2</v>
      </c>
    </row>
    <row r="249" spans="1:42">
      <c r="A249" s="1">
        <f>SUBTOTAL(103,$B$2:B249)</f>
        <v>248</v>
      </c>
      <c r="B249" s="1" t="s">
        <v>1131</v>
      </c>
      <c r="C249" s="1" t="s">
        <v>9</v>
      </c>
      <c r="D249" t="s">
        <v>1132</v>
      </c>
      <c r="E249" t="s">
        <v>306</v>
      </c>
      <c r="F249" t="s">
        <v>835</v>
      </c>
      <c r="G249" s="1">
        <v>26</v>
      </c>
      <c r="H249" s="1">
        <v>194</v>
      </c>
      <c r="I249" s="1">
        <v>194</v>
      </c>
      <c r="J249" s="1">
        <v>60</v>
      </c>
      <c r="K249" s="1">
        <v>83.942307692307693</v>
      </c>
      <c r="Q249" s="1">
        <v>0</v>
      </c>
      <c r="R249" s="1">
        <v>277.94230769230802</v>
      </c>
      <c r="S249" s="1">
        <v>13</v>
      </c>
      <c r="T249" s="1" t="s">
        <v>836</v>
      </c>
      <c r="U249" s="1" t="s">
        <v>957</v>
      </c>
      <c r="X249" s="1">
        <v>0</v>
      </c>
      <c r="Z249" s="1">
        <v>307.94230769230802</v>
      </c>
      <c r="AA249" s="2">
        <v>90</v>
      </c>
      <c r="AB249" s="1">
        <v>90</v>
      </c>
      <c r="AC249" s="1">
        <v>217.94230769230799</v>
      </c>
      <c r="AD249" s="1">
        <v>217</v>
      </c>
      <c r="AE249">
        <v>3769.2307692307199</v>
      </c>
      <c r="AF249">
        <v>3700</v>
      </c>
      <c r="AH249" s="1">
        <v>2</v>
      </c>
      <c r="AI249" s="1">
        <v>0</v>
      </c>
      <c r="AJ249" s="1">
        <v>0</v>
      </c>
      <c r="AK249" s="1">
        <v>1</v>
      </c>
      <c r="AL249" s="1">
        <v>1</v>
      </c>
      <c r="AM249" s="1">
        <v>2</v>
      </c>
      <c r="AN249" s="1">
        <v>3</v>
      </c>
      <c r="AO249" s="1">
        <v>1</v>
      </c>
      <c r="AP249">
        <v>2</v>
      </c>
    </row>
    <row r="250" spans="1:42">
      <c r="A250" s="1">
        <f>SUBTOTAL(103,$B$2:B250)</f>
        <v>249</v>
      </c>
      <c r="B250" s="1" t="s">
        <v>1319</v>
      </c>
      <c r="C250" s="1" t="s">
        <v>9</v>
      </c>
      <c r="D250" t="s">
        <v>1320</v>
      </c>
      <c r="E250" t="s">
        <v>226</v>
      </c>
      <c r="F250" t="s">
        <v>835</v>
      </c>
      <c r="G250" s="1">
        <v>25.9375</v>
      </c>
      <c r="H250" s="1">
        <v>192</v>
      </c>
      <c r="I250" s="1">
        <v>191.538461538462</v>
      </c>
      <c r="J250" s="1">
        <v>56</v>
      </c>
      <c r="K250" s="1">
        <v>77.538461538461505</v>
      </c>
      <c r="Q250" s="1">
        <v>0</v>
      </c>
      <c r="R250" s="1">
        <v>269.07692307692298</v>
      </c>
      <c r="S250" s="1">
        <v>13</v>
      </c>
      <c r="T250" s="1" t="s">
        <v>836</v>
      </c>
      <c r="U250" s="1" t="s">
        <v>957</v>
      </c>
      <c r="X250" s="1">
        <v>0</v>
      </c>
      <c r="Z250" s="1">
        <v>299.07692307692298</v>
      </c>
      <c r="AA250" s="2">
        <v>90</v>
      </c>
      <c r="AB250" s="1">
        <v>90</v>
      </c>
      <c r="AC250" s="1">
        <v>209.07692307692301</v>
      </c>
      <c r="AD250" s="1">
        <v>209</v>
      </c>
      <c r="AE250">
        <v>307.69230769237799</v>
      </c>
      <c r="AF250">
        <v>300</v>
      </c>
      <c r="AH250" s="1">
        <v>2</v>
      </c>
      <c r="AI250" s="1">
        <v>0</v>
      </c>
      <c r="AJ250" s="1">
        <v>0</v>
      </c>
      <c r="AK250" s="1">
        <v>0</v>
      </c>
      <c r="AL250" s="1">
        <v>1</v>
      </c>
      <c r="AM250" s="1">
        <v>4</v>
      </c>
      <c r="AN250" s="1">
        <v>0</v>
      </c>
      <c r="AO250" s="1">
        <v>0</v>
      </c>
      <c r="AP250">
        <v>3</v>
      </c>
    </row>
    <row r="251" spans="1:42">
      <c r="A251" s="1">
        <f>SUBTOTAL(103,$B$2:B251)</f>
        <v>250</v>
      </c>
      <c r="B251" s="1" t="s">
        <v>1321</v>
      </c>
      <c r="C251" s="1" t="e">
        <v>#N/A</v>
      </c>
      <c r="D251" t="s">
        <v>507</v>
      </c>
      <c r="E251" t="s">
        <v>1284</v>
      </c>
      <c r="F251" t="s">
        <v>835</v>
      </c>
      <c r="G251" s="1">
        <v>2</v>
      </c>
      <c r="H251" s="1">
        <v>192</v>
      </c>
      <c r="I251" s="1">
        <v>14.7692307692308</v>
      </c>
      <c r="J251" s="1">
        <v>2</v>
      </c>
      <c r="K251" s="1">
        <v>2.7692307692307701</v>
      </c>
      <c r="Q251" s="1">
        <v>0</v>
      </c>
      <c r="R251" s="1">
        <v>17.538461538461501</v>
      </c>
      <c r="S251" s="1">
        <v>1</v>
      </c>
      <c r="T251" s="1">
        <v>3.5</v>
      </c>
      <c r="U251" s="1" t="s">
        <v>967</v>
      </c>
      <c r="X251" s="1">
        <v>0</v>
      </c>
      <c r="Z251" s="1">
        <v>22.038461538461501</v>
      </c>
      <c r="AA251" s="2" t="e">
        <v>#N/A</v>
      </c>
      <c r="AC251" s="1">
        <v>22.038461538461501</v>
      </c>
      <c r="AD251" s="1">
        <v>22</v>
      </c>
      <c r="AE251">
        <v>153.84615384616001</v>
      </c>
      <c r="AF251">
        <v>100</v>
      </c>
      <c r="AH251" s="1">
        <v>0</v>
      </c>
      <c r="AI251" s="1">
        <v>0</v>
      </c>
      <c r="AJ251" s="1">
        <v>1</v>
      </c>
      <c r="AK251" s="1">
        <v>0</v>
      </c>
      <c r="AL251" s="1">
        <v>0</v>
      </c>
      <c r="AM251" s="1">
        <v>2</v>
      </c>
      <c r="AN251" s="1">
        <v>0</v>
      </c>
      <c r="AO251" s="1">
        <v>0</v>
      </c>
      <c r="AP251">
        <v>1</v>
      </c>
    </row>
    <row r="252" spans="1:42">
      <c r="A252" s="1">
        <f>SUBTOTAL(103,$B$2:B252)</f>
        <v>251</v>
      </c>
      <c r="B252" s="1" t="s">
        <v>1133</v>
      </c>
      <c r="C252" s="1" t="s">
        <v>9</v>
      </c>
      <c r="D252" t="s">
        <v>1134</v>
      </c>
      <c r="E252" t="s">
        <v>1135</v>
      </c>
      <c r="F252" t="s">
        <v>835</v>
      </c>
      <c r="G252" s="1">
        <v>25.9375</v>
      </c>
      <c r="H252" s="1">
        <v>194</v>
      </c>
      <c r="I252" s="1">
        <v>193.53365384615401</v>
      </c>
      <c r="J252" s="1">
        <v>56</v>
      </c>
      <c r="K252" s="1">
        <v>78.346153846153896</v>
      </c>
      <c r="Q252" s="1">
        <v>0</v>
      </c>
      <c r="R252" s="1">
        <v>271.87980769230802</v>
      </c>
      <c r="S252" s="1">
        <v>13</v>
      </c>
      <c r="T252" s="1" t="s">
        <v>836</v>
      </c>
      <c r="U252" s="1" t="s">
        <v>957</v>
      </c>
      <c r="X252" s="1">
        <v>5</v>
      </c>
      <c r="Z252" s="1">
        <v>306.87980769230802</v>
      </c>
      <c r="AA252" s="2">
        <v>90</v>
      </c>
      <c r="AB252" s="1">
        <v>90</v>
      </c>
      <c r="AC252" s="1">
        <v>216.87980769230799</v>
      </c>
      <c r="AD252" s="1">
        <v>216</v>
      </c>
      <c r="AE252">
        <v>3519.2307692307199</v>
      </c>
      <c r="AF252">
        <v>3500</v>
      </c>
      <c r="AH252" s="1">
        <v>2</v>
      </c>
      <c r="AI252" s="1">
        <v>0</v>
      </c>
      <c r="AJ252" s="1">
        <v>0</v>
      </c>
      <c r="AK252" s="1">
        <v>1</v>
      </c>
      <c r="AL252" s="1">
        <v>1</v>
      </c>
      <c r="AM252" s="1">
        <v>1</v>
      </c>
      <c r="AN252" s="1">
        <v>3</v>
      </c>
      <c r="AO252" s="1">
        <v>1</v>
      </c>
      <c r="AP252">
        <v>0</v>
      </c>
    </row>
    <row r="253" spans="1:42">
      <c r="A253" s="1">
        <f>SUBTOTAL(103,$B$2:B253)</f>
        <v>252</v>
      </c>
      <c r="B253" s="1" t="s">
        <v>501</v>
      </c>
      <c r="C253" s="1" t="s">
        <v>9</v>
      </c>
      <c r="D253" t="s">
        <v>502</v>
      </c>
      <c r="E253" t="s">
        <v>280</v>
      </c>
      <c r="F253" t="s">
        <v>835</v>
      </c>
      <c r="G253" s="1">
        <v>26</v>
      </c>
      <c r="H253" s="1">
        <v>194</v>
      </c>
      <c r="I253" s="1">
        <v>194</v>
      </c>
      <c r="J253" s="1">
        <v>36</v>
      </c>
      <c r="K253" s="1">
        <v>50.365384615384599</v>
      </c>
      <c r="Q253" s="1">
        <v>0</v>
      </c>
      <c r="R253" s="1">
        <v>244.36538461538501</v>
      </c>
      <c r="S253" s="1">
        <v>13</v>
      </c>
      <c r="T253" s="1" t="s">
        <v>836</v>
      </c>
      <c r="U253" s="1" t="s">
        <v>957</v>
      </c>
      <c r="X253" s="1">
        <v>6</v>
      </c>
      <c r="Z253" s="1">
        <v>280.36538461538498</v>
      </c>
      <c r="AA253" s="2">
        <v>90</v>
      </c>
      <c r="AB253" s="1">
        <v>90</v>
      </c>
      <c r="AC253" s="1">
        <v>190.36538461538501</v>
      </c>
      <c r="AD253" s="1">
        <v>190</v>
      </c>
      <c r="AE253">
        <v>1461.5384615385699</v>
      </c>
      <c r="AF253">
        <v>1400</v>
      </c>
      <c r="AH253" s="1">
        <v>1</v>
      </c>
      <c r="AI253" s="1">
        <v>1</v>
      </c>
      <c r="AJ253" s="1">
        <v>2</v>
      </c>
      <c r="AK253" s="1">
        <v>0</v>
      </c>
      <c r="AL253" s="1">
        <v>0</v>
      </c>
      <c r="AM253" s="1">
        <v>0</v>
      </c>
      <c r="AN253" s="1">
        <v>1</v>
      </c>
      <c r="AO253" s="1">
        <v>0</v>
      </c>
      <c r="AP253">
        <v>4</v>
      </c>
    </row>
    <row r="254" spans="1:42">
      <c r="A254" s="1">
        <f>SUBTOTAL(103,$B$2:B254)</f>
        <v>253</v>
      </c>
      <c r="B254" s="1" t="s">
        <v>503</v>
      </c>
      <c r="C254" s="1" t="s">
        <v>9</v>
      </c>
      <c r="D254" t="s">
        <v>504</v>
      </c>
      <c r="E254" t="s">
        <v>505</v>
      </c>
      <c r="F254" t="s">
        <v>835</v>
      </c>
      <c r="G254" s="1">
        <v>25</v>
      </c>
      <c r="H254" s="1">
        <v>194</v>
      </c>
      <c r="I254" s="1">
        <v>186.538461538462</v>
      </c>
      <c r="J254" s="1">
        <v>36</v>
      </c>
      <c r="K254" s="1">
        <v>50.365384615384599</v>
      </c>
      <c r="Q254" s="1">
        <v>0</v>
      </c>
      <c r="R254" s="1">
        <v>236.90384615384599</v>
      </c>
      <c r="S254" s="1">
        <v>6.25</v>
      </c>
      <c r="T254" s="1" t="s">
        <v>836</v>
      </c>
      <c r="U254" s="1" t="s">
        <v>957</v>
      </c>
      <c r="X254" s="1">
        <v>5</v>
      </c>
      <c r="Z254" s="1">
        <v>265.15384615384602</v>
      </c>
      <c r="AA254" s="2">
        <v>90</v>
      </c>
      <c r="AB254" s="1">
        <v>90</v>
      </c>
      <c r="AC254" s="1">
        <v>175.15384615384599</v>
      </c>
      <c r="AD254" s="1">
        <v>175</v>
      </c>
      <c r="AE254">
        <v>615.38461538475497</v>
      </c>
      <c r="AF254">
        <v>600</v>
      </c>
      <c r="AH254" s="1">
        <v>1</v>
      </c>
      <c r="AI254" s="1">
        <v>1</v>
      </c>
      <c r="AJ254" s="1">
        <v>1</v>
      </c>
      <c r="AK254" s="1">
        <v>0</v>
      </c>
      <c r="AL254" s="1">
        <v>1</v>
      </c>
      <c r="AM254" s="1">
        <v>0</v>
      </c>
      <c r="AN254" s="1">
        <v>0</v>
      </c>
      <c r="AO254" s="1">
        <v>1</v>
      </c>
      <c r="AP254">
        <v>1</v>
      </c>
    </row>
    <row r="255" spans="1:42">
      <c r="A255" s="1">
        <f>SUBTOTAL(103,$B$2:B255)</f>
        <v>254</v>
      </c>
      <c r="B255" s="1" t="s">
        <v>1136</v>
      </c>
      <c r="C255" s="1" t="s">
        <v>9</v>
      </c>
      <c r="D255" t="s">
        <v>1137</v>
      </c>
      <c r="E255" t="s">
        <v>1138</v>
      </c>
      <c r="F255" t="s">
        <v>835</v>
      </c>
      <c r="G255" s="1">
        <v>25</v>
      </c>
      <c r="H255" s="1">
        <v>194</v>
      </c>
      <c r="I255" s="1">
        <v>186.538461538462</v>
      </c>
      <c r="J255" s="1">
        <v>32</v>
      </c>
      <c r="K255" s="1">
        <v>44.769230769230802</v>
      </c>
      <c r="Q255" s="1">
        <v>0</v>
      </c>
      <c r="R255" s="1">
        <v>231.30769230769201</v>
      </c>
      <c r="S255" s="1">
        <v>6.25</v>
      </c>
      <c r="T255" s="1" t="s">
        <v>836</v>
      </c>
      <c r="U255" s="1" t="s">
        <v>957</v>
      </c>
      <c r="X255" s="1">
        <v>5</v>
      </c>
      <c r="Z255" s="1">
        <v>259.55769230769198</v>
      </c>
      <c r="AA255" s="2">
        <v>90</v>
      </c>
      <c r="AB255" s="1">
        <v>90</v>
      </c>
      <c r="AC255" s="1">
        <v>169.55769230769201</v>
      </c>
      <c r="AD255" s="1">
        <v>169</v>
      </c>
      <c r="AE255">
        <v>2230.7692307692801</v>
      </c>
      <c r="AF255">
        <v>2200</v>
      </c>
      <c r="AH255" s="1">
        <v>1</v>
      </c>
      <c r="AI255" s="1">
        <v>1</v>
      </c>
      <c r="AJ255" s="1">
        <v>0</v>
      </c>
      <c r="AK255" s="1">
        <v>1</v>
      </c>
      <c r="AL255" s="1">
        <v>1</v>
      </c>
      <c r="AM255" s="1">
        <v>4</v>
      </c>
      <c r="AN255" s="1">
        <v>2</v>
      </c>
      <c r="AO255" s="1">
        <v>0</v>
      </c>
      <c r="AP255">
        <v>2</v>
      </c>
    </row>
    <row r="256" spans="1:42">
      <c r="A256" s="1">
        <f>SUBTOTAL(103,$B$2:B256)</f>
        <v>255</v>
      </c>
      <c r="B256" s="1" t="s">
        <v>1142</v>
      </c>
      <c r="C256" s="1" t="s">
        <v>1270</v>
      </c>
      <c r="D256" t="s">
        <v>1143</v>
      </c>
      <c r="E256" t="s">
        <v>1144</v>
      </c>
      <c r="F256" t="s">
        <v>864</v>
      </c>
      <c r="G256" s="1">
        <v>26</v>
      </c>
      <c r="H256" s="1">
        <v>220</v>
      </c>
      <c r="I256" s="1">
        <v>220</v>
      </c>
      <c r="J256" s="1">
        <v>68</v>
      </c>
      <c r="K256" s="1">
        <v>107.884615384615</v>
      </c>
      <c r="Q256" s="1">
        <v>0</v>
      </c>
      <c r="R256" s="1">
        <v>327.88461538461502</v>
      </c>
      <c r="S256" s="1">
        <v>13</v>
      </c>
      <c r="T256" s="1" t="s">
        <v>836</v>
      </c>
      <c r="U256" s="1" t="s">
        <v>957</v>
      </c>
      <c r="X256" s="1">
        <v>4</v>
      </c>
      <c r="Y256" s="1">
        <v>357.88461538461502</v>
      </c>
      <c r="Z256" s="1">
        <v>361.88461538461502</v>
      </c>
      <c r="AA256" s="2">
        <v>90</v>
      </c>
      <c r="AB256" s="1">
        <v>90</v>
      </c>
      <c r="AC256" s="1">
        <v>271.88461538461502</v>
      </c>
      <c r="AD256" s="1">
        <v>271</v>
      </c>
      <c r="AE256">
        <v>3538.4615384614299</v>
      </c>
      <c r="AF256">
        <v>3500</v>
      </c>
      <c r="AH256" s="1">
        <v>2</v>
      </c>
      <c r="AI256" s="1">
        <v>1</v>
      </c>
      <c r="AJ256" s="1">
        <v>1</v>
      </c>
      <c r="AK256" s="1">
        <v>0</v>
      </c>
      <c r="AL256" s="1">
        <v>0</v>
      </c>
      <c r="AM256" s="1">
        <v>1</v>
      </c>
      <c r="AN256" s="1">
        <v>3</v>
      </c>
      <c r="AO256" s="1">
        <v>1</v>
      </c>
      <c r="AP256">
        <v>0</v>
      </c>
    </row>
    <row r="257" spans="1:42">
      <c r="A257" s="1">
        <f>SUBTOTAL(103,$B$2:B257)</f>
        <v>256</v>
      </c>
      <c r="B257" s="5">
        <v>1060145</v>
      </c>
      <c r="C257" s="1" t="s">
        <v>9</v>
      </c>
      <c r="D257" t="s">
        <v>1007</v>
      </c>
      <c r="E257" t="s">
        <v>1008</v>
      </c>
      <c r="F257" t="s">
        <v>835</v>
      </c>
      <c r="G257" s="1">
        <v>26</v>
      </c>
      <c r="H257" s="1">
        <v>194</v>
      </c>
      <c r="I257" s="1">
        <v>194</v>
      </c>
      <c r="J257" s="1">
        <v>32</v>
      </c>
      <c r="K257" s="1">
        <v>44.769230769230802</v>
      </c>
      <c r="Q257" s="1">
        <v>0</v>
      </c>
      <c r="R257" s="1">
        <v>238.769230769231</v>
      </c>
      <c r="S257" s="1">
        <v>13</v>
      </c>
      <c r="T257" s="1" t="s">
        <v>836</v>
      </c>
      <c r="U257" s="1" t="s">
        <v>957</v>
      </c>
      <c r="X257" s="1">
        <v>0</v>
      </c>
      <c r="Z257" s="1">
        <v>268.769230769231</v>
      </c>
      <c r="AA257" s="2">
        <v>90</v>
      </c>
      <c r="AB257" s="1">
        <v>90</v>
      </c>
      <c r="AC257" s="1">
        <v>178.769230769231</v>
      </c>
      <c r="AD257" s="1">
        <v>178</v>
      </c>
      <c r="AE257">
        <v>3076.9230769230899</v>
      </c>
      <c r="AF257">
        <v>3000</v>
      </c>
      <c r="AH257" s="1">
        <v>1</v>
      </c>
      <c r="AI257" s="1">
        <v>1</v>
      </c>
      <c r="AJ257" s="1">
        <v>1</v>
      </c>
      <c r="AK257" s="1">
        <v>0</v>
      </c>
      <c r="AL257" s="1">
        <v>1</v>
      </c>
      <c r="AM257" s="1">
        <v>3</v>
      </c>
      <c r="AN257" s="1">
        <v>3</v>
      </c>
      <c r="AO257" s="1">
        <v>0</v>
      </c>
      <c r="AP257">
        <v>0</v>
      </c>
    </row>
    <row r="258" spans="1:42">
      <c r="A258" s="1">
        <f>SUBTOTAL(103,$B$2:B258)</f>
        <v>257</v>
      </c>
      <c r="B258" s="1" t="s">
        <v>508</v>
      </c>
      <c r="C258" s="1" t="s">
        <v>1270</v>
      </c>
      <c r="D258" t="s">
        <v>509</v>
      </c>
      <c r="E258" t="s">
        <v>179</v>
      </c>
      <c r="F258" t="s">
        <v>864</v>
      </c>
      <c r="G258" s="1">
        <v>26</v>
      </c>
      <c r="H258" s="1">
        <v>412</v>
      </c>
      <c r="I258" s="1">
        <v>412</v>
      </c>
      <c r="J258" s="1">
        <v>0</v>
      </c>
      <c r="K258" s="1">
        <v>0</v>
      </c>
      <c r="Q258" s="1">
        <v>0</v>
      </c>
      <c r="R258" s="1">
        <v>412</v>
      </c>
      <c r="S258" s="1">
        <v>13</v>
      </c>
      <c r="X258" s="1">
        <v>6</v>
      </c>
      <c r="Z258" s="1">
        <v>431</v>
      </c>
      <c r="AA258" s="2">
        <v>90</v>
      </c>
      <c r="AB258" s="1">
        <v>90</v>
      </c>
      <c r="AC258" s="1">
        <v>341</v>
      </c>
      <c r="AD258" s="1">
        <v>341</v>
      </c>
      <c r="AE258" s="1">
        <v>0</v>
      </c>
      <c r="AF258">
        <v>0</v>
      </c>
      <c r="AG258"/>
      <c r="AH258" s="1">
        <v>3</v>
      </c>
      <c r="AI258" s="1">
        <v>0</v>
      </c>
      <c r="AJ258" s="1">
        <v>2</v>
      </c>
      <c r="AK258" s="1">
        <v>0</v>
      </c>
      <c r="AL258" s="1">
        <v>0</v>
      </c>
      <c r="AM258" s="1">
        <v>1</v>
      </c>
      <c r="AN258" s="1">
        <v>0</v>
      </c>
      <c r="AO258" s="1">
        <v>0</v>
      </c>
      <c r="AP258" s="1">
        <v>0</v>
      </c>
    </row>
    <row r="259" spans="1:42">
      <c r="A259" s="1">
        <f>SUBTOTAL(103,$B$2:B259)</f>
        <v>258</v>
      </c>
      <c r="B259" s="1" t="s">
        <v>510</v>
      </c>
      <c r="C259" s="1" t="s">
        <v>10</v>
      </c>
      <c r="D259" t="s">
        <v>511</v>
      </c>
      <c r="E259" t="s">
        <v>322</v>
      </c>
      <c r="F259" t="s">
        <v>835</v>
      </c>
      <c r="G259" s="1">
        <v>26</v>
      </c>
      <c r="H259" s="1">
        <v>194</v>
      </c>
      <c r="I259" s="1">
        <v>194</v>
      </c>
      <c r="J259" s="1">
        <v>40</v>
      </c>
      <c r="K259" s="1">
        <v>55.961538461538503</v>
      </c>
      <c r="Q259" s="1">
        <v>0</v>
      </c>
      <c r="R259" s="1">
        <v>249.961538461538</v>
      </c>
      <c r="S259" s="1">
        <v>13</v>
      </c>
      <c r="T259" s="1" t="s">
        <v>836</v>
      </c>
      <c r="U259" s="1" t="s">
        <v>957</v>
      </c>
      <c r="X259" s="1">
        <v>6</v>
      </c>
      <c r="Z259" s="1">
        <v>285.961538461538</v>
      </c>
      <c r="AA259" s="2">
        <v>90</v>
      </c>
      <c r="AB259" s="1">
        <v>90</v>
      </c>
      <c r="AC259" s="1">
        <v>195.961538461538</v>
      </c>
      <c r="AD259" s="1">
        <v>195</v>
      </c>
      <c r="AE259" s="1">
        <v>3846.1538461538098</v>
      </c>
      <c r="AF259">
        <v>3800</v>
      </c>
      <c r="AG259"/>
      <c r="AH259" s="1">
        <v>1</v>
      </c>
      <c r="AI259" s="1">
        <v>1</v>
      </c>
      <c r="AJ259" s="1">
        <v>2</v>
      </c>
      <c r="AK259" s="1">
        <v>0</v>
      </c>
      <c r="AL259" s="1">
        <v>1</v>
      </c>
      <c r="AM259" s="1">
        <v>0</v>
      </c>
      <c r="AN259" s="1">
        <v>3</v>
      </c>
      <c r="AO259" s="1">
        <v>1</v>
      </c>
      <c r="AP259" s="1">
        <v>3</v>
      </c>
    </row>
    <row r="260" spans="1:42">
      <c r="A260" s="3">
        <f>SUBTOTAL(103,$B$2:B260)</f>
        <v>259</v>
      </c>
      <c r="B260" s="3" t="s">
        <v>512</v>
      </c>
      <c r="C260" s="3" t="s">
        <v>10</v>
      </c>
      <c r="D260" s="4" t="s">
        <v>513</v>
      </c>
      <c r="E260" s="4" t="s">
        <v>514</v>
      </c>
      <c r="F260" s="4" t="s">
        <v>835</v>
      </c>
      <c r="G260" s="1">
        <v>23.5</v>
      </c>
      <c r="H260" s="1">
        <v>194</v>
      </c>
      <c r="I260" s="1">
        <v>175.34615384615401</v>
      </c>
      <c r="J260" s="1">
        <v>36</v>
      </c>
      <c r="K260" s="1">
        <v>50.365384615384599</v>
      </c>
      <c r="Q260" s="1">
        <v>0</v>
      </c>
      <c r="R260" s="1">
        <v>225.711538461538</v>
      </c>
      <c r="T260" s="1" t="s">
        <v>836</v>
      </c>
      <c r="U260" s="1" t="s">
        <v>967</v>
      </c>
      <c r="X260" s="1">
        <v>6</v>
      </c>
      <c r="Z260" s="3">
        <v>238.711538461538</v>
      </c>
      <c r="AA260" s="3">
        <v>50</v>
      </c>
      <c r="AB260" s="1">
        <v>50</v>
      </c>
      <c r="AC260" s="1">
        <v>188.711538461538</v>
      </c>
      <c r="AD260" s="1">
        <v>188</v>
      </c>
      <c r="AE260" s="1">
        <v>2846.1538461538098</v>
      </c>
      <c r="AF260">
        <v>2800</v>
      </c>
      <c r="AG260"/>
      <c r="AH260" s="1">
        <v>1</v>
      </c>
      <c r="AI260" s="1">
        <v>1</v>
      </c>
      <c r="AJ260" s="1">
        <v>1</v>
      </c>
      <c r="AK260" s="1">
        <v>1</v>
      </c>
      <c r="AL260" s="1">
        <v>1</v>
      </c>
      <c r="AM260" s="1">
        <v>3</v>
      </c>
      <c r="AN260" s="1">
        <v>2</v>
      </c>
      <c r="AO260" s="1">
        <v>1</v>
      </c>
      <c r="AP260" s="1">
        <v>3</v>
      </c>
    </row>
    <row r="261" spans="1:42">
      <c r="A261" s="1">
        <f>SUBTOTAL(103,$B$2:B261)</f>
        <v>260</v>
      </c>
      <c r="B261" s="1" t="s">
        <v>515</v>
      </c>
      <c r="C261" s="1" t="s">
        <v>10</v>
      </c>
      <c r="D261" t="s">
        <v>516</v>
      </c>
      <c r="E261" t="s">
        <v>459</v>
      </c>
      <c r="F261" t="s">
        <v>835</v>
      </c>
      <c r="G261" s="1">
        <v>26</v>
      </c>
      <c r="H261" s="1">
        <v>194</v>
      </c>
      <c r="I261" s="1">
        <v>194</v>
      </c>
      <c r="J261" s="1">
        <v>40</v>
      </c>
      <c r="K261" s="1">
        <v>55.961538461538503</v>
      </c>
      <c r="Q261" s="1">
        <v>0</v>
      </c>
      <c r="R261" s="1">
        <v>249.961538461538</v>
      </c>
      <c r="S261" s="1">
        <v>13</v>
      </c>
      <c r="T261" s="1" t="s">
        <v>836</v>
      </c>
      <c r="U261" s="1" t="s">
        <v>957</v>
      </c>
      <c r="X261" s="1">
        <v>6</v>
      </c>
      <c r="Z261" s="1">
        <v>285.961538461538</v>
      </c>
      <c r="AA261" s="2">
        <v>90</v>
      </c>
      <c r="AB261" s="1">
        <v>90</v>
      </c>
      <c r="AC261" s="1">
        <v>195.961538461538</v>
      </c>
      <c r="AD261" s="1">
        <v>195</v>
      </c>
      <c r="AE261" s="1">
        <v>3846.1538461538098</v>
      </c>
      <c r="AF261">
        <v>3800</v>
      </c>
      <c r="AG261"/>
      <c r="AH261" s="1">
        <v>1</v>
      </c>
      <c r="AI261" s="1">
        <v>1</v>
      </c>
      <c r="AJ261" s="1">
        <v>2</v>
      </c>
      <c r="AK261" s="1">
        <v>0</v>
      </c>
      <c r="AL261" s="1">
        <v>1</v>
      </c>
      <c r="AM261" s="1">
        <v>0</v>
      </c>
      <c r="AN261" s="1">
        <v>3</v>
      </c>
      <c r="AO261" s="1">
        <v>1</v>
      </c>
      <c r="AP261" s="1">
        <v>3</v>
      </c>
    </row>
    <row r="262" spans="1:42">
      <c r="A262" s="1">
        <f>SUBTOTAL(103,$B$2:B262)</f>
        <v>261</v>
      </c>
      <c r="B262" s="1" t="s">
        <v>517</v>
      </c>
      <c r="C262" s="1" t="s">
        <v>10</v>
      </c>
      <c r="D262" t="s">
        <v>518</v>
      </c>
      <c r="E262" t="s">
        <v>322</v>
      </c>
      <c r="F262" t="s">
        <v>835</v>
      </c>
      <c r="G262" s="1">
        <v>26</v>
      </c>
      <c r="H262" s="1">
        <v>194</v>
      </c>
      <c r="I262" s="1">
        <v>194</v>
      </c>
      <c r="J262" s="1">
        <v>54</v>
      </c>
      <c r="K262" s="1">
        <v>75.548076923076906</v>
      </c>
      <c r="Q262" s="1">
        <v>0</v>
      </c>
      <c r="R262" s="1">
        <v>269.54807692307702</v>
      </c>
      <c r="S262" s="1">
        <v>13</v>
      </c>
      <c r="T262" s="1" t="s">
        <v>836</v>
      </c>
      <c r="U262" s="1" t="s">
        <v>957</v>
      </c>
      <c r="X262" s="1">
        <v>6</v>
      </c>
      <c r="Z262" s="1">
        <v>305.54807692307702</v>
      </c>
      <c r="AA262" s="2">
        <v>90</v>
      </c>
      <c r="AB262" s="1">
        <v>90</v>
      </c>
      <c r="AC262" s="1">
        <v>215.54807692307699</v>
      </c>
      <c r="AD262" s="1">
        <v>215</v>
      </c>
      <c r="AE262" s="1">
        <v>2192.3076923076201</v>
      </c>
      <c r="AF262">
        <v>2100</v>
      </c>
      <c r="AG262"/>
      <c r="AH262" s="1">
        <v>2</v>
      </c>
      <c r="AI262" s="1">
        <v>0</v>
      </c>
      <c r="AJ262" s="1">
        <v>0</v>
      </c>
      <c r="AK262" s="1">
        <v>1</v>
      </c>
      <c r="AL262" s="1">
        <v>1</v>
      </c>
      <c r="AM262" s="1">
        <v>0</v>
      </c>
      <c r="AN262" s="1">
        <v>2</v>
      </c>
      <c r="AO262" s="1">
        <v>0</v>
      </c>
      <c r="AP262" s="1">
        <v>1</v>
      </c>
    </row>
    <row r="263" spans="1:42">
      <c r="A263" s="3">
        <f>SUBTOTAL(103,$B$2:B263)</f>
        <v>262</v>
      </c>
      <c r="B263" s="3" t="s">
        <v>1147</v>
      </c>
      <c r="C263" s="3" t="s">
        <v>10</v>
      </c>
      <c r="D263" s="4" t="s">
        <v>1148</v>
      </c>
      <c r="E263" s="4" t="s">
        <v>1149</v>
      </c>
      <c r="F263" s="4" t="s">
        <v>835</v>
      </c>
      <c r="G263" s="1">
        <v>23</v>
      </c>
      <c r="H263" s="1">
        <v>194</v>
      </c>
      <c r="I263" s="1">
        <v>171.61538461538501</v>
      </c>
      <c r="J263" s="1">
        <v>34</v>
      </c>
      <c r="K263" s="1">
        <v>47.567307692307701</v>
      </c>
      <c r="Q263" s="1">
        <v>0</v>
      </c>
      <c r="R263" s="1">
        <v>219.18269230769201</v>
      </c>
      <c r="T263" s="1" t="s">
        <v>836</v>
      </c>
      <c r="U263" s="1" t="s">
        <v>967</v>
      </c>
      <c r="X263" s="1">
        <v>6</v>
      </c>
      <c r="Z263" s="3">
        <v>232.18269230769201</v>
      </c>
      <c r="AA263" s="3">
        <v>50</v>
      </c>
      <c r="AB263" s="1">
        <v>50</v>
      </c>
      <c r="AC263" s="1">
        <v>182.18269230769201</v>
      </c>
      <c r="AD263" s="1">
        <v>182</v>
      </c>
      <c r="AE263" s="1">
        <v>730.76923076928301</v>
      </c>
      <c r="AF263">
        <v>700</v>
      </c>
      <c r="AG263"/>
      <c r="AH263" s="1">
        <v>1</v>
      </c>
      <c r="AI263" s="1">
        <v>1</v>
      </c>
      <c r="AJ263" s="1">
        <v>1</v>
      </c>
      <c r="AK263" s="1">
        <v>1</v>
      </c>
      <c r="AL263" s="1">
        <v>0</v>
      </c>
      <c r="AM263" s="1">
        <v>2</v>
      </c>
      <c r="AN263" s="1">
        <v>0</v>
      </c>
      <c r="AO263" s="1">
        <v>1</v>
      </c>
      <c r="AP263" s="1">
        <v>2</v>
      </c>
    </row>
    <row r="264" spans="1:42">
      <c r="A264" s="1">
        <f>SUBTOTAL(103,$B$2:B264)</f>
        <v>263</v>
      </c>
      <c r="B264" s="1" t="s">
        <v>519</v>
      </c>
      <c r="C264" s="1" t="s">
        <v>10</v>
      </c>
      <c r="D264" t="s">
        <v>520</v>
      </c>
      <c r="E264" t="s">
        <v>521</v>
      </c>
      <c r="F264" t="s">
        <v>835</v>
      </c>
      <c r="G264" s="1">
        <v>26</v>
      </c>
      <c r="H264" s="1">
        <v>194</v>
      </c>
      <c r="I264" s="1">
        <v>194</v>
      </c>
      <c r="J264" s="1">
        <v>40</v>
      </c>
      <c r="K264" s="1">
        <v>55.961538461538503</v>
      </c>
      <c r="Q264" s="1">
        <v>0</v>
      </c>
      <c r="R264" s="1">
        <v>249.961538461538</v>
      </c>
      <c r="S264" s="1">
        <v>13</v>
      </c>
      <c r="T264" s="1" t="s">
        <v>836</v>
      </c>
      <c r="U264" s="1" t="s">
        <v>957</v>
      </c>
      <c r="X264" s="1">
        <v>5</v>
      </c>
      <c r="Z264" s="1">
        <v>284.961538461538</v>
      </c>
      <c r="AA264" s="2">
        <v>90</v>
      </c>
      <c r="AB264" s="1">
        <v>90</v>
      </c>
      <c r="AC264" s="1">
        <v>194.961538461538</v>
      </c>
      <c r="AD264" s="1">
        <v>194</v>
      </c>
      <c r="AE264" s="1">
        <v>3846.1538461538098</v>
      </c>
      <c r="AF264">
        <v>3800</v>
      </c>
      <c r="AG264"/>
      <c r="AH264" s="1">
        <v>1</v>
      </c>
      <c r="AI264" s="1">
        <v>1</v>
      </c>
      <c r="AJ264" s="1">
        <v>2</v>
      </c>
      <c r="AK264" s="1">
        <v>0</v>
      </c>
      <c r="AL264" s="1">
        <v>0</v>
      </c>
      <c r="AM264" s="1">
        <v>4</v>
      </c>
      <c r="AN264" s="1">
        <v>3</v>
      </c>
      <c r="AO264" s="1">
        <v>1</v>
      </c>
      <c r="AP264" s="1">
        <v>3</v>
      </c>
    </row>
    <row r="265" spans="1:42">
      <c r="A265" s="1">
        <f>SUBTOTAL(103,$B$2:B265)</f>
        <v>264</v>
      </c>
      <c r="B265" s="1" t="s">
        <v>522</v>
      </c>
      <c r="C265" s="1" t="s">
        <v>10</v>
      </c>
      <c r="D265" t="s">
        <v>523</v>
      </c>
      <c r="E265" t="s">
        <v>524</v>
      </c>
      <c r="F265" t="s">
        <v>835</v>
      </c>
      <c r="G265" s="1">
        <v>24.6875</v>
      </c>
      <c r="H265" s="1">
        <v>194</v>
      </c>
      <c r="I265" s="1">
        <v>184.206730769231</v>
      </c>
      <c r="J265" s="1">
        <v>38</v>
      </c>
      <c r="K265" s="1">
        <v>53.163461538461497</v>
      </c>
      <c r="Q265" s="1">
        <v>0</v>
      </c>
      <c r="R265" s="1">
        <v>237.37019230769201</v>
      </c>
      <c r="T265" s="1" t="s">
        <v>836</v>
      </c>
      <c r="X265" s="1">
        <v>4</v>
      </c>
      <c r="Z265" s="1">
        <v>248.37019230769201</v>
      </c>
      <c r="AA265" s="2">
        <v>90</v>
      </c>
      <c r="AB265" s="1">
        <v>90</v>
      </c>
      <c r="AC265" s="1">
        <v>158.37019230769201</v>
      </c>
      <c r="AD265" s="1">
        <v>158</v>
      </c>
      <c r="AE265" s="1">
        <v>1480.7692307692801</v>
      </c>
      <c r="AF265">
        <v>1400</v>
      </c>
      <c r="AG265"/>
      <c r="AH265" s="1">
        <v>1</v>
      </c>
      <c r="AI265" s="1">
        <v>1</v>
      </c>
      <c r="AJ265" s="1">
        <v>0</v>
      </c>
      <c r="AK265" s="1">
        <v>0</v>
      </c>
      <c r="AL265" s="1">
        <v>1</v>
      </c>
      <c r="AM265" s="1">
        <v>3</v>
      </c>
      <c r="AN265" s="1">
        <v>1</v>
      </c>
      <c r="AO265" s="1">
        <v>0</v>
      </c>
      <c r="AP265" s="1">
        <v>4</v>
      </c>
    </row>
    <row r="266" spans="1:42">
      <c r="A266" s="1">
        <f>SUBTOTAL(103,$B$2:B266)</f>
        <v>265</v>
      </c>
      <c r="B266" s="1" t="s">
        <v>525</v>
      </c>
      <c r="C266" s="1" t="s">
        <v>10</v>
      </c>
      <c r="D266" t="s">
        <v>526</v>
      </c>
      <c r="E266" t="s">
        <v>527</v>
      </c>
      <c r="F266" t="s">
        <v>835</v>
      </c>
      <c r="G266" s="1">
        <v>26</v>
      </c>
      <c r="H266" s="1">
        <v>194</v>
      </c>
      <c r="I266" s="1">
        <v>194</v>
      </c>
      <c r="J266" s="1">
        <v>40</v>
      </c>
      <c r="K266" s="1">
        <v>55.961538461538503</v>
      </c>
      <c r="Q266" s="1">
        <v>0</v>
      </c>
      <c r="R266" s="1">
        <v>249.961538461538</v>
      </c>
      <c r="S266" s="1">
        <v>13</v>
      </c>
      <c r="T266" s="1" t="s">
        <v>836</v>
      </c>
      <c r="U266" s="1" t="s">
        <v>957</v>
      </c>
      <c r="X266" s="1">
        <v>4</v>
      </c>
      <c r="Z266" s="1">
        <v>283.961538461538</v>
      </c>
      <c r="AA266" s="2">
        <v>90</v>
      </c>
      <c r="AB266" s="1">
        <v>90</v>
      </c>
      <c r="AC266" s="1">
        <v>193.961538461538</v>
      </c>
      <c r="AD266" s="1">
        <v>193</v>
      </c>
      <c r="AE266" s="1">
        <v>3846.1538461538098</v>
      </c>
      <c r="AF266">
        <v>3800</v>
      </c>
      <c r="AG266"/>
      <c r="AH266" s="1">
        <v>1</v>
      </c>
      <c r="AI266" s="1">
        <v>1</v>
      </c>
      <c r="AJ266" s="1">
        <v>2</v>
      </c>
      <c r="AK266" s="1">
        <v>0</v>
      </c>
      <c r="AL266" s="1">
        <v>0</v>
      </c>
      <c r="AM266" s="1">
        <v>3</v>
      </c>
      <c r="AN266" s="1">
        <v>3</v>
      </c>
      <c r="AO266" s="1">
        <v>1</v>
      </c>
      <c r="AP266" s="1">
        <v>3</v>
      </c>
    </row>
    <row r="267" spans="1:42">
      <c r="A267" s="1">
        <f>SUBTOTAL(103,$B$2:B267)</f>
        <v>266</v>
      </c>
      <c r="B267" s="1" t="s">
        <v>528</v>
      </c>
      <c r="C267" s="1" t="s">
        <v>10</v>
      </c>
      <c r="D267" t="s">
        <v>529</v>
      </c>
      <c r="E267" t="s">
        <v>530</v>
      </c>
      <c r="F267" t="s">
        <v>835</v>
      </c>
      <c r="G267" s="1">
        <v>26</v>
      </c>
      <c r="H267" s="1">
        <v>194</v>
      </c>
      <c r="I267" s="1">
        <v>194</v>
      </c>
      <c r="J267" s="1">
        <v>68</v>
      </c>
      <c r="K267" s="1">
        <v>95.134615384615401</v>
      </c>
      <c r="Q267" s="1">
        <v>0</v>
      </c>
      <c r="R267" s="1">
        <v>289.13461538461502</v>
      </c>
      <c r="S267" s="1">
        <v>13</v>
      </c>
      <c r="T267" s="1" t="s">
        <v>836</v>
      </c>
      <c r="U267" s="1" t="s">
        <v>957</v>
      </c>
      <c r="X267" s="1">
        <v>4</v>
      </c>
      <c r="Z267" s="1">
        <v>323.13461538461502</v>
      </c>
      <c r="AA267" s="2">
        <v>90</v>
      </c>
      <c r="AB267" s="1">
        <v>90</v>
      </c>
      <c r="AC267" s="1">
        <v>233.13461538461499</v>
      </c>
      <c r="AD267" s="1">
        <v>233</v>
      </c>
      <c r="AE267" s="1">
        <v>538.46153846143397</v>
      </c>
      <c r="AF267">
        <v>500</v>
      </c>
      <c r="AG267"/>
      <c r="AH267" s="1">
        <v>2</v>
      </c>
      <c r="AI267" s="1">
        <v>0</v>
      </c>
      <c r="AJ267" s="1">
        <v>1</v>
      </c>
      <c r="AK267" s="1">
        <v>1</v>
      </c>
      <c r="AL267" s="1">
        <v>0</v>
      </c>
      <c r="AM267" s="1">
        <v>3</v>
      </c>
      <c r="AN267" s="1">
        <v>0</v>
      </c>
      <c r="AO267" s="1">
        <v>1</v>
      </c>
      <c r="AP267" s="1">
        <v>0</v>
      </c>
    </row>
    <row r="268" spans="1:42">
      <c r="A268" s="1">
        <f>SUBTOTAL(103,$B$2:B268)</f>
        <v>267</v>
      </c>
      <c r="B268" s="1" t="s">
        <v>531</v>
      </c>
      <c r="C268" s="1" t="s">
        <v>10</v>
      </c>
      <c r="D268" t="s">
        <v>532</v>
      </c>
      <c r="E268" t="s">
        <v>533</v>
      </c>
      <c r="F268" t="s">
        <v>835</v>
      </c>
      <c r="G268" s="1">
        <v>26</v>
      </c>
      <c r="H268" s="1">
        <v>194</v>
      </c>
      <c r="I268" s="1">
        <v>194</v>
      </c>
      <c r="J268" s="1">
        <v>54</v>
      </c>
      <c r="K268" s="1">
        <v>75.548076923076906</v>
      </c>
      <c r="Q268" s="1">
        <v>0</v>
      </c>
      <c r="R268" s="1">
        <v>269.54807692307702</v>
      </c>
      <c r="S268" s="1">
        <v>13</v>
      </c>
      <c r="T268" s="1" t="s">
        <v>836</v>
      </c>
      <c r="U268" s="1" t="s">
        <v>957</v>
      </c>
      <c r="X268" s="1">
        <v>2</v>
      </c>
      <c r="Z268" s="1">
        <v>301.54807692307702</v>
      </c>
      <c r="AA268" s="2">
        <v>90</v>
      </c>
      <c r="AB268" s="1">
        <v>90</v>
      </c>
      <c r="AC268" s="1">
        <v>211.54807692307699</v>
      </c>
      <c r="AD268" s="1">
        <v>211</v>
      </c>
      <c r="AE268" s="1">
        <v>2192.3076923076201</v>
      </c>
      <c r="AF268">
        <v>2100</v>
      </c>
      <c r="AG268"/>
      <c r="AH268" s="1">
        <v>2</v>
      </c>
      <c r="AI268" s="1">
        <v>0</v>
      </c>
      <c r="AJ268" s="1">
        <v>0</v>
      </c>
      <c r="AK268" s="1">
        <v>1</v>
      </c>
      <c r="AL268" s="1">
        <v>0</v>
      </c>
      <c r="AM268" s="1">
        <v>1</v>
      </c>
      <c r="AN268" s="1">
        <v>2</v>
      </c>
      <c r="AO268" s="1">
        <v>0</v>
      </c>
      <c r="AP268" s="1">
        <v>1</v>
      </c>
    </row>
    <row r="269" spans="1:42">
      <c r="A269" s="1">
        <f>SUBTOTAL(103,$B$2:B269)</f>
        <v>268</v>
      </c>
      <c r="B269" s="1" t="s">
        <v>1150</v>
      </c>
      <c r="C269" s="1" t="s">
        <v>10</v>
      </c>
      <c r="D269" t="s">
        <v>1151</v>
      </c>
      <c r="E269" t="s">
        <v>1152</v>
      </c>
      <c r="F269" t="s">
        <v>835</v>
      </c>
      <c r="G269" s="1">
        <v>24.5</v>
      </c>
      <c r="H269" s="1">
        <v>194</v>
      </c>
      <c r="I269" s="1">
        <v>182.80769230769201</v>
      </c>
      <c r="J269" s="1">
        <v>36</v>
      </c>
      <c r="K269" s="1">
        <v>50.365384615384599</v>
      </c>
      <c r="Q269" s="1">
        <v>0</v>
      </c>
      <c r="R269" s="1">
        <v>233.17307692307699</v>
      </c>
      <c r="T269" s="1" t="s">
        <v>836</v>
      </c>
      <c r="X269" s="1">
        <v>2</v>
      </c>
      <c r="Z269" s="1">
        <v>242.17307692307699</v>
      </c>
      <c r="AA269" s="2">
        <v>90</v>
      </c>
      <c r="AB269" s="1">
        <v>90</v>
      </c>
      <c r="AC269" s="1">
        <v>152.17307692307699</v>
      </c>
      <c r="AD269" s="1">
        <v>152</v>
      </c>
      <c r="AE269" s="1">
        <v>692.30769230773603</v>
      </c>
      <c r="AF269">
        <v>600</v>
      </c>
      <c r="AG269"/>
      <c r="AH269" s="1">
        <v>1</v>
      </c>
      <c r="AI269" s="1">
        <v>1</v>
      </c>
      <c r="AJ269" s="1">
        <v>0</v>
      </c>
      <c r="AK269" s="1">
        <v>0</v>
      </c>
      <c r="AL269" s="1">
        <v>0</v>
      </c>
      <c r="AM269" s="1">
        <v>2</v>
      </c>
      <c r="AN269" s="1">
        <v>0</v>
      </c>
      <c r="AO269" s="1">
        <v>1</v>
      </c>
      <c r="AP269" s="1">
        <v>1</v>
      </c>
    </row>
    <row r="270" spans="1:42">
      <c r="A270" s="3">
        <f>SUBTOTAL(103,$B$2:B270)</f>
        <v>269</v>
      </c>
      <c r="B270" s="3" t="s">
        <v>534</v>
      </c>
      <c r="C270" s="3" t="s">
        <v>10</v>
      </c>
      <c r="D270" s="4" t="s">
        <v>535</v>
      </c>
      <c r="E270" s="4" t="s">
        <v>536</v>
      </c>
      <c r="F270" s="4" t="s">
        <v>835</v>
      </c>
      <c r="G270" s="1">
        <v>23.5</v>
      </c>
      <c r="H270" s="1">
        <v>194</v>
      </c>
      <c r="I270" s="1">
        <v>175.34615384615401</v>
      </c>
      <c r="J270" s="1">
        <v>34</v>
      </c>
      <c r="K270" s="1">
        <v>47.567307692307701</v>
      </c>
      <c r="Q270" s="1">
        <v>0</v>
      </c>
      <c r="R270" s="1">
        <v>222.913461538462</v>
      </c>
      <c r="T270" s="1" t="s">
        <v>836</v>
      </c>
      <c r="U270" s="1" t="s">
        <v>967</v>
      </c>
      <c r="X270" s="1">
        <v>2</v>
      </c>
      <c r="Z270" s="3">
        <v>231.913461538462</v>
      </c>
      <c r="AA270" s="3">
        <v>50</v>
      </c>
      <c r="AB270" s="1">
        <v>50</v>
      </c>
      <c r="AC270" s="1">
        <v>181.913461538462</v>
      </c>
      <c r="AD270" s="1">
        <v>181</v>
      </c>
      <c r="AE270" s="1">
        <v>3653.8461538461902</v>
      </c>
      <c r="AF270">
        <v>3600</v>
      </c>
      <c r="AG270"/>
      <c r="AH270" s="1">
        <v>1</v>
      </c>
      <c r="AI270" s="1">
        <v>1</v>
      </c>
      <c r="AJ270" s="1">
        <v>1</v>
      </c>
      <c r="AK270" s="1">
        <v>1</v>
      </c>
      <c r="AL270" s="1">
        <v>0</v>
      </c>
      <c r="AM270" s="1">
        <v>1</v>
      </c>
      <c r="AN270" s="1">
        <v>3</v>
      </c>
      <c r="AO270" s="1">
        <v>1</v>
      </c>
      <c r="AP270" s="1">
        <v>1</v>
      </c>
    </row>
    <row r="271" spans="1:42">
      <c r="A271" s="1">
        <f>SUBTOTAL(103,$B$2:B271)</f>
        <v>270</v>
      </c>
      <c r="B271" s="1" t="s">
        <v>1153</v>
      </c>
      <c r="C271" s="1" t="s">
        <v>10</v>
      </c>
      <c r="D271" t="s">
        <v>1154</v>
      </c>
      <c r="E271" t="s">
        <v>1155</v>
      </c>
      <c r="F271" t="s">
        <v>835</v>
      </c>
      <c r="G271" s="1">
        <v>25.9375</v>
      </c>
      <c r="H271" s="1">
        <v>194</v>
      </c>
      <c r="I271" s="1">
        <v>193.53365384615401</v>
      </c>
      <c r="J271" s="1">
        <v>50</v>
      </c>
      <c r="K271" s="1">
        <v>69.951923076923094</v>
      </c>
      <c r="Q271" s="1">
        <v>0</v>
      </c>
      <c r="R271" s="1">
        <v>263.48557692307702</v>
      </c>
      <c r="S271" s="1">
        <v>13</v>
      </c>
      <c r="T271" s="1" t="s">
        <v>836</v>
      </c>
      <c r="U271" s="1" t="s">
        <v>957</v>
      </c>
      <c r="X271" s="1">
        <v>2</v>
      </c>
      <c r="Z271" s="1">
        <v>295.48557692307702</v>
      </c>
      <c r="AA271" s="2">
        <v>90</v>
      </c>
      <c r="AB271" s="1">
        <v>90</v>
      </c>
      <c r="AC271" s="1">
        <v>205.48557692307699</v>
      </c>
      <c r="AD271" s="1">
        <v>205</v>
      </c>
      <c r="AE271" s="1">
        <v>1942.3076923076201</v>
      </c>
      <c r="AF271">
        <v>1900</v>
      </c>
      <c r="AG271"/>
      <c r="AH271" s="1">
        <v>2</v>
      </c>
      <c r="AI271" s="1">
        <v>0</v>
      </c>
      <c r="AJ271" s="1">
        <v>0</v>
      </c>
      <c r="AK271" s="1">
        <v>0</v>
      </c>
      <c r="AL271" s="1">
        <v>1</v>
      </c>
      <c r="AM271" s="1">
        <v>0</v>
      </c>
      <c r="AN271" s="1">
        <v>1</v>
      </c>
      <c r="AO271" s="1">
        <v>1</v>
      </c>
      <c r="AP271" s="1">
        <v>4</v>
      </c>
    </row>
    <row r="272" spans="1:42">
      <c r="A272" s="1">
        <f>SUBTOTAL(103,$B$2:B272)</f>
        <v>271</v>
      </c>
      <c r="B272" s="1" t="s">
        <v>537</v>
      </c>
      <c r="C272" s="1" t="s">
        <v>10</v>
      </c>
      <c r="D272" t="s">
        <v>538</v>
      </c>
      <c r="E272" t="s">
        <v>539</v>
      </c>
      <c r="F272" t="s">
        <v>835</v>
      </c>
      <c r="G272" s="1">
        <v>25</v>
      </c>
      <c r="H272" s="1">
        <v>194</v>
      </c>
      <c r="I272" s="1">
        <v>186.538461538462</v>
      </c>
      <c r="J272" s="1">
        <v>32</v>
      </c>
      <c r="K272" s="1">
        <v>44.769230769230802</v>
      </c>
      <c r="Q272" s="1">
        <v>0</v>
      </c>
      <c r="R272" s="1">
        <v>231.30769230769201</v>
      </c>
      <c r="T272" s="1" t="s">
        <v>836</v>
      </c>
      <c r="X272" s="1">
        <v>2</v>
      </c>
      <c r="Z272" s="1">
        <v>240.30769230769201</v>
      </c>
      <c r="AA272" s="2">
        <v>90</v>
      </c>
      <c r="AB272" s="1">
        <v>90</v>
      </c>
      <c r="AC272" s="1">
        <v>150.30769230769201</v>
      </c>
      <c r="AD272" s="1">
        <v>150</v>
      </c>
      <c r="AE272" s="1">
        <v>1230.7692307692801</v>
      </c>
      <c r="AF272">
        <v>1200</v>
      </c>
      <c r="AG272"/>
      <c r="AH272" s="1">
        <v>1</v>
      </c>
      <c r="AI272" s="1">
        <v>1</v>
      </c>
      <c r="AJ272" s="1">
        <v>0</v>
      </c>
      <c r="AK272" s="1">
        <v>0</v>
      </c>
      <c r="AL272" s="1">
        <v>0</v>
      </c>
      <c r="AM272" s="1">
        <v>0</v>
      </c>
      <c r="AN272" s="1">
        <v>1</v>
      </c>
      <c r="AO272" s="1">
        <v>0</v>
      </c>
      <c r="AP272" s="1">
        <v>2</v>
      </c>
    </row>
    <row r="273" spans="1:42">
      <c r="A273" s="1">
        <f>SUBTOTAL(103,$B$2:B273)</f>
        <v>272</v>
      </c>
      <c r="B273" s="1" t="s">
        <v>1157</v>
      </c>
      <c r="C273" s="1" t="s">
        <v>10</v>
      </c>
      <c r="D273" t="s">
        <v>1158</v>
      </c>
      <c r="E273" t="s">
        <v>539</v>
      </c>
      <c r="F273" t="s">
        <v>835</v>
      </c>
      <c r="G273" s="1">
        <v>26</v>
      </c>
      <c r="H273" s="1">
        <v>194</v>
      </c>
      <c r="I273" s="1">
        <v>194</v>
      </c>
      <c r="J273" s="1">
        <v>60</v>
      </c>
      <c r="K273" s="1">
        <v>83.942307692307693</v>
      </c>
      <c r="Q273" s="1">
        <v>0</v>
      </c>
      <c r="R273" s="1">
        <v>277.94230769230802</v>
      </c>
      <c r="S273" s="1">
        <v>13</v>
      </c>
      <c r="T273" s="1" t="s">
        <v>836</v>
      </c>
      <c r="U273" s="1" t="s">
        <v>957</v>
      </c>
      <c r="X273" s="1">
        <v>2</v>
      </c>
      <c r="Z273" s="1">
        <v>309.94230769230802</v>
      </c>
      <c r="AA273" s="2">
        <v>90</v>
      </c>
      <c r="AB273" s="1">
        <v>90</v>
      </c>
      <c r="AC273" s="1">
        <v>219.94230769230799</v>
      </c>
      <c r="AD273" s="1">
        <v>219</v>
      </c>
      <c r="AE273" s="1">
        <v>3769.2307692307199</v>
      </c>
      <c r="AF273">
        <v>3700</v>
      </c>
      <c r="AG273"/>
      <c r="AH273" s="1">
        <v>2</v>
      </c>
      <c r="AI273" s="1">
        <v>0</v>
      </c>
      <c r="AJ273" s="1">
        <v>0</v>
      </c>
      <c r="AK273" s="1">
        <v>1</v>
      </c>
      <c r="AL273" s="1">
        <v>1</v>
      </c>
      <c r="AM273" s="1">
        <v>4</v>
      </c>
      <c r="AN273" s="1">
        <v>3</v>
      </c>
      <c r="AO273" s="1">
        <v>1</v>
      </c>
      <c r="AP273" s="1">
        <v>2</v>
      </c>
    </row>
    <row r="274" spans="1:42">
      <c r="A274" s="3">
        <f>SUBTOTAL(103,$B$2:B274)</f>
        <v>273</v>
      </c>
      <c r="B274" s="3" t="s">
        <v>1159</v>
      </c>
      <c r="C274" s="3" t="s">
        <v>10</v>
      </c>
      <c r="D274" s="4" t="s">
        <v>1160</v>
      </c>
      <c r="E274" s="4" t="s">
        <v>539</v>
      </c>
      <c r="F274" s="4" t="s">
        <v>835</v>
      </c>
      <c r="G274" s="1">
        <v>21.875</v>
      </c>
      <c r="H274" s="1">
        <v>194</v>
      </c>
      <c r="I274" s="1">
        <v>163.22115384615401</v>
      </c>
      <c r="J274" s="1">
        <v>30</v>
      </c>
      <c r="K274" s="1">
        <v>41.971153846153797</v>
      </c>
      <c r="Q274" s="1">
        <v>0</v>
      </c>
      <c r="R274" s="1">
        <v>205.19230769230799</v>
      </c>
      <c r="T274" s="1" t="s">
        <v>836</v>
      </c>
      <c r="U274" s="1" t="s">
        <v>967</v>
      </c>
      <c r="X274" s="1">
        <v>2</v>
      </c>
      <c r="Z274" s="3">
        <v>214.19230769230799</v>
      </c>
      <c r="AA274" s="3">
        <v>50</v>
      </c>
      <c r="AB274" s="1">
        <v>50</v>
      </c>
      <c r="AC274" s="1">
        <v>164.19230769230799</v>
      </c>
      <c r="AD274" s="1">
        <v>164</v>
      </c>
      <c r="AE274" s="1">
        <v>769.23076923071699</v>
      </c>
      <c r="AF274">
        <v>700</v>
      </c>
      <c r="AG274"/>
      <c r="AH274" s="1">
        <v>1</v>
      </c>
      <c r="AI274" s="1">
        <v>1</v>
      </c>
      <c r="AJ274" s="1">
        <v>0</v>
      </c>
      <c r="AK274" s="1">
        <v>1</v>
      </c>
      <c r="AL274" s="1">
        <v>0</v>
      </c>
      <c r="AM274" s="1">
        <v>4</v>
      </c>
      <c r="AN274" s="1">
        <v>0</v>
      </c>
      <c r="AO274" s="1">
        <v>1</v>
      </c>
      <c r="AP274" s="1">
        <v>2</v>
      </c>
    </row>
    <row r="275" spans="1:42">
      <c r="A275" s="1">
        <f>SUBTOTAL(103,$B$2:B275)</f>
        <v>274</v>
      </c>
      <c r="B275" s="1" t="s">
        <v>1161</v>
      </c>
      <c r="C275" s="1" t="s">
        <v>10</v>
      </c>
      <c r="D275" t="s">
        <v>1162</v>
      </c>
      <c r="E275" t="s">
        <v>256</v>
      </c>
      <c r="F275" t="s">
        <v>835</v>
      </c>
      <c r="G275" s="1">
        <v>26</v>
      </c>
      <c r="H275" s="1">
        <v>194</v>
      </c>
      <c r="I275" s="1">
        <v>194</v>
      </c>
      <c r="J275" s="1">
        <v>38</v>
      </c>
      <c r="K275" s="1">
        <v>53.163461538461497</v>
      </c>
      <c r="Q275" s="1">
        <v>0</v>
      </c>
      <c r="R275" s="1">
        <v>247.163461538462</v>
      </c>
      <c r="S275" s="1">
        <v>13</v>
      </c>
      <c r="T275" s="1" t="s">
        <v>836</v>
      </c>
      <c r="U275" s="1" t="s">
        <v>957</v>
      </c>
      <c r="X275" s="1">
        <v>0</v>
      </c>
      <c r="Z275" s="1">
        <v>277.163461538462</v>
      </c>
      <c r="AA275" s="2">
        <v>90</v>
      </c>
      <c r="AB275" s="1">
        <v>90</v>
      </c>
      <c r="AC275" s="1">
        <v>187.163461538462</v>
      </c>
      <c r="AD275" s="1">
        <v>187</v>
      </c>
      <c r="AE275" s="1">
        <v>653.84615384618905</v>
      </c>
      <c r="AF275">
        <v>600</v>
      </c>
      <c r="AG275"/>
      <c r="AH275" s="1">
        <v>1</v>
      </c>
      <c r="AI275" s="1">
        <v>1</v>
      </c>
      <c r="AJ275" s="1">
        <v>1</v>
      </c>
      <c r="AK275" s="1">
        <v>1</v>
      </c>
      <c r="AL275" s="1">
        <v>1</v>
      </c>
      <c r="AM275" s="1">
        <v>2</v>
      </c>
      <c r="AN275" s="1">
        <v>0</v>
      </c>
      <c r="AO275" s="1">
        <v>1</v>
      </c>
      <c r="AP275" s="1">
        <v>1</v>
      </c>
    </row>
    <row r="276" spans="1:42">
      <c r="A276" s="3">
        <f>SUBTOTAL(103,$B$2:B276)</f>
        <v>275</v>
      </c>
      <c r="B276" s="3" t="s">
        <v>1163</v>
      </c>
      <c r="C276" s="3" t="s">
        <v>10</v>
      </c>
      <c r="D276" s="4" t="s">
        <v>565</v>
      </c>
      <c r="E276" s="4" t="s">
        <v>256</v>
      </c>
      <c r="F276" s="4" t="s">
        <v>835</v>
      </c>
      <c r="G276" s="1">
        <v>17</v>
      </c>
      <c r="H276" s="1">
        <v>194</v>
      </c>
      <c r="I276" s="1">
        <v>126.846153846154</v>
      </c>
      <c r="J276" s="1">
        <v>36</v>
      </c>
      <c r="K276" s="1">
        <v>50.365384615384599</v>
      </c>
      <c r="Q276" s="1">
        <v>0</v>
      </c>
      <c r="R276" s="1">
        <v>177.211538461538</v>
      </c>
      <c r="T276" s="1" t="s">
        <v>836</v>
      </c>
      <c r="U276" s="1" t="s">
        <v>967</v>
      </c>
      <c r="X276" s="1">
        <v>0</v>
      </c>
      <c r="Z276" s="3">
        <v>184.211538461538</v>
      </c>
      <c r="AA276" s="3">
        <v>50</v>
      </c>
      <c r="AB276" s="1">
        <v>50</v>
      </c>
      <c r="AC276" s="1">
        <v>134.211538461538</v>
      </c>
      <c r="AD276" s="1">
        <v>134</v>
      </c>
      <c r="AE276" s="1">
        <v>846.15384615392497</v>
      </c>
      <c r="AF276">
        <v>800</v>
      </c>
      <c r="AG276"/>
      <c r="AH276" s="1">
        <v>1</v>
      </c>
      <c r="AI276" s="1">
        <v>0</v>
      </c>
      <c r="AJ276" s="1">
        <v>1</v>
      </c>
      <c r="AK276" s="1">
        <v>1</v>
      </c>
      <c r="AL276" s="1">
        <v>0</v>
      </c>
      <c r="AM276" s="1">
        <v>4</v>
      </c>
      <c r="AN276" s="1">
        <v>0</v>
      </c>
      <c r="AO276" s="1">
        <v>1</v>
      </c>
      <c r="AP276" s="1">
        <v>3</v>
      </c>
    </row>
    <row r="277" spans="1:42">
      <c r="A277" s="1">
        <f>SUBTOTAL(103,$B$2:B277)</f>
        <v>276</v>
      </c>
      <c r="B277" s="1" t="s">
        <v>540</v>
      </c>
      <c r="C277" s="1" t="s">
        <v>10</v>
      </c>
      <c r="D277" t="s">
        <v>541</v>
      </c>
      <c r="E277" t="s">
        <v>542</v>
      </c>
      <c r="F277" t="s">
        <v>835</v>
      </c>
      <c r="G277" s="1">
        <v>26</v>
      </c>
      <c r="H277" s="1">
        <v>194</v>
      </c>
      <c r="I277" s="1">
        <v>194</v>
      </c>
      <c r="J277" s="1">
        <v>40</v>
      </c>
      <c r="K277" s="1">
        <v>55.961538461538503</v>
      </c>
      <c r="Q277" s="1">
        <v>0</v>
      </c>
      <c r="R277" s="1">
        <v>249.961538461538</v>
      </c>
      <c r="S277" s="1">
        <v>13</v>
      </c>
      <c r="T277" s="1" t="s">
        <v>836</v>
      </c>
      <c r="U277" s="1" t="s">
        <v>957</v>
      </c>
      <c r="X277" s="1">
        <v>0</v>
      </c>
      <c r="Z277" s="1">
        <v>279.961538461538</v>
      </c>
      <c r="AA277" s="2">
        <v>90</v>
      </c>
      <c r="AB277" s="1">
        <v>90</v>
      </c>
      <c r="AC277" s="1">
        <v>189.961538461538</v>
      </c>
      <c r="AD277" s="1">
        <v>189</v>
      </c>
      <c r="AE277" s="1">
        <v>3846.1538461538098</v>
      </c>
      <c r="AF277">
        <v>3800</v>
      </c>
      <c r="AG277"/>
      <c r="AH277" s="1">
        <v>1</v>
      </c>
      <c r="AI277" s="1">
        <v>1</v>
      </c>
      <c r="AJ277" s="1">
        <v>1</v>
      </c>
      <c r="AK277" s="1">
        <v>1</v>
      </c>
      <c r="AL277" s="1">
        <v>1</v>
      </c>
      <c r="AM277" s="1">
        <v>4</v>
      </c>
      <c r="AN277" s="1">
        <v>3</v>
      </c>
      <c r="AO277" s="1">
        <v>1</v>
      </c>
      <c r="AP277" s="1">
        <v>3</v>
      </c>
    </row>
    <row r="278" spans="1:42">
      <c r="A278" s="3">
        <f>SUBTOTAL(103,$B$2:B278)</f>
        <v>277</v>
      </c>
      <c r="B278" s="3" t="s">
        <v>543</v>
      </c>
      <c r="C278" s="3" t="s">
        <v>10</v>
      </c>
      <c r="D278" s="4" t="s">
        <v>544</v>
      </c>
      <c r="E278" s="4" t="s">
        <v>351</v>
      </c>
      <c r="F278" s="4" t="s">
        <v>835</v>
      </c>
      <c r="G278" s="1">
        <v>24.5</v>
      </c>
      <c r="H278" s="1">
        <v>194</v>
      </c>
      <c r="I278" s="1">
        <v>182.80769230769201</v>
      </c>
      <c r="J278" s="1">
        <v>36</v>
      </c>
      <c r="K278" s="1">
        <v>50.365384615384599</v>
      </c>
      <c r="Q278" s="1">
        <v>0</v>
      </c>
      <c r="R278" s="1">
        <v>233.17307692307699</v>
      </c>
      <c r="T278" s="1" t="s">
        <v>836</v>
      </c>
      <c r="X278" s="1">
        <v>0</v>
      </c>
      <c r="Z278" s="3">
        <v>240.17307692307699</v>
      </c>
      <c r="AA278" s="3">
        <v>50</v>
      </c>
      <c r="AB278" s="1">
        <v>50</v>
      </c>
      <c r="AC278" s="1">
        <v>190.17307692307699</v>
      </c>
      <c r="AD278" s="1">
        <v>190</v>
      </c>
      <c r="AE278" s="1">
        <v>692.30769230773603</v>
      </c>
      <c r="AF278">
        <v>600</v>
      </c>
      <c r="AG278"/>
      <c r="AH278" s="1">
        <v>1</v>
      </c>
      <c r="AI278" s="1">
        <v>1</v>
      </c>
      <c r="AJ278" s="1">
        <v>2</v>
      </c>
      <c r="AK278" s="1">
        <v>0</v>
      </c>
      <c r="AL278" s="1">
        <v>0</v>
      </c>
      <c r="AM278" s="1">
        <v>0</v>
      </c>
      <c r="AN278" s="1">
        <v>0</v>
      </c>
      <c r="AO278" s="1">
        <v>1</v>
      </c>
      <c r="AP278" s="1">
        <v>1</v>
      </c>
    </row>
    <row r="279" spans="1:42">
      <c r="A279" s="1">
        <f>SUBTOTAL(103,$B$2:B279)</f>
        <v>278</v>
      </c>
      <c r="B279" s="1" t="s">
        <v>545</v>
      </c>
      <c r="C279" s="1" t="s">
        <v>10</v>
      </c>
      <c r="D279" t="s">
        <v>546</v>
      </c>
      <c r="E279" t="s">
        <v>439</v>
      </c>
      <c r="F279" t="s">
        <v>835</v>
      </c>
      <c r="G279" s="1">
        <v>26</v>
      </c>
      <c r="H279" s="1">
        <v>194</v>
      </c>
      <c r="I279" s="1">
        <v>194</v>
      </c>
      <c r="J279" s="1">
        <v>40</v>
      </c>
      <c r="K279" s="1">
        <v>55.961538461538503</v>
      </c>
      <c r="Q279" s="1">
        <v>0</v>
      </c>
      <c r="R279" s="1">
        <v>249.961538461538</v>
      </c>
      <c r="S279" s="1">
        <v>13</v>
      </c>
      <c r="T279" s="1" t="s">
        <v>836</v>
      </c>
      <c r="U279" s="1" t="s">
        <v>957</v>
      </c>
      <c r="X279" s="1">
        <v>0</v>
      </c>
      <c r="Z279" s="1">
        <v>279.961538461538</v>
      </c>
      <c r="AA279" s="2">
        <v>90</v>
      </c>
      <c r="AB279" s="1">
        <v>90</v>
      </c>
      <c r="AC279" s="1">
        <v>189.961538461538</v>
      </c>
      <c r="AD279" s="1">
        <v>189</v>
      </c>
      <c r="AE279" s="1">
        <v>3846.1538461538098</v>
      </c>
      <c r="AF279">
        <v>3800</v>
      </c>
      <c r="AG279"/>
      <c r="AH279" s="1">
        <v>1</v>
      </c>
      <c r="AI279" s="1">
        <v>1</v>
      </c>
      <c r="AJ279" s="1">
        <v>1</v>
      </c>
      <c r="AK279" s="1">
        <v>1</v>
      </c>
      <c r="AL279" s="1">
        <v>1</v>
      </c>
      <c r="AM279" s="1">
        <v>4</v>
      </c>
      <c r="AN279" s="1">
        <v>3</v>
      </c>
      <c r="AO279" s="1">
        <v>1</v>
      </c>
      <c r="AP279" s="1">
        <v>3</v>
      </c>
    </row>
    <row r="280" spans="1:42">
      <c r="A280" s="1">
        <f>SUBTOTAL(103,$B$2:B280)</f>
        <v>279</v>
      </c>
      <c r="B280" s="1" t="s">
        <v>547</v>
      </c>
      <c r="C280" s="1" t="s">
        <v>10</v>
      </c>
      <c r="D280" t="s">
        <v>548</v>
      </c>
      <c r="E280" t="s">
        <v>549</v>
      </c>
      <c r="F280" t="s">
        <v>835</v>
      </c>
      <c r="G280" s="1">
        <v>26</v>
      </c>
      <c r="H280" s="1">
        <v>194</v>
      </c>
      <c r="I280" s="1">
        <v>194</v>
      </c>
      <c r="J280" s="1">
        <v>40</v>
      </c>
      <c r="K280" s="1">
        <v>55.961538461538503</v>
      </c>
      <c r="Q280" s="1">
        <v>0</v>
      </c>
      <c r="R280" s="1">
        <v>249.961538461538</v>
      </c>
      <c r="S280" s="1">
        <v>13</v>
      </c>
      <c r="T280" s="1" t="s">
        <v>836</v>
      </c>
      <c r="U280" s="1" t="s">
        <v>957</v>
      </c>
      <c r="X280" s="1">
        <v>0</v>
      </c>
      <c r="Z280" s="1">
        <v>279.961538461538</v>
      </c>
      <c r="AA280" s="2">
        <v>90</v>
      </c>
      <c r="AB280" s="1">
        <v>90</v>
      </c>
      <c r="AC280" s="1">
        <v>189.961538461538</v>
      </c>
      <c r="AD280" s="1">
        <v>189</v>
      </c>
      <c r="AE280" s="1">
        <v>3846.1538461538098</v>
      </c>
      <c r="AF280">
        <v>3800</v>
      </c>
      <c r="AG280"/>
      <c r="AH280" s="1">
        <v>1</v>
      </c>
      <c r="AI280" s="1">
        <v>1</v>
      </c>
      <c r="AJ280" s="1">
        <v>1</v>
      </c>
      <c r="AK280" s="1">
        <v>1</v>
      </c>
      <c r="AL280" s="1">
        <v>1</v>
      </c>
      <c r="AM280" s="1">
        <v>4</v>
      </c>
      <c r="AN280" s="1">
        <v>3</v>
      </c>
      <c r="AO280" s="1">
        <v>1</v>
      </c>
      <c r="AP280" s="1">
        <v>3</v>
      </c>
    </row>
    <row r="281" spans="1:42">
      <c r="A281" s="1">
        <f>SUBTOTAL(103,$B$2:B281)</f>
        <v>280</v>
      </c>
      <c r="B281" s="1" t="s">
        <v>1164</v>
      </c>
      <c r="C281" s="1" t="s">
        <v>10</v>
      </c>
      <c r="D281" t="s">
        <v>725</v>
      </c>
      <c r="E281" t="s">
        <v>552</v>
      </c>
      <c r="F281" t="s">
        <v>835</v>
      </c>
      <c r="G281" s="1">
        <v>24.5</v>
      </c>
      <c r="H281" s="1">
        <v>194</v>
      </c>
      <c r="I281" s="1">
        <v>182.80769230769201</v>
      </c>
      <c r="J281" s="1">
        <v>52</v>
      </c>
      <c r="K281" s="1">
        <v>72.75</v>
      </c>
      <c r="Q281" s="1">
        <v>0</v>
      </c>
      <c r="R281" s="1">
        <v>255.55769230769201</v>
      </c>
      <c r="T281" s="1" t="s">
        <v>836</v>
      </c>
      <c r="X281" s="1">
        <v>0</v>
      </c>
      <c r="Z281" s="1">
        <v>262.55769230769198</v>
      </c>
      <c r="AA281" s="2">
        <v>90</v>
      </c>
      <c r="AB281" s="1">
        <v>90</v>
      </c>
      <c r="AC281" s="1">
        <v>172.55769230769201</v>
      </c>
      <c r="AD281" s="1">
        <v>172</v>
      </c>
      <c r="AE281" s="1">
        <v>2230.7692307692801</v>
      </c>
      <c r="AF281">
        <v>2200</v>
      </c>
      <c r="AG281"/>
      <c r="AH281" s="1">
        <v>1</v>
      </c>
      <c r="AI281" s="1">
        <v>1</v>
      </c>
      <c r="AJ281" s="1">
        <v>1</v>
      </c>
      <c r="AK281" s="1">
        <v>0</v>
      </c>
      <c r="AL281" s="1">
        <v>0</v>
      </c>
      <c r="AM281" s="1">
        <v>2</v>
      </c>
      <c r="AN281" s="1">
        <v>2</v>
      </c>
      <c r="AO281" s="1">
        <v>0</v>
      </c>
      <c r="AP281" s="1">
        <v>2</v>
      </c>
    </row>
    <row r="282" spans="1:42">
      <c r="A282" s="1">
        <f>SUBTOTAL(103,$B$2:B282)</f>
        <v>281</v>
      </c>
      <c r="B282" s="1" t="s">
        <v>550</v>
      </c>
      <c r="C282" s="1" t="s">
        <v>10</v>
      </c>
      <c r="D282" t="s">
        <v>551</v>
      </c>
      <c r="E282" t="s">
        <v>552</v>
      </c>
      <c r="F282" t="s">
        <v>835</v>
      </c>
      <c r="G282" s="1">
        <v>26</v>
      </c>
      <c r="H282" s="1">
        <v>194</v>
      </c>
      <c r="I282" s="1">
        <v>194</v>
      </c>
      <c r="J282" s="1">
        <v>64</v>
      </c>
      <c r="K282" s="1">
        <v>89.538461538461505</v>
      </c>
      <c r="Q282" s="1">
        <v>0</v>
      </c>
      <c r="R282" s="1">
        <v>283.538461538462</v>
      </c>
      <c r="S282" s="1">
        <v>13</v>
      </c>
      <c r="T282" s="1" t="s">
        <v>836</v>
      </c>
      <c r="U282" s="1" t="s">
        <v>957</v>
      </c>
      <c r="X282" s="1">
        <v>0</v>
      </c>
      <c r="Z282" s="1">
        <v>313.538461538462</v>
      </c>
      <c r="AA282" s="2">
        <v>90</v>
      </c>
      <c r="AB282" s="1">
        <v>90</v>
      </c>
      <c r="AC282" s="1">
        <v>223.538461538462</v>
      </c>
      <c r="AD282" s="1">
        <v>223</v>
      </c>
      <c r="AE282" s="1">
        <v>2153.8461538461902</v>
      </c>
      <c r="AF282">
        <v>2100</v>
      </c>
      <c r="AG282"/>
      <c r="AH282" s="1">
        <v>2</v>
      </c>
      <c r="AI282" s="1">
        <v>0</v>
      </c>
      <c r="AJ282" s="1">
        <v>1</v>
      </c>
      <c r="AK282" s="1">
        <v>0</v>
      </c>
      <c r="AL282" s="1">
        <v>0</v>
      </c>
      <c r="AM282" s="1">
        <v>3</v>
      </c>
      <c r="AN282" s="1">
        <v>2</v>
      </c>
      <c r="AO282" s="1">
        <v>0</v>
      </c>
      <c r="AP282" s="1">
        <v>1</v>
      </c>
    </row>
    <row r="283" spans="1:42">
      <c r="A283" s="1">
        <f>SUBTOTAL(103,$B$2:B283)</f>
        <v>282</v>
      </c>
      <c r="B283" s="1" t="s">
        <v>553</v>
      </c>
      <c r="C283" s="1" t="s">
        <v>10</v>
      </c>
      <c r="D283" t="s">
        <v>554</v>
      </c>
      <c r="E283" t="s">
        <v>555</v>
      </c>
      <c r="F283" t="s">
        <v>835</v>
      </c>
      <c r="G283" s="1">
        <v>26</v>
      </c>
      <c r="H283" s="1">
        <v>194</v>
      </c>
      <c r="I283" s="1">
        <v>194</v>
      </c>
      <c r="J283" s="1">
        <v>40</v>
      </c>
      <c r="K283" s="1">
        <v>55.961538461538503</v>
      </c>
      <c r="Q283" s="1">
        <v>0</v>
      </c>
      <c r="R283" s="1">
        <v>249.961538461538</v>
      </c>
      <c r="S283" s="1">
        <v>13</v>
      </c>
      <c r="T283" s="1" t="s">
        <v>836</v>
      </c>
      <c r="U283" s="1" t="s">
        <v>957</v>
      </c>
      <c r="X283" s="1">
        <v>0</v>
      </c>
      <c r="Z283" s="1">
        <v>279.961538461538</v>
      </c>
      <c r="AA283" s="2">
        <v>90</v>
      </c>
      <c r="AB283" s="1">
        <v>90</v>
      </c>
      <c r="AC283" s="1">
        <v>189.961538461538</v>
      </c>
      <c r="AD283" s="1">
        <v>189</v>
      </c>
      <c r="AE283" s="1">
        <v>3846.1538461538098</v>
      </c>
      <c r="AF283">
        <v>3800</v>
      </c>
      <c r="AG283"/>
      <c r="AH283" s="1">
        <v>1</v>
      </c>
      <c r="AI283" s="1">
        <v>1</v>
      </c>
      <c r="AJ283" s="1">
        <v>1</v>
      </c>
      <c r="AK283" s="1">
        <v>1</v>
      </c>
      <c r="AL283" s="1">
        <v>1</v>
      </c>
      <c r="AM283" s="1">
        <v>4</v>
      </c>
      <c r="AN283" s="1">
        <v>3</v>
      </c>
      <c r="AO283" s="1">
        <v>1</v>
      </c>
      <c r="AP283" s="1">
        <v>3</v>
      </c>
    </row>
    <row r="284" spans="1:42">
      <c r="A284" s="1">
        <f>SUBTOTAL(103,$B$2:B284)</f>
        <v>283</v>
      </c>
      <c r="B284" s="1" t="s">
        <v>556</v>
      </c>
      <c r="C284" s="1" t="s">
        <v>10</v>
      </c>
      <c r="D284" t="s">
        <v>557</v>
      </c>
      <c r="E284" t="s">
        <v>267</v>
      </c>
      <c r="F284" t="s">
        <v>835</v>
      </c>
      <c r="G284" s="1">
        <v>26</v>
      </c>
      <c r="H284" s="1">
        <v>192</v>
      </c>
      <c r="I284" s="1">
        <v>192</v>
      </c>
      <c r="J284" s="1">
        <v>40</v>
      </c>
      <c r="K284" s="1">
        <v>55.384615384615401</v>
      </c>
      <c r="Q284" s="1">
        <v>0</v>
      </c>
      <c r="R284" s="1">
        <v>247.38461538461499</v>
      </c>
      <c r="S284" s="1">
        <v>13</v>
      </c>
      <c r="T284" s="1" t="s">
        <v>836</v>
      </c>
      <c r="U284" s="1" t="s">
        <v>957</v>
      </c>
      <c r="X284" s="1">
        <v>0</v>
      </c>
      <c r="Z284" s="1">
        <v>277.38461538461502</v>
      </c>
      <c r="AA284" s="2">
        <v>90</v>
      </c>
      <c r="AB284" s="1">
        <v>90</v>
      </c>
      <c r="AC284" s="1">
        <v>187.38461538461499</v>
      </c>
      <c r="AD284" s="1">
        <v>187</v>
      </c>
      <c r="AE284" s="1">
        <v>1538.4615384614301</v>
      </c>
      <c r="AF284">
        <v>1500</v>
      </c>
      <c r="AG284"/>
      <c r="AH284" s="1">
        <v>1</v>
      </c>
      <c r="AI284" s="1">
        <v>1</v>
      </c>
      <c r="AJ284" s="1">
        <v>1</v>
      </c>
      <c r="AK284" s="1">
        <v>1</v>
      </c>
      <c r="AL284" s="1">
        <v>1</v>
      </c>
      <c r="AM284" s="1">
        <v>2</v>
      </c>
      <c r="AN284" s="1">
        <v>1</v>
      </c>
      <c r="AO284" s="1">
        <v>1</v>
      </c>
      <c r="AP284" s="1">
        <v>0</v>
      </c>
    </row>
    <row r="285" spans="1:42">
      <c r="A285" s="1">
        <f>SUBTOTAL(103,$B$2:B285)</f>
        <v>284</v>
      </c>
      <c r="B285" s="1" t="s">
        <v>558</v>
      </c>
      <c r="C285" s="1" t="s">
        <v>10</v>
      </c>
      <c r="D285" t="s">
        <v>559</v>
      </c>
      <c r="E285" t="s">
        <v>267</v>
      </c>
      <c r="F285" t="s">
        <v>835</v>
      </c>
      <c r="G285" s="1">
        <v>26</v>
      </c>
      <c r="H285" s="1">
        <v>192</v>
      </c>
      <c r="I285" s="1">
        <v>192</v>
      </c>
      <c r="J285" s="1">
        <v>66</v>
      </c>
      <c r="K285" s="1">
        <v>91.384615384615401</v>
      </c>
      <c r="Q285" s="1">
        <v>0</v>
      </c>
      <c r="R285" s="1">
        <v>283.38461538461502</v>
      </c>
      <c r="S285" s="1">
        <v>13</v>
      </c>
      <c r="T285" s="1" t="s">
        <v>836</v>
      </c>
      <c r="U285" s="1" t="s">
        <v>957</v>
      </c>
      <c r="X285" s="1">
        <v>0</v>
      </c>
      <c r="Z285" s="1">
        <v>313.38461538461502</v>
      </c>
      <c r="AA285" s="2">
        <v>90</v>
      </c>
      <c r="AB285" s="1">
        <v>90</v>
      </c>
      <c r="AC285" s="1">
        <v>223.38461538461499</v>
      </c>
      <c r="AD285" s="1">
        <v>223</v>
      </c>
      <c r="AE285" s="1">
        <v>1538.4615384614301</v>
      </c>
      <c r="AF285">
        <v>1500</v>
      </c>
      <c r="AG285"/>
      <c r="AH285" s="1">
        <v>2</v>
      </c>
      <c r="AI285" s="1">
        <v>0</v>
      </c>
      <c r="AJ285" s="1">
        <v>1</v>
      </c>
      <c r="AK285" s="1">
        <v>0</v>
      </c>
      <c r="AL285" s="1">
        <v>0</v>
      </c>
      <c r="AM285" s="1">
        <v>3</v>
      </c>
      <c r="AN285" s="1">
        <v>1</v>
      </c>
      <c r="AO285" s="1">
        <v>1</v>
      </c>
      <c r="AP285" s="1">
        <v>0</v>
      </c>
    </row>
    <row r="286" spans="1:42">
      <c r="A286" s="1">
        <f>SUBTOTAL(103,$B$2:B286)</f>
        <v>285</v>
      </c>
      <c r="B286" s="1" t="s">
        <v>560</v>
      </c>
      <c r="C286" s="1" t="s">
        <v>10</v>
      </c>
      <c r="D286" t="s">
        <v>561</v>
      </c>
      <c r="E286" t="s">
        <v>267</v>
      </c>
      <c r="F286" t="s">
        <v>835</v>
      </c>
      <c r="G286" s="1">
        <v>24</v>
      </c>
      <c r="H286" s="1">
        <v>192</v>
      </c>
      <c r="I286" s="1">
        <v>177.230769230769</v>
      </c>
      <c r="J286" s="1">
        <v>48</v>
      </c>
      <c r="K286" s="1">
        <v>66.461538461538495</v>
      </c>
      <c r="Q286" s="1">
        <v>0</v>
      </c>
      <c r="R286" s="1">
        <v>243.69230769230799</v>
      </c>
      <c r="T286" s="1" t="s">
        <v>836</v>
      </c>
      <c r="U286" s="1" t="s">
        <v>967</v>
      </c>
      <c r="X286" s="1">
        <v>0</v>
      </c>
      <c r="Z286" s="1">
        <v>250.69230769230799</v>
      </c>
      <c r="AA286" s="2">
        <v>90</v>
      </c>
      <c r="AB286" s="1">
        <v>90</v>
      </c>
      <c r="AC286" s="1">
        <v>160.69230769230799</v>
      </c>
      <c r="AD286" s="1">
        <v>160</v>
      </c>
      <c r="AE286" s="1">
        <v>2769.2307692307199</v>
      </c>
      <c r="AF286">
        <v>2700</v>
      </c>
      <c r="AG286"/>
      <c r="AH286" s="1">
        <v>1</v>
      </c>
      <c r="AI286" s="1">
        <v>1</v>
      </c>
      <c r="AJ286" s="1">
        <v>0</v>
      </c>
      <c r="AK286" s="1">
        <v>1</v>
      </c>
      <c r="AL286" s="1">
        <v>0</v>
      </c>
      <c r="AM286" s="1">
        <v>0</v>
      </c>
      <c r="AN286" s="1">
        <v>2</v>
      </c>
      <c r="AO286" s="1">
        <v>1</v>
      </c>
      <c r="AP286" s="1">
        <v>2</v>
      </c>
    </row>
    <row r="287" spans="1:42">
      <c r="A287" s="1">
        <f>SUBTOTAL(103,$B$2:B287)</f>
        <v>286</v>
      </c>
      <c r="B287" s="1" t="s">
        <v>824</v>
      </c>
      <c r="C287" s="1" t="s">
        <v>10</v>
      </c>
      <c r="D287" t="s">
        <v>825</v>
      </c>
      <c r="E287" t="s">
        <v>698</v>
      </c>
      <c r="F287" t="s">
        <v>835</v>
      </c>
      <c r="G287" s="1">
        <v>26</v>
      </c>
      <c r="H287" s="1">
        <v>192</v>
      </c>
      <c r="I287" s="1">
        <v>192</v>
      </c>
      <c r="J287" s="1">
        <v>54</v>
      </c>
      <c r="K287" s="1">
        <v>74.769230769230802</v>
      </c>
      <c r="Q287" s="1">
        <v>0</v>
      </c>
      <c r="R287" s="1">
        <v>266.769230769231</v>
      </c>
      <c r="S287" s="1">
        <v>13</v>
      </c>
      <c r="T287" s="1" t="s">
        <v>836</v>
      </c>
      <c r="U287" s="1" t="s">
        <v>957</v>
      </c>
      <c r="X287" s="1">
        <v>0</v>
      </c>
      <c r="Z287" s="1">
        <v>296.769230769231</v>
      </c>
      <c r="AA287" s="2">
        <v>90</v>
      </c>
      <c r="AB287" s="1">
        <v>90</v>
      </c>
      <c r="AC287" s="1">
        <v>206.769230769231</v>
      </c>
      <c r="AD287" s="1">
        <v>206</v>
      </c>
      <c r="AE287" s="1">
        <v>3076.9230769230899</v>
      </c>
      <c r="AF287">
        <v>3000</v>
      </c>
      <c r="AG287"/>
      <c r="AH287" s="1">
        <v>2</v>
      </c>
      <c r="AI287" s="1">
        <v>0</v>
      </c>
      <c r="AJ287" s="1">
        <v>0</v>
      </c>
      <c r="AK287" s="1">
        <v>0</v>
      </c>
      <c r="AL287" s="1">
        <v>1</v>
      </c>
      <c r="AM287" s="1">
        <v>1</v>
      </c>
      <c r="AN287" s="1">
        <v>3</v>
      </c>
      <c r="AO287" s="1">
        <v>0</v>
      </c>
      <c r="AP287" s="1">
        <v>0</v>
      </c>
    </row>
    <row r="288" spans="1:42">
      <c r="A288" s="1">
        <f>SUBTOTAL(103,$B$2:B288)</f>
        <v>287</v>
      </c>
      <c r="B288" s="1" t="s">
        <v>562</v>
      </c>
      <c r="C288" s="1" t="s">
        <v>10</v>
      </c>
      <c r="D288" t="s">
        <v>563</v>
      </c>
      <c r="E288" t="s">
        <v>1165</v>
      </c>
      <c r="F288" t="s">
        <v>835</v>
      </c>
      <c r="G288" s="1">
        <v>26</v>
      </c>
      <c r="H288" s="1">
        <v>194</v>
      </c>
      <c r="I288" s="1">
        <v>194</v>
      </c>
      <c r="J288" s="1">
        <v>68</v>
      </c>
      <c r="K288" s="1">
        <v>95.134615384615401</v>
      </c>
      <c r="Q288" s="1">
        <v>0</v>
      </c>
      <c r="R288" s="1">
        <v>289.13461538461502</v>
      </c>
      <c r="S288" s="1">
        <v>13</v>
      </c>
      <c r="T288" s="1" t="s">
        <v>836</v>
      </c>
      <c r="U288" s="1" t="s">
        <v>957</v>
      </c>
      <c r="X288" s="1">
        <v>3</v>
      </c>
      <c r="Z288" s="1">
        <v>322.13461538461502</v>
      </c>
      <c r="AA288" s="2">
        <v>90</v>
      </c>
      <c r="AB288" s="1">
        <v>90</v>
      </c>
      <c r="AC288" s="1">
        <v>232.13461538461499</v>
      </c>
      <c r="AD288" s="1">
        <v>232</v>
      </c>
      <c r="AE288" s="1">
        <v>538.46153846143397</v>
      </c>
      <c r="AF288">
        <v>500</v>
      </c>
      <c r="AG288"/>
      <c r="AH288" s="1">
        <v>2</v>
      </c>
      <c r="AI288" s="1">
        <v>0</v>
      </c>
      <c r="AJ288" s="1">
        <v>1</v>
      </c>
      <c r="AK288" s="1">
        <v>1</v>
      </c>
      <c r="AL288" s="1">
        <v>0</v>
      </c>
      <c r="AM288" s="1">
        <v>2</v>
      </c>
      <c r="AN288" s="1">
        <v>0</v>
      </c>
      <c r="AO288" s="1">
        <v>1</v>
      </c>
      <c r="AP288" s="1">
        <v>0</v>
      </c>
    </row>
    <row r="289" spans="1:42">
      <c r="A289" s="3">
        <f>SUBTOTAL(103,$B$2:B289)</f>
        <v>288</v>
      </c>
      <c r="B289" s="3" t="s">
        <v>566</v>
      </c>
      <c r="C289" s="3" t="s">
        <v>11</v>
      </c>
      <c r="D289" s="4" t="s">
        <v>567</v>
      </c>
      <c r="E289" s="4" t="s">
        <v>568</v>
      </c>
      <c r="F289" s="4" t="s">
        <v>835</v>
      </c>
      <c r="G289" s="1">
        <v>24</v>
      </c>
      <c r="H289" s="1">
        <v>194</v>
      </c>
      <c r="I289" s="1">
        <v>179.07692307692301</v>
      </c>
      <c r="J289" s="1">
        <v>36</v>
      </c>
      <c r="K289" s="1">
        <v>50.365384615384599</v>
      </c>
      <c r="Q289" s="1">
        <v>0</v>
      </c>
      <c r="R289" s="1">
        <v>229.44230769230799</v>
      </c>
      <c r="T289" s="1" t="s">
        <v>836</v>
      </c>
      <c r="U289" s="1" t="s">
        <v>967</v>
      </c>
      <c r="X289" s="1">
        <v>6</v>
      </c>
      <c r="Z289" s="3">
        <v>242.44230769230799</v>
      </c>
      <c r="AA289" s="3">
        <v>50</v>
      </c>
      <c r="AB289" s="1">
        <v>50</v>
      </c>
      <c r="AC289" s="1">
        <v>192.44230769230799</v>
      </c>
      <c r="AD289" s="1">
        <v>192</v>
      </c>
      <c r="AE289">
        <v>1769.23076923083</v>
      </c>
      <c r="AF289">
        <v>1700</v>
      </c>
      <c r="AH289" s="1">
        <v>1</v>
      </c>
      <c r="AI289" s="1">
        <v>1</v>
      </c>
      <c r="AJ289" s="1">
        <v>2</v>
      </c>
      <c r="AK289" s="1">
        <v>0</v>
      </c>
      <c r="AL289" s="1">
        <v>0</v>
      </c>
      <c r="AM289" s="1">
        <v>2</v>
      </c>
      <c r="AN289" s="1">
        <v>1</v>
      </c>
      <c r="AO289" s="1">
        <v>1</v>
      </c>
      <c r="AP289">
        <v>2</v>
      </c>
    </row>
    <row r="290" spans="1:42">
      <c r="A290" s="1">
        <f>SUBTOTAL(103,$B$2:B290)</f>
        <v>289</v>
      </c>
      <c r="B290" s="1" t="s">
        <v>569</v>
      </c>
      <c r="C290" s="1" t="s">
        <v>11</v>
      </c>
      <c r="D290" t="s">
        <v>570</v>
      </c>
      <c r="E290" t="s">
        <v>571</v>
      </c>
      <c r="F290" t="s">
        <v>835</v>
      </c>
      <c r="G290" s="1">
        <v>26</v>
      </c>
      <c r="H290" s="1">
        <v>194</v>
      </c>
      <c r="I290" s="1">
        <v>194</v>
      </c>
      <c r="J290" s="1">
        <v>68</v>
      </c>
      <c r="K290" s="1">
        <v>95.134615384615401</v>
      </c>
      <c r="Q290" s="1">
        <v>0</v>
      </c>
      <c r="R290" s="1">
        <v>289.13461538461502</v>
      </c>
      <c r="S290" s="1">
        <v>13</v>
      </c>
      <c r="T290" s="1" t="s">
        <v>836</v>
      </c>
      <c r="U290" s="1" t="s">
        <v>957</v>
      </c>
      <c r="X290" s="1">
        <v>5</v>
      </c>
      <c r="Z290" s="1">
        <v>324.13461538461502</v>
      </c>
      <c r="AA290" s="2">
        <v>90</v>
      </c>
      <c r="AB290" s="1">
        <v>90</v>
      </c>
      <c r="AC290" s="1">
        <v>234.13461538461499</v>
      </c>
      <c r="AD290" s="1">
        <v>234</v>
      </c>
      <c r="AE290">
        <v>538.46153846143397</v>
      </c>
      <c r="AF290">
        <v>500</v>
      </c>
      <c r="AH290" s="1">
        <v>2</v>
      </c>
      <c r="AI290" s="1">
        <v>0</v>
      </c>
      <c r="AJ290" s="1">
        <v>1</v>
      </c>
      <c r="AK290" s="1">
        <v>1</v>
      </c>
      <c r="AL290" s="1">
        <v>0</v>
      </c>
      <c r="AM290" s="1">
        <v>4</v>
      </c>
      <c r="AN290" s="1">
        <v>0</v>
      </c>
      <c r="AO290" s="1">
        <v>1</v>
      </c>
      <c r="AP290">
        <v>0</v>
      </c>
    </row>
    <row r="291" spans="1:42">
      <c r="A291" s="1">
        <f>SUBTOTAL(103,$B$2:B291)</f>
        <v>290</v>
      </c>
      <c r="B291" s="1" t="s">
        <v>572</v>
      </c>
      <c r="C291" s="1" t="s">
        <v>11</v>
      </c>
      <c r="D291" t="s">
        <v>573</v>
      </c>
      <c r="E291" t="s">
        <v>574</v>
      </c>
      <c r="F291" t="s">
        <v>835</v>
      </c>
      <c r="G291" s="1">
        <v>26</v>
      </c>
      <c r="H291" s="1">
        <v>194</v>
      </c>
      <c r="I291" s="1">
        <v>194</v>
      </c>
      <c r="J291" s="1">
        <v>68</v>
      </c>
      <c r="K291" s="1">
        <v>95.134615384615401</v>
      </c>
      <c r="Q291" s="1">
        <v>0</v>
      </c>
      <c r="R291" s="1">
        <v>289.13461538461502</v>
      </c>
      <c r="S291" s="1">
        <v>13</v>
      </c>
      <c r="T291" s="1" t="s">
        <v>836</v>
      </c>
      <c r="U291" s="1" t="s">
        <v>957</v>
      </c>
      <c r="X291" s="1">
        <v>3</v>
      </c>
      <c r="Z291" s="1">
        <v>322.13461538461502</v>
      </c>
      <c r="AA291" s="2">
        <v>90</v>
      </c>
      <c r="AB291" s="1">
        <v>90</v>
      </c>
      <c r="AC291" s="1">
        <v>232.13461538461499</v>
      </c>
      <c r="AD291" s="1">
        <v>232</v>
      </c>
      <c r="AE291">
        <v>538.46153846143397</v>
      </c>
      <c r="AF291">
        <v>500</v>
      </c>
      <c r="AH291" s="1">
        <v>2</v>
      </c>
      <c r="AI291" s="1">
        <v>0</v>
      </c>
      <c r="AJ291" s="1">
        <v>1</v>
      </c>
      <c r="AK291" s="1">
        <v>1</v>
      </c>
      <c r="AL291" s="1">
        <v>0</v>
      </c>
      <c r="AM291" s="1">
        <v>2</v>
      </c>
      <c r="AN291" s="1">
        <v>0</v>
      </c>
      <c r="AO291" s="1">
        <v>1</v>
      </c>
      <c r="AP291">
        <v>0</v>
      </c>
    </row>
    <row r="292" spans="1:42">
      <c r="A292" s="1">
        <f>SUBTOTAL(103,$B$2:B292)</f>
        <v>291</v>
      </c>
      <c r="B292" s="1" t="s">
        <v>575</v>
      </c>
      <c r="C292" s="1" t="s">
        <v>11</v>
      </c>
      <c r="D292" t="s">
        <v>576</v>
      </c>
      <c r="E292" t="s">
        <v>577</v>
      </c>
      <c r="F292" t="s">
        <v>835</v>
      </c>
      <c r="G292" s="1">
        <v>26</v>
      </c>
      <c r="H292" s="1">
        <v>194</v>
      </c>
      <c r="I292" s="1">
        <v>194</v>
      </c>
      <c r="J292" s="1">
        <v>32</v>
      </c>
      <c r="K292" s="1">
        <v>44.769230769230802</v>
      </c>
      <c r="Q292" s="1">
        <v>0</v>
      </c>
      <c r="R292" s="1">
        <v>238.769230769231</v>
      </c>
      <c r="S292" s="1">
        <v>13</v>
      </c>
      <c r="T292" s="1" t="s">
        <v>836</v>
      </c>
      <c r="U292" s="1" t="s">
        <v>957</v>
      </c>
      <c r="X292" s="1">
        <v>3</v>
      </c>
      <c r="Z292" s="1">
        <v>271.769230769231</v>
      </c>
      <c r="AA292" s="2">
        <v>90</v>
      </c>
      <c r="AB292" s="1">
        <v>90</v>
      </c>
      <c r="AC292" s="1">
        <v>181.769230769231</v>
      </c>
      <c r="AD292" s="1">
        <v>181</v>
      </c>
      <c r="AE292">
        <v>3076.9230769230899</v>
      </c>
      <c r="AF292">
        <v>3000</v>
      </c>
      <c r="AH292" s="1">
        <v>1</v>
      </c>
      <c r="AI292" s="1">
        <v>1</v>
      </c>
      <c r="AJ292" s="1">
        <v>1</v>
      </c>
      <c r="AK292" s="1">
        <v>1</v>
      </c>
      <c r="AL292" s="1">
        <v>0</v>
      </c>
      <c r="AM292" s="1">
        <v>1</v>
      </c>
      <c r="AN292" s="1">
        <v>3</v>
      </c>
      <c r="AO292" s="1">
        <v>0</v>
      </c>
      <c r="AP292">
        <v>0</v>
      </c>
    </row>
    <row r="293" spans="1:42">
      <c r="A293" s="1">
        <f>SUBTOTAL(103,$B$2:B293)</f>
        <v>292</v>
      </c>
      <c r="B293" s="1" t="s">
        <v>578</v>
      </c>
      <c r="C293" s="1" t="s">
        <v>11</v>
      </c>
      <c r="D293" t="s">
        <v>579</v>
      </c>
      <c r="E293" t="s">
        <v>329</v>
      </c>
      <c r="F293" t="s">
        <v>835</v>
      </c>
      <c r="G293" s="1">
        <v>26</v>
      </c>
      <c r="H293" s="1">
        <v>194</v>
      </c>
      <c r="I293" s="1">
        <v>194</v>
      </c>
      <c r="J293" s="1">
        <v>46</v>
      </c>
      <c r="K293" s="1">
        <v>64.355769230769198</v>
      </c>
      <c r="Q293" s="1">
        <v>0</v>
      </c>
      <c r="R293" s="1">
        <v>258.355769230769</v>
      </c>
      <c r="S293" s="1">
        <v>13</v>
      </c>
      <c r="T293" s="1" t="s">
        <v>836</v>
      </c>
      <c r="U293" s="1" t="s">
        <v>957</v>
      </c>
      <c r="X293" s="1">
        <v>3</v>
      </c>
      <c r="Z293" s="1">
        <v>291.355769230769</v>
      </c>
      <c r="AA293" s="2">
        <v>90</v>
      </c>
      <c r="AB293" s="1">
        <v>90</v>
      </c>
      <c r="AC293" s="1">
        <v>201.355769230769</v>
      </c>
      <c r="AD293" s="1">
        <v>201</v>
      </c>
      <c r="AE293">
        <v>1423.0769230769099</v>
      </c>
      <c r="AF293">
        <v>1400</v>
      </c>
      <c r="AH293" s="1">
        <v>2</v>
      </c>
      <c r="AI293" s="1">
        <v>0</v>
      </c>
      <c r="AJ293" s="1">
        <v>0</v>
      </c>
      <c r="AK293" s="1">
        <v>0</v>
      </c>
      <c r="AL293" s="1">
        <v>0</v>
      </c>
      <c r="AM293" s="1">
        <v>1</v>
      </c>
      <c r="AN293" s="1">
        <v>1</v>
      </c>
      <c r="AO293" s="1">
        <v>0</v>
      </c>
      <c r="AP293">
        <v>4</v>
      </c>
    </row>
    <row r="294" spans="1:42">
      <c r="A294" s="1">
        <f>SUBTOTAL(103,$B$2:B294)</f>
        <v>293</v>
      </c>
      <c r="B294" s="1" t="s">
        <v>580</v>
      </c>
      <c r="C294" s="1" t="s">
        <v>11</v>
      </c>
      <c r="D294" t="s">
        <v>581</v>
      </c>
      <c r="E294" t="s">
        <v>197</v>
      </c>
      <c r="F294" t="s">
        <v>835</v>
      </c>
      <c r="G294" s="1">
        <v>25</v>
      </c>
      <c r="H294" s="1">
        <v>194</v>
      </c>
      <c r="I294" s="1">
        <v>186.538461538462</v>
      </c>
      <c r="J294" s="1">
        <v>60</v>
      </c>
      <c r="K294" s="1">
        <v>83.942307692307693</v>
      </c>
      <c r="Q294" s="1">
        <v>0</v>
      </c>
      <c r="R294" s="1">
        <v>270.480769230769</v>
      </c>
      <c r="S294" s="1">
        <v>6.25</v>
      </c>
      <c r="T294" s="1" t="s">
        <v>836</v>
      </c>
      <c r="U294" s="1" t="s">
        <v>957</v>
      </c>
      <c r="X294" s="1">
        <v>2</v>
      </c>
      <c r="Z294" s="1">
        <v>295.730769230769</v>
      </c>
      <c r="AA294" s="2">
        <v>90</v>
      </c>
      <c r="AB294" s="1">
        <v>90</v>
      </c>
      <c r="AC294" s="1">
        <v>205.730769230769</v>
      </c>
      <c r="AD294" s="1">
        <v>205</v>
      </c>
      <c r="AE294">
        <v>2923.0769230769101</v>
      </c>
      <c r="AF294">
        <v>2900</v>
      </c>
      <c r="AH294" s="1">
        <v>2</v>
      </c>
      <c r="AI294" s="1">
        <v>0</v>
      </c>
      <c r="AJ294" s="1">
        <v>0</v>
      </c>
      <c r="AK294" s="1">
        <v>0</v>
      </c>
      <c r="AL294" s="1">
        <v>1</v>
      </c>
      <c r="AM294" s="1">
        <v>0</v>
      </c>
      <c r="AN294" s="1">
        <v>2</v>
      </c>
      <c r="AO294" s="1">
        <v>1</v>
      </c>
      <c r="AP294">
        <v>4</v>
      </c>
    </row>
    <row r="295" spans="1:42">
      <c r="A295" s="1">
        <f>SUBTOTAL(103,$B$2:B295)</f>
        <v>294</v>
      </c>
      <c r="B295" s="1" t="s">
        <v>582</v>
      </c>
      <c r="C295" s="1" t="s">
        <v>11</v>
      </c>
      <c r="D295" t="s">
        <v>583</v>
      </c>
      <c r="E295" t="s">
        <v>584</v>
      </c>
      <c r="F295" t="s">
        <v>835</v>
      </c>
      <c r="G295" s="1">
        <v>24</v>
      </c>
      <c r="H295" s="1">
        <v>194</v>
      </c>
      <c r="I295" s="1">
        <v>179.07692307692301</v>
      </c>
      <c r="J295" s="1">
        <v>54</v>
      </c>
      <c r="K295" s="1">
        <v>75.548076923076906</v>
      </c>
      <c r="Q295" s="1">
        <v>0</v>
      </c>
      <c r="R295" s="1">
        <v>254.625</v>
      </c>
      <c r="S295" s="1">
        <v>6.25</v>
      </c>
      <c r="T295" s="1" t="s">
        <v>836</v>
      </c>
      <c r="U295" s="1">
        <v>10</v>
      </c>
      <c r="X295" s="1">
        <v>2</v>
      </c>
      <c r="Z295" s="1">
        <v>279.875</v>
      </c>
      <c r="AA295" s="2">
        <v>90</v>
      </c>
      <c r="AB295" s="1">
        <v>90</v>
      </c>
      <c r="AC295" s="1">
        <v>189.875</v>
      </c>
      <c r="AD295" s="1">
        <v>189</v>
      </c>
      <c r="AE295">
        <v>3500</v>
      </c>
      <c r="AF295">
        <v>3500</v>
      </c>
      <c r="AH295" s="1">
        <v>1</v>
      </c>
      <c r="AI295" s="1">
        <v>1</v>
      </c>
      <c r="AJ295" s="1">
        <v>1</v>
      </c>
      <c r="AK295" s="1">
        <v>1</v>
      </c>
      <c r="AL295" s="1">
        <v>1</v>
      </c>
      <c r="AM295" s="1">
        <v>4</v>
      </c>
      <c r="AN295" s="1">
        <v>3</v>
      </c>
      <c r="AO295" s="1">
        <v>1</v>
      </c>
      <c r="AP295">
        <v>0</v>
      </c>
    </row>
    <row r="296" spans="1:42">
      <c r="A296" s="1">
        <f>SUBTOTAL(103,$B$2:B296)</f>
        <v>295</v>
      </c>
      <c r="B296" s="1" t="s">
        <v>585</v>
      </c>
      <c r="C296" s="1" t="s">
        <v>11</v>
      </c>
      <c r="D296" t="s">
        <v>586</v>
      </c>
      <c r="E296" t="s">
        <v>587</v>
      </c>
      <c r="F296" t="s">
        <v>835</v>
      </c>
      <c r="G296" s="1">
        <v>24</v>
      </c>
      <c r="H296" s="1">
        <v>194</v>
      </c>
      <c r="I296" s="1">
        <v>179.07692307692301</v>
      </c>
      <c r="J296" s="1">
        <v>52</v>
      </c>
      <c r="K296" s="1">
        <v>72.75</v>
      </c>
      <c r="Q296" s="1">
        <v>0</v>
      </c>
      <c r="R296" s="1">
        <v>251.82692307692301</v>
      </c>
      <c r="T296" s="1" t="s">
        <v>836</v>
      </c>
      <c r="U296" s="1" t="s">
        <v>967</v>
      </c>
      <c r="X296" s="1">
        <v>2</v>
      </c>
      <c r="Z296" s="1">
        <v>260.82692307692298</v>
      </c>
      <c r="AA296" s="2">
        <v>90</v>
      </c>
      <c r="AB296" s="1">
        <v>90</v>
      </c>
      <c r="AC296" s="1">
        <v>170.82692307692301</v>
      </c>
      <c r="AD296" s="1">
        <v>170</v>
      </c>
      <c r="AE296">
        <v>3307.6923076923799</v>
      </c>
      <c r="AF296">
        <v>3300</v>
      </c>
      <c r="AH296" s="1">
        <v>1</v>
      </c>
      <c r="AI296" s="1">
        <v>1</v>
      </c>
      <c r="AJ296" s="1">
        <v>1</v>
      </c>
      <c r="AK296" s="1">
        <v>0</v>
      </c>
      <c r="AL296" s="1">
        <v>0</v>
      </c>
      <c r="AM296" s="1">
        <v>0</v>
      </c>
      <c r="AN296" s="1">
        <v>3</v>
      </c>
      <c r="AO296" s="1">
        <v>0</v>
      </c>
      <c r="AP296">
        <v>3</v>
      </c>
    </row>
    <row r="297" spans="1:42">
      <c r="A297" s="1">
        <f>SUBTOTAL(103,$B$2:B297)</f>
        <v>296</v>
      </c>
      <c r="B297" s="1" t="s">
        <v>588</v>
      </c>
      <c r="C297" s="1" t="s">
        <v>11</v>
      </c>
      <c r="D297" t="s">
        <v>589</v>
      </c>
      <c r="E297" t="s">
        <v>436</v>
      </c>
      <c r="F297" t="s">
        <v>835</v>
      </c>
      <c r="G297" s="1">
        <v>26</v>
      </c>
      <c r="H297" s="1">
        <v>194</v>
      </c>
      <c r="I297" s="1">
        <v>194</v>
      </c>
      <c r="J297" s="1">
        <v>60</v>
      </c>
      <c r="K297" s="1">
        <v>83.942307692307693</v>
      </c>
      <c r="Q297" s="1">
        <v>0</v>
      </c>
      <c r="R297" s="1">
        <v>277.94230769230802</v>
      </c>
      <c r="S297" s="1">
        <v>13</v>
      </c>
      <c r="T297" s="1" t="s">
        <v>836</v>
      </c>
      <c r="U297" s="1" t="s">
        <v>957</v>
      </c>
      <c r="X297" s="1">
        <v>2</v>
      </c>
      <c r="Z297" s="1">
        <v>309.94230769230802</v>
      </c>
      <c r="AA297" s="2">
        <v>90</v>
      </c>
      <c r="AB297" s="1">
        <v>90</v>
      </c>
      <c r="AC297" s="1">
        <v>219.94230769230799</v>
      </c>
      <c r="AD297" s="1">
        <v>219</v>
      </c>
      <c r="AE297">
        <v>3769.2307692307199</v>
      </c>
      <c r="AF297">
        <v>3700</v>
      </c>
      <c r="AH297" s="1">
        <v>2</v>
      </c>
      <c r="AI297" s="1">
        <v>0</v>
      </c>
      <c r="AJ297" s="1">
        <v>0</v>
      </c>
      <c r="AK297" s="1">
        <v>1</v>
      </c>
      <c r="AL297" s="1">
        <v>1</v>
      </c>
      <c r="AM297" s="1">
        <v>4</v>
      </c>
      <c r="AN297" s="1">
        <v>3</v>
      </c>
      <c r="AO297" s="1">
        <v>1</v>
      </c>
      <c r="AP297">
        <v>2</v>
      </c>
    </row>
    <row r="298" spans="1:42">
      <c r="A298" s="1">
        <f>SUBTOTAL(103,$B$2:B298)</f>
        <v>297</v>
      </c>
      <c r="B298" s="1" t="s">
        <v>1166</v>
      </c>
      <c r="C298" s="1" t="s">
        <v>11</v>
      </c>
      <c r="D298" t="s">
        <v>1167</v>
      </c>
      <c r="E298" t="s">
        <v>1168</v>
      </c>
      <c r="F298" t="s">
        <v>835</v>
      </c>
      <c r="G298" s="1">
        <v>26</v>
      </c>
      <c r="H298" s="1">
        <v>194</v>
      </c>
      <c r="I298" s="1">
        <v>194</v>
      </c>
      <c r="J298" s="1">
        <v>50</v>
      </c>
      <c r="K298" s="1">
        <v>69.951923076923094</v>
      </c>
      <c r="Q298" s="1">
        <v>0</v>
      </c>
      <c r="R298" s="1">
        <v>263.95192307692298</v>
      </c>
      <c r="S298" s="1">
        <v>13</v>
      </c>
      <c r="T298" s="1" t="s">
        <v>836</v>
      </c>
      <c r="U298" s="1" t="s">
        <v>957</v>
      </c>
      <c r="X298" s="1">
        <v>0</v>
      </c>
      <c r="Z298" s="1">
        <v>293.95192307692298</v>
      </c>
      <c r="AA298" s="2">
        <v>90</v>
      </c>
      <c r="AB298" s="1">
        <v>90</v>
      </c>
      <c r="AC298" s="1">
        <v>203.95192307692301</v>
      </c>
      <c r="AD298" s="1">
        <v>203</v>
      </c>
      <c r="AE298">
        <v>3807.6923076923799</v>
      </c>
      <c r="AF298">
        <v>3800</v>
      </c>
      <c r="AH298" s="1">
        <v>2</v>
      </c>
      <c r="AI298" s="1">
        <v>0</v>
      </c>
      <c r="AJ298" s="1">
        <v>0</v>
      </c>
      <c r="AK298" s="1">
        <v>0</v>
      </c>
      <c r="AL298" s="1">
        <v>0</v>
      </c>
      <c r="AM298" s="1">
        <v>3</v>
      </c>
      <c r="AN298" s="1">
        <v>3</v>
      </c>
      <c r="AO298" s="1">
        <v>1</v>
      </c>
      <c r="AP298">
        <v>3</v>
      </c>
    </row>
    <row r="299" spans="1:42">
      <c r="A299" s="1">
        <f>SUBTOTAL(103,$B$2:B299)</f>
        <v>298</v>
      </c>
      <c r="B299" s="1" t="s">
        <v>590</v>
      </c>
      <c r="C299" s="1" t="s">
        <v>11</v>
      </c>
      <c r="D299" t="s">
        <v>591</v>
      </c>
      <c r="E299" t="s">
        <v>351</v>
      </c>
      <c r="F299" t="s">
        <v>835</v>
      </c>
      <c r="G299" s="1">
        <v>26</v>
      </c>
      <c r="H299" s="1">
        <v>194</v>
      </c>
      <c r="I299" s="1">
        <v>194</v>
      </c>
      <c r="J299" s="1">
        <v>66</v>
      </c>
      <c r="K299" s="1">
        <v>92.336538461538495</v>
      </c>
      <c r="Q299" s="1">
        <v>0</v>
      </c>
      <c r="R299" s="1">
        <v>286.336538461538</v>
      </c>
      <c r="S299" s="1">
        <v>13</v>
      </c>
      <c r="T299" s="1" t="s">
        <v>836</v>
      </c>
      <c r="U299" s="1" t="s">
        <v>957</v>
      </c>
      <c r="X299" s="1">
        <v>0</v>
      </c>
      <c r="Z299" s="1">
        <v>316.336538461538</v>
      </c>
      <c r="AA299" s="2">
        <v>90</v>
      </c>
      <c r="AB299" s="1">
        <v>90</v>
      </c>
      <c r="AC299" s="1">
        <v>226.336538461538</v>
      </c>
      <c r="AD299" s="1">
        <v>226</v>
      </c>
      <c r="AE299">
        <v>1346.15384615381</v>
      </c>
      <c r="AF299">
        <v>1300</v>
      </c>
      <c r="AH299" s="1">
        <v>2</v>
      </c>
      <c r="AI299" s="1">
        <v>0</v>
      </c>
      <c r="AJ299" s="1">
        <v>1</v>
      </c>
      <c r="AK299" s="1">
        <v>0</v>
      </c>
      <c r="AL299" s="1">
        <v>1</v>
      </c>
      <c r="AM299" s="1">
        <v>1</v>
      </c>
      <c r="AN299" s="1">
        <v>1</v>
      </c>
      <c r="AO299" s="1">
        <v>0</v>
      </c>
      <c r="AP299">
        <v>3</v>
      </c>
    </row>
    <row r="300" spans="1:42">
      <c r="A300" s="3">
        <f>SUBTOTAL(103,$B$2:B300)</f>
        <v>299</v>
      </c>
      <c r="B300" s="3" t="s">
        <v>1169</v>
      </c>
      <c r="C300" s="3" t="s">
        <v>11</v>
      </c>
      <c r="D300" s="4" t="s">
        <v>1170</v>
      </c>
      <c r="E300" s="4" t="s">
        <v>1171</v>
      </c>
      <c r="F300" s="4" t="s">
        <v>835</v>
      </c>
      <c r="G300" s="1">
        <v>24</v>
      </c>
      <c r="H300" s="1">
        <v>194</v>
      </c>
      <c r="I300" s="1">
        <v>179.07692307692301</v>
      </c>
      <c r="J300" s="1">
        <v>36</v>
      </c>
      <c r="K300" s="1">
        <v>50.365384615384599</v>
      </c>
      <c r="Q300" s="1">
        <v>0</v>
      </c>
      <c r="R300" s="1">
        <v>229.44230769230799</v>
      </c>
      <c r="T300" s="1" t="s">
        <v>836</v>
      </c>
      <c r="U300" s="1" t="s">
        <v>967</v>
      </c>
      <c r="X300" s="1">
        <v>0</v>
      </c>
      <c r="Z300" s="3">
        <v>236.44230769230799</v>
      </c>
      <c r="AA300" s="3">
        <v>50</v>
      </c>
      <c r="AB300" s="1">
        <v>50</v>
      </c>
      <c r="AC300" s="1">
        <v>186.44230769230799</v>
      </c>
      <c r="AD300" s="1">
        <v>186</v>
      </c>
      <c r="AE300">
        <v>1769.23076923083</v>
      </c>
      <c r="AF300">
        <v>1700</v>
      </c>
      <c r="AH300" s="1">
        <v>1</v>
      </c>
      <c r="AI300" s="1">
        <v>1</v>
      </c>
      <c r="AJ300" s="1">
        <v>1</v>
      </c>
      <c r="AK300" s="1">
        <v>1</v>
      </c>
      <c r="AL300" s="1">
        <v>1</v>
      </c>
      <c r="AM300" s="1">
        <v>1</v>
      </c>
      <c r="AN300" s="1">
        <v>1</v>
      </c>
      <c r="AO300" s="1">
        <v>1</v>
      </c>
      <c r="AP300">
        <v>2</v>
      </c>
    </row>
    <row r="301" spans="1:42">
      <c r="A301" s="1">
        <f>SUBTOTAL(103,$B$2:B301)</f>
        <v>300</v>
      </c>
      <c r="B301" s="1" t="s">
        <v>592</v>
      </c>
      <c r="C301" s="1" t="s">
        <v>11</v>
      </c>
      <c r="D301" t="s">
        <v>593</v>
      </c>
      <c r="E301" t="s">
        <v>206</v>
      </c>
      <c r="F301" t="s">
        <v>835</v>
      </c>
      <c r="G301" s="1">
        <v>26</v>
      </c>
      <c r="H301" s="1">
        <v>194</v>
      </c>
      <c r="I301" s="1">
        <v>194</v>
      </c>
      <c r="J301" s="1">
        <v>72</v>
      </c>
      <c r="K301" s="1">
        <v>100.730769230769</v>
      </c>
      <c r="Q301" s="1">
        <v>0</v>
      </c>
      <c r="R301" s="1">
        <v>294.730769230769</v>
      </c>
      <c r="S301" s="1">
        <v>13</v>
      </c>
      <c r="T301" s="1" t="s">
        <v>836</v>
      </c>
      <c r="U301" s="1" t="s">
        <v>957</v>
      </c>
      <c r="X301" s="1">
        <v>0</v>
      </c>
      <c r="Z301" s="1">
        <v>324.730769230769</v>
      </c>
      <c r="AA301" s="2">
        <v>90</v>
      </c>
      <c r="AB301" s="1">
        <v>90</v>
      </c>
      <c r="AC301" s="1">
        <v>234.730769230769</v>
      </c>
      <c r="AD301" s="1">
        <v>234</v>
      </c>
      <c r="AE301">
        <v>2923.0769230769101</v>
      </c>
      <c r="AF301">
        <v>2900</v>
      </c>
      <c r="AH301" s="1">
        <v>2</v>
      </c>
      <c r="AI301" s="1">
        <v>0</v>
      </c>
      <c r="AJ301" s="1">
        <v>1</v>
      </c>
      <c r="AK301" s="1">
        <v>1</v>
      </c>
      <c r="AL301" s="1">
        <v>0</v>
      </c>
      <c r="AM301" s="1">
        <v>4</v>
      </c>
      <c r="AN301" s="1">
        <v>2</v>
      </c>
      <c r="AO301" s="1">
        <v>1</v>
      </c>
      <c r="AP301">
        <v>4</v>
      </c>
    </row>
    <row r="302" spans="1:42">
      <c r="A302" s="1">
        <f>SUBTOTAL(103,$B$2:B302)</f>
        <v>301</v>
      </c>
      <c r="B302" s="1" t="s">
        <v>1172</v>
      </c>
      <c r="C302" s="1" t="s">
        <v>11</v>
      </c>
      <c r="D302" t="s">
        <v>1173</v>
      </c>
      <c r="E302" t="s">
        <v>261</v>
      </c>
      <c r="F302" t="s">
        <v>835</v>
      </c>
      <c r="G302" s="1">
        <v>24.875</v>
      </c>
      <c r="H302" s="1">
        <v>194</v>
      </c>
      <c r="I302" s="1">
        <v>185.605769230769</v>
      </c>
      <c r="J302" s="1">
        <v>44</v>
      </c>
      <c r="K302" s="1">
        <v>61.557692307692299</v>
      </c>
      <c r="Q302" s="1">
        <v>0</v>
      </c>
      <c r="R302" s="1">
        <v>247.163461538462</v>
      </c>
      <c r="T302" s="1" t="s">
        <v>836</v>
      </c>
      <c r="X302" s="1">
        <v>0</v>
      </c>
      <c r="Z302" s="1">
        <v>254.163461538462</v>
      </c>
      <c r="AA302" s="2">
        <v>90</v>
      </c>
      <c r="AB302" s="1">
        <v>90</v>
      </c>
      <c r="AC302" s="1">
        <v>164.163461538462</v>
      </c>
      <c r="AD302" s="1">
        <v>164</v>
      </c>
      <c r="AE302">
        <v>653.84615384618905</v>
      </c>
      <c r="AF302">
        <v>600</v>
      </c>
      <c r="AH302" s="1">
        <v>1</v>
      </c>
      <c r="AI302" s="1">
        <v>1</v>
      </c>
      <c r="AJ302" s="1">
        <v>0</v>
      </c>
      <c r="AK302" s="1">
        <v>1</v>
      </c>
      <c r="AL302" s="1">
        <v>0</v>
      </c>
      <c r="AM302" s="1">
        <v>4</v>
      </c>
      <c r="AN302" s="1">
        <v>0</v>
      </c>
      <c r="AO302" s="1">
        <v>1</v>
      </c>
      <c r="AP302">
        <v>1</v>
      </c>
    </row>
    <row r="303" spans="1:42">
      <c r="A303" s="1">
        <f>SUBTOTAL(103,$B$2:B303)</f>
        <v>302</v>
      </c>
      <c r="B303" s="1" t="s">
        <v>1174</v>
      </c>
      <c r="C303" s="1" t="s">
        <v>11</v>
      </c>
      <c r="D303" t="s">
        <v>1175</v>
      </c>
      <c r="E303" t="s">
        <v>261</v>
      </c>
      <c r="F303" t="s">
        <v>835</v>
      </c>
      <c r="G303" s="1">
        <v>24.375</v>
      </c>
      <c r="H303" s="1">
        <v>194</v>
      </c>
      <c r="I303" s="1">
        <v>181.875</v>
      </c>
      <c r="J303" s="1">
        <v>56</v>
      </c>
      <c r="K303" s="1">
        <v>78.346153846153896</v>
      </c>
      <c r="Q303" s="1">
        <v>0</v>
      </c>
      <c r="R303" s="1">
        <v>260.22115384615398</v>
      </c>
      <c r="T303" s="1" t="s">
        <v>836</v>
      </c>
      <c r="X303" s="1">
        <v>0</v>
      </c>
      <c r="Z303" s="1">
        <v>267.22115384615398</v>
      </c>
      <c r="AA303" s="2">
        <v>90</v>
      </c>
      <c r="AB303" s="1">
        <v>90</v>
      </c>
      <c r="AC303" s="1">
        <v>177.22115384615401</v>
      </c>
      <c r="AD303" s="1">
        <v>177</v>
      </c>
      <c r="AE303">
        <v>884.61538461547195</v>
      </c>
      <c r="AF303">
        <v>800</v>
      </c>
      <c r="AH303" s="1">
        <v>1</v>
      </c>
      <c r="AI303" s="1">
        <v>1</v>
      </c>
      <c r="AJ303" s="1">
        <v>1</v>
      </c>
      <c r="AK303" s="1">
        <v>0</v>
      </c>
      <c r="AL303" s="1">
        <v>1</v>
      </c>
      <c r="AM303" s="1">
        <v>2</v>
      </c>
      <c r="AN303" s="1">
        <v>0</v>
      </c>
      <c r="AO303" s="1">
        <v>1</v>
      </c>
      <c r="AP303">
        <v>3</v>
      </c>
    </row>
    <row r="304" spans="1:42">
      <c r="A304" s="3">
        <f>SUBTOTAL(103,$B$2:B304)</f>
        <v>303</v>
      </c>
      <c r="B304" s="3" t="s">
        <v>594</v>
      </c>
      <c r="C304" s="3" t="s">
        <v>11</v>
      </c>
      <c r="D304" s="4" t="s">
        <v>1176</v>
      </c>
      <c r="E304" s="4" t="s">
        <v>261</v>
      </c>
      <c r="F304" s="4" t="s">
        <v>835</v>
      </c>
      <c r="G304" s="1">
        <v>23.5</v>
      </c>
      <c r="H304" s="1">
        <v>194</v>
      </c>
      <c r="I304" s="1">
        <v>175.34615384615401</v>
      </c>
      <c r="J304" s="1">
        <v>32</v>
      </c>
      <c r="K304" s="1">
        <v>44.769230769230802</v>
      </c>
      <c r="Q304" s="1">
        <v>0</v>
      </c>
      <c r="R304" s="1">
        <v>220.11538461538501</v>
      </c>
      <c r="T304" s="1" t="s">
        <v>836</v>
      </c>
      <c r="U304" s="1" t="s">
        <v>967</v>
      </c>
      <c r="X304" s="1">
        <v>0</v>
      </c>
      <c r="Z304" s="3">
        <v>227.11538461538501</v>
      </c>
      <c r="AA304" s="3">
        <v>50</v>
      </c>
      <c r="AB304" s="1">
        <v>50</v>
      </c>
      <c r="AC304" s="1">
        <v>177.11538461538501</v>
      </c>
      <c r="AD304" s="1">
        <v>177</v>
      </c>
      <c r="AE304">
        <v>461.53846153845302</v>
      </c>
      <c r="AF304">
        <v>400</v>
      </c>
      <c r="AH304" s="1">
        <v>1</v>
      </c>
      <c r="AI304" s="1">
        <v>1</v>
      </c>
      <c r="AJ304" s="1">
        <v>1</v>
      </c>
      <c r="AK304" s="1">
        <v>0</v>
      </c>
      <c r="AL304" s="1">
        <v>1</v>
      </c>
      <c r="AM304" s="1">
        <v>2</v>
      </c>
      <c r="AN304" s="1">
        <v>0</v>
      </c>
      <c r="AO304" s="1">
        <v>0</v>
      </c>
      <c r="AP304">
        <v>4</v>
      </c>
    </row>
    <row r="305" spans="1:42">
      <c r="A305" s="1">
        <f>SUBTOTAL(103,$B$2:B305)</f>
        <v>304</v>
      </c>
      <c r="B305" s="1" t="s">
        <v>595</v>
      </c>
      <c r="C305" s="1" t="s">
        <v>11</v>
      </c>
      <c r="D305" t="s">
        <v>596</v>
      </c>
      <c r="E305" t="s">
        <v>597</v>
      </c>
      <c r="F305" t="s">
        <v>835</v>
      </c>
      <c r="G305" s="1">
        <v>25</v>
      </c>
      <c r="H305" s="1">
        <v>194</v>
      </c>
      <c r="I305" s="1">
        <v>186.538461538462</v>
      </c>
      <c r="J305" s="1">
        <v>36</v>
      </c>
      <c r="K305" s="1">
        <v>50.365384615384599</v>
      </c>
      <c r="Q305" s="1">
        <v>0</v>
      </c>
      <c r="R305" s="1">
        <v>236.90384615384599</v>
      </c>
      <c r="T305" s="1" t="s">
        <v>836</v>
      </c>
      <c r="X305" s="1">
        <v>0</v>
      </c>
      <c r="Z305" s="1">
        <v>243.90384615384599</v>
      </c>
      <c r="AA305" s="2">
        <v>90</v>
      </c>
      <c r="AB305" s="1">
        <v>90</v>
      </c>
      <c r="AC305" s="1">
        <v>153.90384615384599</v>
      </c>
      <c r="AD305" s="1">
        <v>153</v>
      </c>
      <c r="AE305">
        <v>3615.3846153846398</v>
      </c>
      <c r="AF305">
        <v>3600</v>
      </c>
      <c r="AH305" s="1">
        <v>1</v>
      </c>
      <c r="AI305" s="1">
        <v>1</v>
      </c>
      <c r="AJ305" s="1">
        <v>0</v>
      </c>
      <c r="AK305" s="1">
        <v>0</v>
      </c>
      <c r="AL305" s="1">
        <v>0</v>
      </c>
      <c r="AM305" s="1">
        <v>3</v>
      </c>
      <c r="AN305" s="1">
        <v>3</v>
      </c>
      <c r="AO305" s="1">
        <v>1</v>
      </c>
      <c r="AP305">
        <v>1</v>
      </c>
    </row>
    <row r="306" spans="1:42">
      <c r="A306" s="1">
        <f>SUBTOTAL(103,$B$2:B306)</f>
        <v>305</v>
      </c>
      <c r="B306" s="1" t="s">
        <v>598</v>
      </c>
      <c r="C306" s="1" t="s">
        <v>11</v>
      </c>
      <c r="D306" t="s">
        <v>599</v>
      </c>
      <c r="E306" t="s">
        <v>439</v>
      </c>
      <c r="F306" t="s">
        <v>835</v>
      </c>
      <c r="G306" s="1">
        <v>26</v>
      </c>
      <c r="H306" s="1">
        <v>194</v>
      </c>
      <c r="I306" s="1">
        <v>194</v>
      </c>
      <c r="J306" s="1">
        <v>68</v>
      </c>
      <c r="K306" s="1">
        <v>95.134615384615401</v>
      </c>
      <c r="Q306" s="1">
        <v>0</v>
      </c>
      <c r="R306" s="1">
        <v>289.13461538461502</v>
      </c>
      <c r="S306" s="1">
        <v>13</v>
      </c>
      <c r="T306" s="1" t="s">
        <v>836</v>
      </c>
      <c r="U306" s="1" t="s">
        <v>957</v>
      </c>
      <c r="X306" s="1">
        <v>0</v>
      </c>
      <c r="Z306" s="1">
        <v>319.13461538461502</v>
      </c>
      <c r="AA306" s="2">
        <v>90</v>
      </c>
      <c r="AB306" s="1">
        <v>90</v>
      </c>
      <c r="AC306" s="1">
        <v>229.13461538461499</v>
      </c>
      <c r="AD306" s="1">
        <v>229</v>
      </c>
      <c r="AE306">
        <v>538.46153846143397</v>
      </c>
      <c r="AF306">
        <v>500</v>
      </c>
      <c r="AH306" s="1">
        <v>2</v>
      </c>
      <c r="AI306" s="1">
        <v>0</v>
      </c>
      <c r="AJ306" s="1">
        <v>1</v>
      </c>
      <c r="AK306" s="1">
        <v>0</v>
      </c>
      <c r="AL306" s="1">
        <v>1</v>
      </c>
      <c r="AM306" s="1">
        <v>4</v>
      </c>
      <c r="AN306" s="1">
        <v>0</v>
      </c>
      <c r="AO306" s="1">
        <v>1</v>
      </c>
      <c r="AP306">
        <v>0</v>
      </c>
    </row>
    <row r="307" spans="1:42">
      <c r="A307" s="1">
        <f>SUBTOTAL(103,$B$2:B307)</f>
        <v>306</v>
      </c>
      <c r="B307" s="1" t="s">
        <v>600</v>
      </c>
      <c r="C307" s="1" t="s">
        <v>11</v>
      </c>
      <c r="D307" t="s">
        <v>601</v>
      </c>
      <c r="E307" t="s">
        <v>400</v>
      </c>
      <c r="F307" t="s">
        <v>835</v>
      </c>
      <c r="G307" s="1">
        <v>26</v>
      </c>
      <c r="H307" s="1">
        <v>194</v>
      </c>
      <c r="I307" s="1">
        <v>194</v>
      </c>
      <c r="J307" s="1">
        <v>56</v>
      </c>
      <c r="K307" s="1">
        <v>78.346153846153896</v>
      </c>
      <c r="Q307" s="1">
        <v>0</v>
      </c>
      <c r="R307" s="1">
        <v>272.34615384615398</v>
      </c>
      <c r="S307" s="1">
        <v>13</v>
      </c>
      <c r="T307" s="1" t="s">
        <v>836</v>
      </c>
      <c r="U307" s="1" t="s">
        <v>957</v>
      </c>
      <c r="X307" s="1">
        <v>0</v>
      </c>
      <c r="Z307" s="1">
        <v>302.34615384615398</v>
      </c>
      <c r="AA307" s="2">
        <v>90</v>
      </c>
      <c r="AB307" s="1">
        <v>90</v>
      </c>
      <c r="AC307" s="1">
        <v>212.34615384615401</v>
      </c>
      <c r="AD307" s="1">
        <v>212</v>
      </c>
      <c r="AE307">
        <v>1384.61538461547</v>
      </c>
      <c r="AF307">
        <v>1300</v>
      </c>
      <c r="AH307" s="1">
        <v>2</v>
      </c>
      <c r="AI307" s="1">
        <v>0</v>
      </c>
      <c r="AJ307" s="1">
        <v>0</v>
      </c>
      <c r="AK307" s="1">
        <v>1</v>
      </c>
      <c r="AL307" s="1">
        <v>0</v>
      </c>
      <c r="AM307" s="1">
        <v>2</v>
      </c>
      <c r="AN307" s="1">
        <v>1</v>
      </c>
      <c r="AO307" s="1">
        <v>0</v>
      </c>
      <c r="AP307">
        <v>3</v>
      </c>
    </row>
    <row r="308" spans="1:42">
      <c r="A308" s="1">
        <f>SUBTOTAL(103,$B$2:B308)</f>
        <v>307</v>
      </c>
      <c r="B308" s="1" t="s">
        <v>602</v>
      </c>
      <c r="C308" s="1" t="s">
        <v>11</v>
      </c>
      <c r="D308" t="s">
        <v>603</v>
      </c>
      <c r="E308" t="s">
        <v>444</v>
      </c>
      <c r="F308" t="s">
        <v>835</v>
      </c>
      <c r="G308" s="1">
        <v>26</v>
      </c>
      <c r="H308" s="1">
        <v>194</v>
      </c>
      <c r="I308" s="1">
        <v>194</v>
      </c>
      <c r="J308" s="1">
        <v>40</v>
      </c>
      <c r="K308" s="1">
        <v>55.961538461538503</v>
      </c>
      <c r="Q308" s="1">
        <v>0</v>
      </c>
      <c r="R308" s="1">
        <v>249.961538461538</v>
      </c>
      <c r="S308" s="1">
        <v>13</v>
      </c>
      <c r="T308" s="1" t="s">
        <v>836</v>
      </c>
      <c r="U308" s="1" t="s">
        <v>957</v>
      </c>
      <c r="X308" s="1">
        <v>0</v>
      </c>
      <c r="Z308" s="1">
        <v>279.961538461538</v>
      </c>
      <c r="AA308" s="2">
        <v>90</v>
      </c>
      <c r="AB308" s="1">
        <v>90</v>
      </c>
      <c r="AC308" s="1">
        <v>189.961538461538</v>
      </c>
      <c r="AD308" s="1">
        <v>189</v>
      </c>
      <c r="AE308">
        <v>3846.1538461538098</v>
      </c>
      <c r="AF308">
        <v>3800</v>
      </c>
      <c r="AH308" s="1">
        <v>1</v>
      </c>
      <c r="AI308" s="1">
        <v>1</v>
      </c>
      <c r="AJ308" s="1">
        <v>1</v>
      </c>
      <c r="AK308" s="1">
        <v>1</v>
      </c>
      <c r="AL308" s="1">
        <v>1</v>
      </c>
      <c r="AM308" s="1">
        <v>4</v>
      </c>
      <c r="AN308" s="1">
        <v>3</v>
      </c>
      <c r="AO308" s="1">
        <v>1</v>
      </c>
      <c r="AP308">
        <v>3</v>
      </c>
    </row>
    <row r="309" spans="1:42">
      <c r="A309" s="1">
        <f>SUBTOTAL(103,$B$2:B309)</f>
        <v>308</v>
      </c>
      <c r="B309" s="1" t="s">
        <v>1179</v>
      </c>
      <c r="C309" s="1" t="s">
        <v>11</v>
      </c>
      <c r="D309" t="s">
        <v>1180</v>
      </c>
      <c r="E309" t="s">
        <v>444</v>
      </c>
      <c r="F309" t="s">
        <v>835</v>
      </c>
      <c r="G309" s="1">
        <v>25</v>
      </c>
      <c r="H309" s="1">
        <v>194</v>
      </c>
      <c r="I309" s="1">
        <v>186.538461538462</v>
      </c>
      <c r="J309" s="1">
        <v>34</v>
      </c>
      <c r="K309" s="1">
        <v>47.567307692307701</v>
      </c>
      <c r="Q309" s="1">
        <v>0</v>
      </c>
      <c r="R309" s="1">
        <v>234.105769230769</v>
      </c>
      <c r="T309" s="1" t="s">
        <v>836</v>
      </c>
      <c r="X309" s="1">
        <v>0</v>
      </c>
      <c r="Z309" s="1">
        <v>241.105769230769</v>
      </c>
      <c r="AA309" s="2">
        <v>90</v>
      </c>
      <c r="AB309" s="1">
        <v>90</v>
      </c>
      <c r="AC309" s="1">
        <v>151.105769230769</v>
      </c>
      <c r="AD309" s="1">
        <v>151</v>
      </c>
      <c r="AE309">
        <v>423.07692307690598</v>
      </c>
      <c r="AF309">
        <v>400</v>
      </c>
      <c r="AH309" s="1">
        <v>1</v>
      </c>
      <c r="AI309" s="1">
        <v>1</v>
      </c>
      <c r="AJ309" s="1">
        <v>0</v>
      </c>
      <c r="AK309" s="1">
        <v>0</v>
      </c>
      <c r="AL309" s="1">
        <v>0</v>
      </c>
      <c r="AM309" s="1">
        <v>1</v>
      </c>
      <c r="AN309" s="1">
        <v>0</v>
      </c>
      <c r="AO309" s="1">
        <v>0</v>
      </c>
      <c r="AP309">
        <v>4</v>
      </c>
    </row>
    <row r="310" spans="1:42">
      <c r="A310" s="1">
        <f>SUBTOTAL(103,$B$2:B310)</f>
        <v>309</v>
      </c>
      <c r="B310" s="1" t="s">
        <v>604</v>
      </c>
      <c r="C310" s="1" t="s">
        <v>11</v>
      </c>
      <c r="D310" t="s">
        <v>605</v>
      </c>
      <c r="E310" t="s">
        <v>267</v>
      </c>
      <c r="F310" t="s">
        <v>835</v>
      </c>
      <c r="G310" s="1">
        <v>26</v>
      </c>
      <c r="H310" s="1">
        <v>192</v>
      </c>
      <c r="I310" s="1">
        <v>192</v>
      </c>
      <c r="J310" s="1">
        <v>68</v>
      </c>
      <c r="K310" s="1">
        <v>94.153846153846203</v>
      </c>
      <c r="Q310" s="1">
        <v>0</v>
      </c>
      <c r="R310" s="1">
        <v>286.15384615384602</v>
      </c>
      <c r="S310" s="1">
        <v>13</v>
      </c>
      <c r="T310" s="1" t="s">
        <v>836</v>
      </c>
      <c r="U310" s="1" t="s">
        <v>957</v>
      </c>
      <c r="X310" s="1">
        <v>0</v>
      </c>
      <c r="Z310" s="1">
        <v>316.15384615384602</v>
      </c>
      <c r="AA310" s="2">
        <v>90</v>
      </c>
      <c r="AB310" s="1">
        <v>90</v>
      </c>
      <c r="AC310" s="1">
        <v>226.15384615384599</v>
      </c>
      <c r="AD310" s="1">
        <v>226</v>
      </c>
      <c r="AE310">
        <v>615.38461538475497</v>
      </c>
      <c r="AF310">
        <v>600</v>
      </c>
      <c r="AH310" s="1">
        <v>2</v>
      </c>
      <c r="AI310" s="1">
        <v>0</v>
      </c>
      <c r="AJ310" s="1">
        <v>1</v>
      </c>
      <c r="AK310" s="1">
        <v>0</v>
      </c>
      <c r="AL310" s="1">
        <v>1</v>
      </c>
      <c r="AM310" s="1">
        <v>1</v>
      </c>
      <c r="AN310" s="1">
        <v>0</v>
      </c>
      <c r="AO310" s="1">
        <v>1</v>
      </c>
      <c r="AP310">
        <v>1</v>
      </c>
    </row>
    <row r="311" spans="1:42">
      <c r="A311" s="1">
        <f>SUBTOTAL(103,$B$2:B311)</f>
        <v>310</v>
      </c>
      <c r="B311" s="1" t="s">
        <v>1322</v>
      </c>
      <c r="C311" s="1" t="e">
        <v>#N/A</v>
      </c>
      <c r="D311" t="s">
        <v>1323</v>
      </c>
      <c r="E311" t="s">
        <v>718</v>
      </c>
      <c r="F311" t="s">
        <v>835</v>
      </c>
      <c r="G311" s="1">
        <v>16.5</v>
      </c>
      <c r="H311" s="1">
        <v>192</v>
      </c>
      <c r="I311" s="1">
        <v>121.846153846154</v>
      </c>
      <c r="J311" s="1">
        <v>32</v>
      </c>
      <c r="K311" s="1">
        <v>44.307692307692299</v>
      </c>
      <c r="Q311" s="1">
        <v>0</v>
      </c>
      <c r="R311" s="1">
        <v>166.15384615384599</v>
      </c>
      <c r="T311" s="1" t="s">
        <v>836</v>
      </c>
      <c r="U311" s="1" t="s">
        <v>967</v>
      </c>
      <c r="X311" s="1">
        <v>0</v>
      </c>
      <c r="Z311" s="1">
        <v>173.15384615384599</v>
      </c>
      <c r="AA311" s="2" t="e">
        <v>#N/A</v>
      </c>
      <c r="AC311" s="1">
        <v>173.15384615384599</v>
      </c>
      <c r="AD311" s="1">
        <v>173</v>
      </c>
      <c r="AE311">
        <v>615.38461538464196</v>
      </c>
      <c r="AF311">
        <v>600</v>
      </c>
      <c r="AH311" s="1">
        <v>1</v>
      </c>
      <c r="AI311" s="1">
        <v>1</v>
      </c>
      <c r="AJ311" s="1">
        <v>1</v>
      </c>
      <c r="AK311" s="1">
        <v>0</v>
      </c>
      <c r="AL311" s="1">
        <v>0</v>
      </c>
      <c r="AM311" s="1">
        <v>3</v>
      </c>
      <c r="AN311" s="1">
        <v>0</v>
      </c>
      <c r="AO311" s="1">
        <v>1</v>
      </c>
      <c r="AP311">
        <v>1</v>
      </c>
    </row>
    <row r="312" spans="1:42">
      <c r="A312" s="1">
        <f>SUBTOTAL(103,$B$2:B312)</f>
        <v>311</v>
      </c>
      <c r="B312" s="1" t="s">
        <v>606</v>
      </c>
      <c r="C312" s="1" t="s">
        <v>11</v>
      </c>
      <c r="D312" t="s">
        <v>607</v>
      </c>
      <c r="E312" t="s">
        <v>608</v>
      </c>
      <c r="F312" t="s">
        <v>835</v>
      </c>
      <c r="G312" s="1">
        <v>26</v>
      </c>
      <c r="H312" s="1">
        <v>194</v>
      </c>
      <c r="I312" s="1">
        <v>194</v>
      </c>
      <c r="J312" s="1">
        <v>62</v>
      </c>
      <c r="K312" s="1">
        <v>86.740384615384599</v>
      </c>
      <c r="Q312" s="1">
        <v>0</v>
      </c>
      <c r="R312" s="1">
        <v>280.74038461538498</v>
      </c>
      <c r="S312" s="1">
        <v>13</v>
      </c>
      <c r="T312" s="1" t="s">
        <v>836</v>
      </c>
      <c r="U312" s="1" t="s">
        <v>957</v>
      </c>
      <c r="X312" s="1">
        <v>4</v>
      </c>
      <c r="Z312" s="1">
        <v>314.74038461538498</v>
      </c>
      <c r="AA312" s="2">
        <v>90</v>
      </c>
      <c r="AB312" s="1">
        <v>90</v>
      </c>
      <c r="AC312" s="1">
        <v>224.74038461538501</v>
      </c>
      <c r="AD312" s="1">
        <v>224</v>
      </c>
      <c r="AE312">
        <v>2961.5384615385701</v>
      </c>
      <c r="AF312">
        <v>2900</v>
      </c>
      <c r="AH312" s="1">
        <v>2</v>
      </c>
      <c r="AI312" s="1">
        <v>0</v>
      </c>
      <c r="AJ312" s="1">
        <v>1</v>
      </c>
      <c r="AK312" s="1">
        <v>0</v>
      </c>
      <c r="AL312" s="1">
        <v>0</v>
      </c>
      <c r="AM312" s="1">
        <v>4</v>
      </c>
      <c r="AN312" s="1">
        <v>2</v>
      </c>
      <c r="AO312" s="1">
        <v>1</v>
      </c>
      <c r="AP312">
        <v>4</v>
      </c>
    </row>
    <row r="313" spans="1:42">
      <c r="A313" s="1">
        <f>SUBTOTAL(103,$B$2:B313)</f>
        <v>312</v>
      </c>
      <c r="B313" s="1" t="s">
        <v>610</v>
      </c>
      <c r="C313" s="1" t="s">
        <v>12</v>
      </c>
      <c r="D313" t="s">
        <v>611</v>
      </c>
      <c r="E313" t="s">
        <v>612</v>
      </c>
      <c r="F313" t="s">
        <v>835</v>
      </c>
      <c r="G313" s="1">
        <v>26</v>
      </c>
      <c r="H313" s="1">
        <v>194</v>
      </c>
      <c r="I313" s="1">
        <v>194</v>
      </c>
      <c r="J313" s="1">
        <v>36</v>
      </c>
      <c r="K313" s="1">
        <v>50.365384615384599</v>
      </c>
      <c r="Q313" s="1">
        <v>0</v>
      </c>
      <c r="R313" s="1">
        <v>244.36538461538501</v>
      </c>
      <c r="S313" s="1">
        <v>13</v>
      </c>
      <c r="T313" s="1" t="s">
        <v>836</v>
      </c>
      <c r="U313" s="1" t="s">
        <v>957</v>
      </c>
      <c r="X313" s="1">
        <v>6</v>
      </c>
      <c r="Z313" s="1">
        <v>280.36538461538498</v>
      </c>
      <c r="AA313" s="2">
        <v>90</v>
      </c>
      <c r="AB313" s="1">
        <v>90</v>
      </c>
      <c r="AC313" s="1">
        <v>190.36538461538501</v>
      </c>
      <c r="AD313" s="1">
        <v>190</v>
      </c>
      <c r="AE313" s="1">
        <v>1461.5384615385699</v>
      </c>
      <c r="AF313">
        <v>1400</v>
      </c>
      <c r="AG313"/>
      <c r="AH313" s="1">
        <v>1</v>
      </c>
      <c r="AI313" s="1">
        <v>1</v>
      </c>
      <c r="AJ313" s="1">
        <v>2</v>
      </c>
      <c r="AK313" s="1">
        <v>0</v>
      </c>
      <c r="AL313" s="1">
        <v>0</v>
      </c>
      <c r="AM313" s="1">
        <v>0</v>
      </c>
      <c r="AN313" s="1">
        <v>1</v>
      </c>
      <c r="AO313" s="1">
        <v>0</v>
      </c>
      <c r="AP313" s="1">
        <v>4</v>
      </c>
    </row>
    <row r="314" spans="1:42">
      <c r="A314" s="1">
        <f>SUBTOTAL(103,$B$2:B314)</f>
        <v>313</v>
      </c>
      <c r="B314" s="1" t="s">
        <v>613</v>
      </c>
      <c r="C314" s="1" t="s">
        <v>12</v>
      </c>
      <c r="D314" t="s">
        <v>614</v>
      </c>
      <c r="E314" t="s">
        <v>615</v>
      </c>
      <c r="F314" t="s">
        <v>835</v>
      </c>
      <c r="G314" s="1">
        <v>25.5</v>
      </c>
      <c r="H314" s="1">
        <v>194</v>
      </c>
      <c r="I314" s="1">
        <v>190.269230769231</v>
      </c>
      <c r="J314" s="1">
        <v>62</v>
      </c>
      <c r="K314" s="1">
        <v>86.740384615384599</v>
      </c>
      <c r="Q314" s="1">
        <v>0</v>
      </c>
      <c r="R314" s="1">
        <v>277.00961538461502</v>
      </c>
      <c r="S314" s="1">
        <v>6.25</v>
      </c>
      <c r="T314" s="1" t="s">
        <v>836</v>
      </c>
      <c r="U314" s="1" t="s">
        <v>957</v>
      </c>
      <c r="X314" s="1">
        <v>6</v>
      </c>
      <c r="Z314" s="1">
        <v>306.25961538461502</v>
      </c>
      <c r="AA314" s="2">
        <v>90</v>
      </c>
      <c r="AB314" s="1">
        <v>90</v>
      </c>
      <c r="AC314" s="1">
        <v>216.25961538461499</v>
      </c>
      <c r="AD314" s="1">
        <v>216</v>
      </c>
      <c r="AE314" s="1">
        <v>1038.4615384614301</v>
      </c>
      <c r="AF314">
        <v>1000</v>
      </c>
      <c r="AG314"/>
      <c r="AH314" s="1">
        <v>2</v>
      </c>
      <c r="AI314" s="1">
        <v>0</v>
      </c>
      <c r="AJ314" s="1">
        <v>0</v>
      </c>
      <c r="AK314" s="1">
        <v>1</v>
      </c>
      <c r="AL314" s="1">
        <v>1</v>
      </c>
      <c r="AM314" s="1">
        <v>1</v>
      </c>
      <c r="AN314" s="1">
        <v>1</v>
      </c>
      <c r="AO314" s="1">
        <v>0</v>
      </c>
      <c r="AP314" s="1">
        <v>0</v>
      </c>
    </row>
    <row r="315" spans="1:42">
      <c r="A315" s="1">
        <f>SUBTOTAL(103,$B$2:B315)</f>
        <v>314</v>
      </c>
      <c r="B315" s="1" t="s">
        <v>616</v>
      </c>
      <c r="C315" s="1" t="s">
        <v>12</v>
      </c>
      <c r="D315" t="s">
        <v>617</v>
      </c>
      <c r="E315" t="s">
        <v>618</v>
      </c>
      <c r="F315" t="s">
        <v>835</v>
      </c>
      <c r="G315" s="1">
        <v>26</v>
      </c>
      <c r="H315" s="1">
        <v>194</v>
      </c>
      <c r="I315" s="1">
        <v>194</v>
      </c>
      <c r="J315" s="1">
        <v>62</v>
      </c>
      <c r="K315" s="1">
        <v>86.740384615384599</v>
      </c>
      <c r="Q315" s="1">
        <v>0</v>
      </c>
      <c r="R315" s="1">
        <v>280.74038461538498</v>
      </c>
      <c r="S315" s="1">
        <v>13</v>
      </c>
      <c r="T315" s="1" t="s">
        <v>836</v>
      </c>
      <c r="U315" s="1" t="s">
        <v>957</v>
      </c>
      <c r="X315" s="1">
        <v>6</v>
      </c>
      <c r="Z315" s="1">
        <v>316.74038461538498</v>
      </c>
      <c r="AA315" s="2">
        <v>90</v>
      </c>
      <c r="AB315" s="1">
        <v>90</v>
      </c>
      <c r="AC315" s="1">
        <v>226.74038461538501</v>
      </c>
      <c r="AD315" s="1">
        <v>226</v>
      </c>
      <c r="AE315" s="1">
        <v>2961.5384615385701</v>
      </c>
      <c r="AF315">
        <v>2900</v>
      </c>
      <c r="AG315"/>
      <c r="AH315" s="1">
        <v>2</v>
      </c>
      <c r="AI315" s="1">
        <v>0</v>
      </c>
      <c r="AJ315" s="1">
        <v>1</v>
      </c>
      <c r="AK315" s="1">
        <v>0</v>
      </c>
      <c r="AL315" s="1">
        <v>1</v>
      </c>
      <c r="AM315" s="1">
        <v>1</v>
      </c>
      <c r="AN315" s="1">
        <v>2</v>
      </c>
      <c r="AO315" s="1">
        <v>1</v>
      </c>
      <c r="AP315" s="1">
        <v>4</v>
      </c>
    </row>
    <row r="316" spans="1:42">
      <c r="A316" s="1">
        <f>SUBTOTAL(103,$B$2:B316)</f>
        <v>315</v>
      </c>
      <c r="B316" s="1" t="s">
        <v>619</v>
      </c>
      <c r="C316" s="1" t="s">
        <v>12</v>
      </c>
      <c r="D316" t="s">
        <v>620</v>
      </c>
      <c r="E316" t="s">
        <v>322</v>
      </c>
      <c r="F316" t="s">
        <v>835</v>
      </c>
      <c r="G316" s="1">
        <v>25</v>
      </c>
      <c r="H316" s="1">
        <v>194</v>
      </c>
      <c r="I316" s="1">
        <v>186.538461538462</v>
      </c>
      <c r="J316" s="1">
        <v>54</v>
      </c>
      <c r="K316" s="1">
        <v>75.548076923076906</v>
      </c>
      <c r="Q316" s="1">
        <v>0</v>
      </c>
      <c r="R316" s="1">
        <v>262.086538461538</v>
      </c>
      <c r="S316" s="1">
        <v>6.25</v>
      </c>
      <c r="T316" s="1" t="s">
        <v>836</v>
      </c>
      <c r="U316" s="1" t="s">
        <v>957</v>
      </c>
      <c r="X316" s="1">
        <v>6</v>
      </c>
      <c r="Z316" s="1">
        <v>291.336538461538</v>
      </c>
      <c r="AA316" s="2">
        <v>90</v>
      </c>
      <c r="AB316" s="1">
        <v>90</v>
      </c>
      <c r="AC316" s="1">
        <v>201.336538461538</v>
      </c>
      <c r="AD316" s="1">
        <v>201</v>
      </c>
      <c r="AE316" s="1">
        <v>1346.15384615381</v>
      </c>
      <c r="AF316">
        <v>1300</v>
      </c>
      <c r="AG316"/>
      <c r="AH316" s="1">
        <v>2</v>
      </c>
      <c r="AI316" s="1">
        <v>0</v>
      </c>
      <c r="AJ316" s="1">
        <v>0</v>
      </c>
      <c r="AK316" s="1">
        <v>0</v>
      </c>
      <c r="AL316" s="1">
        <v>0</v>
      </c>
      <c r="AM316" s="1">
        <v>1</v>
      </c>
      <c r="AN316" s="1">
        <v>1</v>
      </c>
      <c r="AO316" s="1">
        <v>0</v>
      </c>
      <c r="AP316" s="1">
        <v>3</v>
      </c>
    </row>
    <row r="317" spans="1:42">
      <c r="A317" s="1">
        <f>SUBTOTAL(103,$B$2:B317)</f>
        <v>316</v>
      </c>
      <c r="B317" s="1" t="s">
        <v>621</v>
      </c>
      <c r="C317" s="1" t="s">
        <v>12</v>
      </c>
      <c r="D317" t="s">
        <v>622</v>
      </c>
      <c r="E317" t="s">
        <v>623</v>
      </c>
      <c r="F317" t="s">
        <v>835</v>
      </c>
      <c r="G317" s="1">
        <v>26</v>
      </c>
      <c r="H317" s="1">
        <v>194</v>
      </c>
      <c r="I317" s="1">
        <v>194</v>
      </c>
      <c r="J317" s="1">
        <v>32</v>
      </c>
      <c r="K317" s="1">
        <v>44.769230769230802</v>
      </c>
      <c r="Q317" s="1">
        <v>0</v>
      </c>
      <c r="R317" s="1">
        <v>238.769230769231</v>
      </c>
      <c r="S317" s="1">
        <v>13</v>
      </c>
      <c r="T317" s="1" t="s">
        <v>836</v>
      </c>
      <c r="U317" s="1" t="s">
        <v>957</v>
      </c>
      <c r="X317" s="1">
        <v>5</v>
      </c>
      <c r="Z317" s="1">
        <v>273.769230769231</v>
      </c>
      <c r="AA317" s="2">
        <v>90</v>
      </c>
      <c r="AB317" s="1">
        <v>90</v>
      </c>
      <c r="AC317" s="1">
        <v>183.769230769231</v>
      </c>
      <c r="AD317" s="1">
        <v>183</v>
      </c>
      <c r="AE317" s="1">
        <v>3076.9230769230899</v>
      </c>
      <c r="AF317">
        <v>3000</v>
      </c>
      <c r="AG317"/>
      <c r="AH317" s="1">
        <v>1</v>
      </c>
      <c r="AI317" s="1">
        <v>1</v>
      </c>
      <c r="AJ317" s="1">
        <v>1</v>
      </c>
      <c r="AK317" s="1">
        <v>1</v>
      </c>
      <c r="AL317" s="1">
        <v>0</v>
      </c>
      <c r="AM317" s="1">
        <v>3</v>
      </c>
      <c r="AN317" s="1">
        <v>3</v>
      </c>
      <c r="AO317" s="1">
        <v>0</v>
      </c>
      <c r="AP317" s="1">
        <v>0</v>
      </c>
    </row>
    <row r="318" spans="1:42">
      <c r="A318" s="1">
        <f>SUBTOTAL(103,$B$2:B318)</f>
        <v>317</v>
      </c>
      <c r="B318" s="1" t="s">
        <v>1181</v>
      </c>
      <c r="C318" s="1" t="s">
        <v>12</v>
      </c>
      <c r="D318" t="s">
        <v>1182</v>
      </c>
      <c r="E318" t="s">
        <v>1183</v>
      </c>
      <c r="F318" t="s">
        <v>835</v>
      </c>
      <c r="G318" s="1">
        <v>26</v>
      </c>
      <c r="H318" s="1">
        <v>194</v>
      </c>
      <c r="I318" s="1">
        <v>194</v>
      </c>
      <c r="J318" s="1">
        <v>36</v>
      </c>
      <c r="K318" s="1">
        <v>50.365384615384599</v>
      </c>
      <c r="Q318" s="1">
        <v>0</v>
      </c>
      <c r="R318" s="1">
        <v>244.36538461538501</v>
      </c>
      <c r="S318" s="1">
        <v>13</v>
      </c>
      <c r="T318" s="1" t="s">
        <v>836</v>
      </c>
      <c r="U318" s="1" t="s">
        <v>957</v>
      </c>
      <c r="X318" s="1">
        <v>5</v>
      </c>
      <c r="Z318" s="1">
        <v>279.36538461538498</v>
      </c>
      <c r="AA318" s="2">
        <v>90</v>
      </c>
      <c r="AB318" s="1">
        <v>90</v>
      </c>
      <c r="AC318" s="1">
        <v>189.36538461538501</v>
      </c>
      <c r="AD318" s="1">
        <v>189</v>
      </c>
      <c r="AE318" s="1">
        <v>1461.5384615385699</v>
      </c>
      <c r="AF318">
        <v>1400</v>
      </c>
      <c r="AG318"/>
      <c r="AH318" s="1">
        <v>1</v>
      </c>
      <c r="AI318" s="1">
        <v>1</v>
      </c>
      <c r="AJ318" s="1">
        <v>1</v>
      </c>
      <c r="AK318" s="1">
        <v>1</v>
      </c>
      <c r="AL318" s="1">
        <v>1</v>
      </c>
      <c r="AM318" s="1">
        <v>4</v>
      </c>
      <c r="AN318" s="1">
        <v>1</v>
      </c>
      <c r="AO318" s="1">
        <v>0</v>
      </c>
      <c r="AP318" s="1">
        <v>4</v>
      </c>
    </row>
    <row r="319" spans="1:42">
      <c r="A319" s="1">
        <f>SUBTOTAL(103,$B$2:B319)</f>
        <v>318</v>
      </c>
      <c r="B319" s="1" t="s">
        <v>624</v>
      </c>
      <c r="C319" s="1" t="s">
        <v>12</v>
      </c>
      <c r="D319" t="s">
        <v>625</v>
      </c>
      <c r="E319" t="s">
        <v>626</v>
      </c>
      <c r="F319" t="s">
        <v>835</v>
      </c>
      <c r="G319" s="1">
        <v>26</v>
      </c>
      <c r="H319" s="1">
        <v>194</v>
      </c>
      <c r="I319" s="1">
        <v>194</v>
      </c>
      <c r="J319" s="1">
        <v>36</v>
      </c>
      <c r="K319" s="1">
        <v>50.365384615384599</v>
      </c>
      <c r="Q319" s="1">
        <v>0</v>
      </c>
      <c r="R319" s="1">
        <v>244.36538461538501</v>
      </c>
      <c r="S319" s="1">
        <v>13</v>
      </c>
      <c r="T319" s="1" t="s">
        <v>836</v>
      </c>
      <c r="U319" s="1" t="s">
        <v>957</v>
      </c>
      <c r="X319" s="1">
        <v>5</v>
      </c>
      <c r="Z319" s="1">
        <v>279.36538461538498</v>
      </c>
      <c r="AA319" s="2">
        <v>90</v>
      </c>
      <c r="AB319" s="1">
        <v>90</v>
      </c>
      <c r="AC319" s="1">
        <v>189.36538461538501</v>
      </c>
      <c r="AD319" s="1">
        <v>189</v>
      </c>
      <c r="AE319" s="1">
        <v>1461.5384615385699</v>
      </c>
      <c r="AF319">
        <v>1400</v>
      </c>
      <c r="AG319"/>
      <c r="AH319" s="1">
        <v>1</v>
      </c>
      <c r="AI319" s="1">
        <v>1</v>
      </c>
      <c r="AJ319" s="1">
        <v>1</v>
      </c>
      <c r="AK319" s="1">
        <v>1</v>
      </c>
      <c r="AL319" s="1">
        <v>1</v>
      </c>
      <c r="AM319" s="1">
        <v>4</v>
      </c>
      <c r="AN319" s="1">
        <v>1</v>
      </c>
      <c r="AO319" s="1">
        <v>0</v>
      </c>
      <c r="AP319" s="1">
        <v>4</v>
      </c>
    </row>
    <row r="320" spans="1:42">
      <c r="A320" s="1">
        <f>SUBTOTAL(103,$B$2:B320)</f>
        <v>319</v>
      </c>
      <c r="B320" s="1" t="s">
        <v>627</v>
      </c>
      <c r="C320" s="1" t="s">
        <v>12</v>
      </c>
      <c r="D320" t="s">
        <v>628</v>
      </c>
      <c r="E320" t="s">
        <v>626</v>
      </c>
      <c r="F320" t="s">
        <v>835</v>
      </c>
      <c r="G320" s="1">
        <v>26</v>
      </c>
      <c r="H320" s="1">
        <v>194</v>
      </c>
      <c r="I320" s="1">
        <v>194</v>
      </c>
      <c r="J320" s="1">
        <v>38</v>
      </c>
      <c r="K320" s="1">
        <v>53.163461538461497</v>
      </c>
      <c r="Q320" s="1">
        <v>0</v>
      </c>
      <c r="R320" s="1">
        <v>247.163461538462</v>
      </c>
      <c r="S320" s="1">
        <v>13</v>
      </c>
      <c r="T320" s="1" t="s">
        <v>836</v>
      </c>
      <c r="U320" s="1" t="s">
        <v>957</v>
      </c>
      <c r="X320" s="1">
        <v>5</v>
      </c>
      <c r="Z320" s="1">
        <v>282.163461538462</v>
      </c>
      <c r="AA320" s="2">
        <v>90</v>
      </c>
      <c r="AB320" s="1">
        <v>90</v>
      </c>
      <c r="AC320" s="1">
        <v>192.163461538462</v>
      </c>
      <c r="AD320" s="1">
        <v>192</v>
      </c>
      <c r="AE320" s="1">
        <v>653.84615384618905</v>
      </c>
      <c r="AF320">
        <v>600</v>
      </c>
      <c r="AG320"/>
      <c r="AH320" s="1">
        <v>1</v>
      </c>
      <c r="AI320" s="1">
        <v>1</v>
      </c>
      <c r="AJ320" s="1">
        <v>2</v>
      </c>
      <c r="AK320" s="1">
        <v>0</v>
      </c>
      <c r="AL320" s="1">
        <v>0</v>
      </c>
      <c r="AM320" s="1">
        <v>2</v>
      </c>
      <c r="AN320" s="1">
        <v>0</v>
      </c>
      <c r="AO320" s="1">
        <v>1</v>
      </c>
      <c r="AP320" s="1">
        <v>1</v>
      </c>
    </row>
    <row r="321" spans="1:42">
      <c r="A321" s="3">
        <f>SUBTOTAL(103,$B$2:B321)</f>
        <v>320</v>
      </c>
      <c r="B321" s="3" t="s">
        <v>629</v>
      </c>
      <c r="C321" s="3" t="s">
        <v>12</v>
      </c>
      <c r="D321" s="4" t="s">
        <v>630</v>
      </c>
      <c r="E321" s="4" t="s">
        <v>626</v>
      </c>
      <c r="F321" s="4" t="s">
        <v>835</v>
      </c>
      <c r="G321" s="1">
        <v>24.5</v>
      </c>
      <c r="H321" s="1">
        <v>194</v>
      </c>
      <c r="I321" s="1">
        <v>182.80769230769201</v>
      </c>
      <c r="J321" s="1">
        <v>32</v>
      </c>
      <c r="K321" s="1">
        <v>44.769230769230802</v>
      </c>
      <c r="Q321" s="1">
        <v>0</v>
      </c>
      <c r="R321" s="1">
        <v>227.57692307692301</v>
      </c>
      <c r="T321" s="1" t="s">
        <v>836</v>
      </c>
      <c r="X321" s="1">
        <v>5</v>
      </c>
      <c r="Z321" s="3">
        <v>239.57692307692301</v>
      </c>
      <c r="AA321" s="3">
        <v>50</v>
      </c>
      <c r="AB321" s="1">
        <v>50</v>
      </c>
      <c r="AC321" s="1">
        <v>189.57692307692301</v>
      </c>
      <c r="AD321" s="1">
        <v>189</v>
      </c>
      <c r="AE321" s="1">
        <v>2307.6923076923799</v>
      </c>
      <c r="AF321">
        <v>2300</v>
      </c>
      <c r="AG321"/>
      <c r="AH321" s="1">
        <v>1</v>
      </c>
      <c r="AI321" s="1">
        <v>1</v>
      </c>
      <c r="AJ321" s="1">
        <v>1</v>
      </c>
      <c r="AK321" s="1">
        <v>1</v>
      </c>
      <c r="AL321" s="1">
        <v>1</v>
      </c>
      <c r="AM321" s="1">
        <v>4</v>
      </c>
      <c r="AN321" s="1">
        <v>2</v>
      </c>
      <c r="AO321" s="1">
        <v>0</v>
      </c>
      <c r="AP321" s="1">
        <v>3</v>
      </c>
    </row>
    <row r="322" spans="1:42">
      <c r="A322" s="1">
        <f>SUBTOTAL(103,$B$2:B322)</f>
        <v>321</v>
      </c>
      <c r="B322" s="1" t="s">
        <v>631</v>
      </c>
      <c r="C322" s="1" t="s">
        <v>12</v>
      </c>
      <c r="D322" t="s">
        <v>632</v>
      </c>
      <c r="E322" t="s">
        <v>626</v>
      </c>
      <c r="F322" t="s">
        <v>835</v>
      </c>
      <c r="G322" s="1">
        <v>26</v>
      </c>
      <c r="H322" s="1">
        <v>194</v>
      </c>
      <c r="I322" s="1">
        <v>194</v>
      </c>
      <c r="J322" s="1">
        <v>50</v>
      </c>
      <c r="K322" s="1">
        <v>69.951923076923094</v>
      </c>
      <c r="Q322" s="1">
        <v>0</v>
      </c>
      <c r="R322" s="1">
        <v>263.95192307692298</v>
      </c>
      <c r="S322" s="1">
        <v>13</v>
      </c>
      <c r="T322" s="1" t="s">
        <v>836</v>
      </c>
      <c r="U322" s="1" t="s">
        <v>957</v>
      </c>
      <c r="X322" s="1">
        <v>5</v>
      </c>
      <c r="Z322" s="1">
        <v>298.95192307692298</v>
      </c>
      <c r="AA322" s="2">
        <v>90</v>
      </c>
      <c r="AB322" s="1">
        <v>90</v>
      </c>
      <c r="AC322" s="1">
        <v>208.95192307692301</v>
      </c>
      <c r="AD322" s="1">
        <v>208</v>
      </c>
      <c r="AE322" s="1">
        <v>3807.6923076923799</v>
      </c>
      <c r="AF322">
        <v>3800</v>
      </c>
      <c r="AG322"/>
      <c r="AH322" s="1">
        <v>2</v>
      </c>
      <c r="AI322" s="1">
        <v>0</v>
      </c>
      <c r="AJ322" s="1">
        <v>0</v>
      </c>
      <c r="AK322" s="1">
        <v>0</v>
      </c>
      <c r="AL322" s="1">
        <v>1</v>
      </c>
      <c r="AM322" s="1">
        <v>3</v>
      </c>
      <c r="AN322" s="1">
        <v>3</v>
      </c>
      <c r="AO322" s="1">
        <v>1</v>
      </c>
      <c r="AP322" s="1">
        <v>3</v>
      </c>
    </row>
    <row r="323" spans="1:42">
      <c r="A323" s="1">
        <f>SUBTOTAL(103,$B$2:B323)</f>
        <v>322</v>
      </c>
      <c r="B323" s="1" t="s">
        <v>633</v>
      </c>
      <c r="C323" s="1" t="s">
        <v>12</v>
      </c>
      <c r="D323" t="s">
        <v>634</v>
      </c>
      <c r="E323" t="s">
        <v>635</v>
      </c>
      <c r="F323" t="s">
        <v>835</v>
      </c>
      <c r="G323" s="1">
        <v>26</v>
      </c>
      <c r="H323" s="1">
        <v>194</v>
      </c>
      <c r="I323" s="1">
        <v>194</v>
      </c>
      <c r="J323" s="1">
        <v>66</v>
      </c>
      <c r="K323" s="1">
        <v>92.336538461538495</v>
      </c>
      <c r="Q323" s="1">
        <v>0</v>
      </c>
      <c r="R323" s="1">
        <v>286.336538461538</v>
      </c>
      <c r="S323" s="1">
        <v>13</v>
      </c>
      <c r="T323" s="1" t="s">
        <v>836</v>
      </c>
      <c r="U323" s="1" t="s">
        <v>957</v>
      </c>
      <c r="X323" s="1">
        <v>4</v>
      </c>
      <c r="Z323" s="1">
        <v>320.336538461538</v>
      </c>
      <c r="AA323" s="2">
        <v>90</v>
      </c>
      <c r="AB323" s="1">
        <v>90</v>
      </c>
      <c r="AC323" s="1">
        <v>230.336538461538</v>
      </c>
      <c r="AD323" s="1">
        <v>230</v>
      </c>
      <c r="AE323" s="1">
        <v>1346.15384615381</v>
      </c>
      <c r="AF323">
        <v>1300</v>
      </c>
      <c r="AG323"/>
      <c r="AH323" s="1">
        <v>2</v>
      </c>
      <c r="AI323" s="1">
        <v>0</v>
      </c>
      <c r="AJ323" s="1">
        <v>1</v>
      </c>
      <c r="AK323" s="1">
        <v>1</v>
      </c>
      <c r="AL323" s="1">
        <v>0</v>
      </c>
      <c r="AM323" s="1">
        <v>0</v>
      </c>
      <c r="AN323" s="1">
        <v>1</v>
      </c>
      <c r="AO323" s="1">
        <v>0</v>
      </c>
      <c r="AP323" s="1">
        <v>3</v>
      </c>
    </row>
    <row r="324" spans="1:42">
      <c r="A324" s="1">
        <f>SUBTOTAL(103,$B$2:B324)</f>
        <v>323</v>
      </c>
      <c r="B324" s="1" t="s">
        <v>636</v>
      </c>
      <c r="C324" s="1" t="s">
        <v>12</v>
      </c>
      <c r="D324" t="s">
        <v>637</v>
      </c>
      <c r="E324" t="s">
        <v>289</v>
      </c>
      <c r="F324" t="s">
        <v>835</v>
      </c>
      <c r="G324" s="1">
        <v>26</v>
      </c>
      <c r="H324" s="1">
        <v>194</v>
      </c>
      <c r="I324" s="1">
        <v>194</v>
      </c>
      <c r="J324" s="1">
        <v>36</v>
      </c>
      <c r="K324" s="1">
        <v>50.365384615384599</v>
      </c>
      <c r="Q324" s="1">
        <v>0</v>
      </c>
      <c r="R324" s="1">
        <v>244.36538461538501</v>
      </c>
      <c r="S324" s="1">
        <v>13</v>
      </c>
      <c r="T324" s="1" t="s">
        <v>836</v>
      </c>
      <c r="U324" s="1" t="s">
        <v>957</v>
      </c>
      <c r="X324" s="1">
        <v>4</v>
      </c>
      <c r="Z324" s="1">
        <v>278.36538461538498</v>
      </c>
      <c r="AA324" s="2">
        <v>90</v>
      </c>
      <c r="AB324" s="1">
        <v>90</v>
      </c>
      <c r="AC324" s="1">
        <v>188.36538461538501</v>
      </c>
      <c r="AD324" s="1">
        <v>188</v>
      </c>
      <c r="AE324" s="1">
        <v>1461.5384615385699</v>
      </c>
      <c r="AF324">
        <v>1400</v>
      </c>
      <c r="AG324"/>
      <c r="AH324" s="1">
        <v>1</v>
      </c>
      <c r="AI324" s="1">
        <v>1</v>
      </c>
      <c r="AJ324" s="1">
        <v>1</v>
      </c>
      <c r="AK324" s="1">
        <v>1</v>
      </c>
      <c r="AL324" s="1">
        <v>1</v>
      </c>
      <c r="AM324" s="1">
        <v>3</v>
      </c>
      <c r="AN324" s="1">
        <v>1</v>
      </c>
      <c r="AO324" s="1">
        <v>0</v>
      </c>
      <c r="AP324" s="1">
        <v>4</v>
      </c>
    </row>
    <row r="325" spans="1:42">
      <c r="A325" s="1">
        <f>SUBTOTAL(103,$B$2:B325)</f>
        <v>324</v>
      </c>
      <c r="B325" s="1" t="s">
        <v>826</v>
      </c>
      <c r="C325" s="1" t="s">
        <v>12</v>
      </c>
      <c r="D325" t="s">
        <v>827</v>
      </c>
      <c r="E325" t="s">
        <v>289</v>
      </c>
      <c r="F325" t="s">
        <v>835</v>
      </c>
      <c r="G325" s="1">
        <v>26</v>
      </c>
      <c r="H325" s="1">
        <v>194</v>
      </c>
      <c r="I325" s="1">
        <v>194</v>
      </c>
      <c r="J325" s="1">
        <v>60</v>
      </c>
      <c r="K325" s="1">
        <v>83.942307692307693</v>
      </c>
      <c r="Q325" s="1">
        <v>0</v>
      </c>
      <c r="R325" s="1">
        <v>277.94230769230802</v>
      </c>
      <c r="S325" s="1">
        <v>13</v>
      </c>
      <c r="T325" s="1" t="s">
        <v>836</v>
      </c>
      <c r="U325" s="1">
        <v>10</v>
      </c>
      <c r="X325" s="1">
        <v>4</v>
      </c>
      <c r="Z325" s="1">
        <v>311.94230769230802</v>
      </c>
      <c r="AA325" s="2">
        <v>90</v>
      </c>
      <c r="AB325" s="1">
        <v>90</v>
      </c>
      <c r="AC325" s="1">
        <v>221.94230769230799</v>
      </c>
      <c r="AD325" s="1">
        <v>221</v>
      </c>
      <c r="AE325" s="1">
        <v>3769.2307692307199</v>
      </c>
      <c r="AF325">
        <v>3700</v>
      </c>
      <c r="AG325"/>
      <c r="AH325" s="1">
        <v>2</v>
      </c>
      <c r="AI325" s="1">
        <v>0</v>
      </c>
      <c r="AJ325" s="1">
        <v>1</v>
      </c>
      <c r="AK325" s="1">
        <v>0</v>
      </c>
      <c r="AL325" s="1">
        <v>0</v>
      </c>
      <c r="AM325" s="1">
        <v>1</v>
      </c>
      <c r="AN325" s="1">
        <v>3</v>
      </c>
      <c r="AO325" s="1">
        <v>1</v>
      </c>
      <c r="AP325" s="1">
        <v>2</v>
      </c>
    </row>
    <row r="326" spans="1:42">
      <c r="A326" s="1">
        <f>SUBTOTAL(103,$B$2:B326)</f>
        <v>325</v>
      </c>
      <c r="B326" s="1" t="s">
        <v>638</v>
      </c>
      <c r="C326" s="1" t="s">
        <v>12</v>
      </c>
      <c r="D326" t="s">
        <v>639</v>
      </c>
      <c r="E326" t="s">
        <v>640</v>
      </c>
      <c r="F326" t="s">
        <v>835</v>
      </c>
      <c r="G326" s="1">
        <v>26</v>
      </c>
      <c r="H326" s="1">
        <v>194</v>
      </c>
      <c r="I326" s="1">
        <v>194</v>
      </c>
      <c r="J326" s="1">
        <v>36</v>
      </c>
      <c r="K326" s="1">
        <v>50.365384615384599</v>
      </c>
      <c r="Q326" s="1">
        <v>0</v>
      </c>
      <c r="R326" s="1">
        <v>244.36538461538501</v>
      </c>
      <c r="S326" s="1">
        <v>13</v>
      </c>
      <c r="T326" s="1" t="s">
        <v>836</v>
      </c>
      <c r="U326" s="1" t="s">
        <v>957</v>
      </c>
      <c r="X326" s="1">
        <v>3</v>
      </c>
      <c r="Z326" s="1">
        <v>277.36538461538498</v>
      </c>
      <c r="AA326" s="2">
        <v>90</v>
      </c>
      <c r="AB326" s="1">
        <v>90</v>
      </c>
      <c r="AC326" s="1">
        <v>187.36538461538501</v>
      </c>
      <c r="AD326" s="1">
        <v>187</v>
      </c>
      <c r="AE326" s="1">
        <v>1461.5384615385699</v>
      </c>
      <c r="AF326">
        <v>1400</v>
      </c>
      <c r="AG326"/>
      <c r="AH326" s="1">
        <v>1</v>
      </c>
      <c r="AI326" s="1">
        <v>1</v>
      </c>
      <c r="AJ326" s="1">
        <v>1</v>
      </c>
      <c r="AK326" s="1">
        <v>1</v>
      </c>
      <c r="AL326" s="1">
        <v>1</v>
      </c>
      <c r="AM326" s="1">
        <v>2</v>
      </c>
      <c r="AN326" s="1">
        <v>1</v>
      </c>
      <c r="AO326" s="1">
        <v>0</v>
      </c>
      <c r="AP326" s="1">
        <v>4</v>
      </c>
    </row>
    <row r="327" spans="1:42">
      <c r="A327" s="1">
        <f>SUBTOTAL(103,$B$2:B327)</f>
        <v>326</v>
      </c>
      <c r="B327" s="1" t="s">
        <v>641</v>
      </c>
      <c r="C327" s="1" t="s">
        <v>12</v>
      </c>
      <c r="D327" t="s">
        <v>642</v>
      </c>
      <c r="E327" t="s">
        <v>643</v>
      </c>
      <c r="F327" t="s">
        <v>835</v>
      </c>
      <c r="G327" s="1">
        <v>26</v>
      </c>
      <c r="H327" s="1">
        <v>194</v>
      </c>
      <c r="I327" s="1">
        <v>194</v>
      </c>
      <c r="J327" s="1">
        <v>34</v>
      </c>
      <c r="K327" s="1">
        <v>47.567307692307701</v>
      </c>
      <c r="Q327" s="1">
        <v>0</v>
      </c>
      <c r="R327" s="1">
        <v>241.56730769230799</v>
      </c>
      <c r="S327" s="1">
        <v>13</v>
      </c>
      <c r="T327" s="1" t="s">
        <v>836</v>
      </c>
      <c r="U327" s="1" t="s">
        <v>957</v>
      </c>
      <c r="X327" s="1">
        <v>3</v>
      </c>
      <c r="Z327" s="1">
        <v>274.56730769230802</v>
      </c>
      <c r="AA327" s="2">
        <v>90</v>
      </c>
      <c r="AB327" s="1">
        <v>90</v>
      </c>
      <c r="AC327" s="1">
        <v>184.56730769230799</v>
      </c>
      <c r="AD327" s="1">
        <v>184</v>
      </c>
      <c r="AE327" s="1">
        <v>2269.2307692307199</v>
      </c>
      <c r="AF327">
        <v>2200</v>
      </c>
      <c r="AG327"/>
      <c r="AH327" s="1">
        <v>1</v>
      </c>
      <c r="AI327" s="1">
        <v>1</v>
      </c>
      <c r="AJ327" s="1">
        <v>1</v>
      </c>
      <c r="AK327" s="1">
        <v>1</v>
      </c>
      <c r="AL327" s="1">
        <v>0</v>
      </c>
      <c r="AM327" s="1">
        <v>4</v>
      </c>
      <c r="AN327" s="1">
        <v>2</v>
      </c>
      <c r="AO327" s="1">
        <v>0</v>
      </c>
      <c r="AP327" s="1">
        <v>2</v>
      </c>
    </row>
    <row r="328" spans="1:42">
      <c r="A328" s="1">
        <f>SUBTOTAL(103,$B$2:B328)</f>
        <v>327</v>
      </c>
      <c r="B328" s="1" t="s">
        <v>644</v>
      </c>
      <c r="C328" s="1" t="s">
        <v>12</v>
      </c>
      <c r="D328" t="s">
        <v>645</v>
      </c>
      <c r="E328" t="s">
        <v>646</v>
      </c>
      <c r="F328" t="s">
        <v>835</v>
      </c>
      <c r="G328" s="1">
        <v>25</v>
      </c>
      <c r="H328" s="1">
        <v>194</v>
      </c>
      <c r="I328" s="1">
        <v>186.538461538462</v>
      </c>
      <c r="J328" s="1">
        <v>32</v>
      </c>
      <c r="K328" s="1">
        <v>44.769230769230802</v>
      </c>
      <c r="Q328" s="1">
        <v>0</v>
      </c>
      <c r="R328" s="1">
        <v>231.30769230769201</v>
      </c>
      <c r="S328" s="1">
        <v>6.25</v>
      </c>
      <c r="T328" s="1" t="s">
        <v>836</v>
      </c>
      <c r="U328" s="1" t="s">
        <v>957</v>
      </c>
      <c r="X328" s="1">
        <v>3</v>
      </c>
      <c r="Z328" s="1">
        <v>257.55769230769198</v>
      </c>
      <c r="AA328" s="2">
        <v>90</v>
      </c>
      <c r="AB328" s="1">
        <v>90</v>
      </c>
      <c r="AC328" s="1">
        <v>167.55769230769201</v>
      </c>
      <c r="AD328" s="1">
        <v>167</v>
      </c>
      <c r="AE328" s="1">
        <v>2230.7692307692801</v>
      </c>
      <c r="AF328">
        <v>2200</v>
      </c>
      <c r="AG328"/>
      <c r="AH328" s="1">
        <v>1</v>
      </c>
      <c r="AI328" s="1">
        <v>1</v>
      </c>
      <c r="AJ328" s="1">
        <v>0</v>
      </c>
      <c r="AK328" s="1">
        <v>1</v>
      </c>
      <c r="AL328" s="1">
        <v>1</v>
      </c>
      <c r="AM328" s="1">
        <v>2</v>
      </c>
      <c r="AN328" s="1">
        <v>2</v>
      </c>
      <c r="AO328" s="1">
        <v>0</v>
      </c>
      <c r="AP328" s="1">
        <v>2</v>
      </c>
    </row>
    <row r="329" spans="1:42">
      <c r="A329" s="1">
        <f>SUBTOTAL(103,$B$2:B329)</f>
        <v>328</v>
      </c>
      <c r="B329" s="1" t="s">
        <v>647</v>
      </c>
      <c r="C329" s="1" t="s">
        <v>12</v>
      </c>
      <c r="D329" t="s">
        <v>648</v>
      </c>
      <c r="E329" t="s">
        <v>649</v>
      </c>
      <c r="F329" t="s">
        <v>835</v>
      </c>
      <c r="G329" s="1">
        <v>26</v>
      </c>
      <c r="H329" s="1">
        <v>194</v>
      </c>
      <c r="I329" s="1">
        <v>194</v>
      </c>
      <c r="J329" s="1">
        <v>36</v>
      </c>
      <c r="K329" s="1">
        <v>50.365384615384599</v>
      </c>
      <c r="Q329" s="1">
        <v>0</v>
      </c>
      <c r="R329" s="1">
        <v>244.36538461538501</v>
      </c>
      <c r="S329" s="1">
        <v>13</v>
      </c>
      <c r="T329" s="1" t="s">
        <v>836</v>
      </c>
      <c r="U329" s="1" t="s">
        <v>957</v>
      </c>
      <c r="X329" s="1">
        <v>2</v>
      </c>
      <c r="Z329" s="1">
        <v>276.36538461538498</v>
      </c>
      <c r="AA329" s="2">
        <v>90</v>
      </c>
      <c r="AB329" s="1">
        <v>90</v>
      </c>
      <c r="AC329" s="1">
        <v>186.36538461538501</v>
      </c>
      <c r="AD329" s="1">
        <v>186</v>
      </c>
      <c r="AE329" s="1">
        <v>1461.5384615385699</v>
      </c>
      <c r="AF329">
        <v>1400</v>
      </c>
      <c r="AG329"/>
      <c r="AH329" s="1">
        <v>1</v>
      </c>
      <c r="AI329" s="1">
        <v>1</v>
      </c>
      <c r="AJ329" s="1">
        <v>1</v>
      </c>
      <c r="AK329" s="1">
        <v>1</v>
      </c>
      <c r="AL329" s="1">
        <v>1</v>
      </c>
      <c r="AM329" s="1">
        <v>1</v>
      </c>
      <c r="AN329" s="1">
        <v>1</v>
      </c>
      <c r="AO329" s="1">
        <v>0</v>
      </c>
      <c r="AP329" s="1">
        <v>4</v>
      </c>
    </row>
    <row r="330" spans="1:42">
      <c r="A330" s="1">
        <f>SUBTOTAL(103,$B$2:B330)</f>
        <v>329</v>
      </c>
      <c r="B330" s="1" t="s">
        <v>1191</v>
      </c>
      <c r="C330" s="1" t="s">
        <v>12</v>
      </c>
      <c r="D330" t="s">
        <v>1192</v>
      </c>
      <c r="E330" t="s">
        <v>325</v>
      </c>
      <c r="F330" t="s">
        <v>835</v>
      </c>
      <c r="G330" s="1">
        <v>26</v>
      </c>
      <c r="H330" s="1">
        <v>194</v>
      </c>
      <c r="I330" s="1">
        <v>194</v>
      </c>
      <c r="J330" s="1">
        <v>64</v>
      </c>
      <c r="K330" s="1">
        <v>89.538461538461505</v>
      </c>
      <c r="Q330" s="1">
        <v>0</v>
      </c>
      <c r="R330" s="1">
        <v>283.538461538462</v>
      </c>
      <c r="S330" s="1">
        <v>13</v>
      </c>
      <c r="T330" s="1" t="s">
        <v>836</v>
      </c>
      <c r="U330" s="1" t="s">
        <v>957</v>
      </c>
      <c r="X330" s="1">
        <v>2</v>
      </c>
      <c r="Z330" s="1">
        <v>315.538461538462</v>
      </c>
      <c r="AA330" s="2">
        <v>90</v>
      </c>
      <c r="AB330" s="1">
        <v>90</v>
      </c>
      <c r="AC330" s="1">
        <v>225.538461538462</v>
      </c>
      <c r="AD330" s="1">
        <v>225</v>
      </c>
      <c r="AE330" s="1">
        <v>2153.8461538461902</v>
      </c>
      <c r="AF330">
        <v>2100</v>
      </c>
      <c r="AG330"/>
      <c r="AH330" s="1">
        <v>2</v>
      </c>
      <c r="AI330" s="1">
        <v>0</v>
      </c>
      <c r="AJ330" s="1">
        <v>1</v>
      </c>
      <c r="AK330" s="1">
        <v>0</v>
      </c>
      <c r="AL330" s="1">
        <v>1</v>
      </c>
      <c r="AM330" s="1">
        <v>0</v>
      </c>
      <c r="AN330" s="1">
        <v>2</v>
      </c>
      <c r="AO330" s="1">
        <v>0</v>
      </c>
      <c r="AP330" s="1">
        <v>1</v>
      </c>
    </row>
    <row r="331" spans="1:42">
      <c r="A331" s="1">
        <f>SUBTOTAL(103,$B$2:B331)</f>
        <v>330</v>
      </c>
      <c r="B331" s="1" t="s">
        <v>650</v>
      </c>
      <c r="C331" s="1" t="s">
        <v>12</v>
      </c>
      <c r="D331" t="s">
        <v>651</v>
      </c>
      <c r="E331" t="s">
        <v>325</v>
      </c>
      <c r="F331" t="s">
        <v>835</v>
      </c>
      <c r="G331" s="1">
        <v>26</v>
      </c>
      <c r="H331" s="1">
        <v>194</v>
      </c>
      <c r="I331" s="1">
        <v>194</v>
      </c>
      <c r="J331" s="1">
        <v>36</v>
      </c>
      <c r="K331" s="1">
        <v>50.365384615384599</v>
      </c>
      <c r="Q331" s="1">
        <v>0</v>
      </c>
      <c r="R331" s="1">
        <v>244.36538461538501</v>
      </c>
      <c r="S331" s="1">
        <v>13</v>
      </c>
      <c r="T331" s="1" t="s">
        <v>836</v>
      </c>
      <c r="U331" s="1" t="s">
        <v>957</v>
      </c>
      <c r="X331" s="1">
        <v>2</v>
      </c>
      <c r="Z331" s="1">
        <v>276.36538461538498</v>
      </c>
      <c r="AA331" s="2">
        <v>90</v>
      </c>
      <c r="AB331" s="1">
        <v>90</v>
      </c>
      <c r="AC331" s="1">
        <v>186.36538461538501</v>
      </c>
      <c r="AD331" s="1">
        <v>186</v>
      </c>
      <c r="AE331" s="1">
        <v>1461.5384615385699</v>
      </c>
      <c r="AF331">
        <v>1400</v>
      </c>
      <c r="AG331"/>
      <c r="AH331" s="1">
        <v>1</v>
      </c>
      <c r="AI331" s="1">
        <v>1</v>
      </c>
      <c r="AJ331" s="1">
        <v>1</v>
      </c>
      <c r="AK331" s="1">
        <v>1</v>
      </c>
      <c r="AL331" s="1">
        <v>1</v>
      </c>
      <c r="AM331" s="1">
        <v>1</v>
      </c>
      <c r="AN331" s="1">
        <v>1</v>
      </c>
      <c r="AO331" s="1">
        <v>0</v>
      </c>
      <c r="AP331" s="1">
        <v>4</v>
      </c>
    </row>
    <row r="332" spans="1:42">
      <c r="A332" s="1">
        <f>SUBTOTAL(103,$B$2:B332)</f>
        <v>331</v>
      </c>
      <c r="B332" s="1" t="s">
        <v>652</v>
      </c>
      <c r="C332" s="1" t="s">
        <v>12</v>
      </c>
      <c r="D332" t="s">
        <v>653</v>
      </c>
      <c r="E332" t="s">
        <v>325</v>
      </c>
      <c r="F332" t="s">
        <v>835</v>
      </c>
      <c r="G332" s="1">
        <v>26</v>
      </c>
      <c r="H332" s="1">
        <v>194</v>
      </c>
      <c r="I332" s="1">
        <v>194</v>
      </c>
      <c r="J332" s="1">
        <v>62</v>
      </c>
      <c r="K332" s="1">
        <v>86.740384615384599</v>
      </c>
      <c r="Q332" s="1">
        <v>0</v>
      </c>
      <c r="R332" s="1">
        <v>280.74038461538498</v>
      </c>
      <c r="S332" s="1">
        <v>13</v>
      </c>
      <c r="T332" s="1" t="s">
        <v>836</v>
      </c>
      <c r="U332" s="1" t="s">
        <v>957</v>
      </c>
      <c r="X332" s="1">
        <v>2</v>
      </c>
      <c r="Z332" s="1">
        <v>312.74038461538498</v>
      </c>
      <c r="AA332" s="2">
        <v>90</v>
      </c>
      <c r="AB332" s="1">
        <v>90</v>
      </c>
      <c r="AC332" s="1">
        <v>222.74038461538501</v>
      </c>
      <c r="AD332" s="1">
        <v>222</v>
      </c>
      <c r="AE332" s="1">
        <v>2961.5384615385701</v>
      </c>
      <c r="AF332">
        <v>2900</v>
      </c>
      <c r="AG332"/>
      <c r="AH332" s="1">
        <v>2</v>
      </c>
      <c r="AI332" s="1">
        <v>0</v>
      </c>
      <c r="AJ332" s="1">
        <v>1</v>
      </c>
      <c r="AK332" s="1">
        <v>0</v>
      </c>
      <c r="AL332" s="1">
        <v>0</v>
      </c>
      <c r="AM332" s="1">
        <v>2</v>
      </c>
      <c r="AN332" s="1">
        <v>2</v>
      </c>
      <c r="AO332" s="1">
        <v>1</v>
      </c>
      <c r="AP332" s="1">
        <v>4</v>
      </c>
    </row>
    <row r="333" spans="1:42">
      <c r="A333" s="1">
        <f>SUBTOTAL(103,$B$2:B333)</f>
        <v>332</v>
      </c>
      <c r="B333" s="1" t="s">
        <v>654</v>
      </c>
      <c r="C333" s="1" t="s">
        <v>12</v>
      </c>
      <c r="D333" t="s">
        <v>655</v>
      </c>
      <c r="E333" t="s">
        <v>539</v>
      </c>
      <c r="F333" t="s">
        <v>835</v>
      </c>
      <c r="G333" s="1">
        <v>25</v>
      </c>
      <c r="H333" s="1">
        <v>194</v>
      </c>
      <c r="I333" s="1">
        <v>186.538461538462</v>
      </c>
      <c r="J333" s="1">
        <v>62</v>
      </c>
      <c r="K333" s="1">
        <v>86.740384615384599</v>
      </c>
      <c r="Q333" s="1">
        <v>0</v>
      </c>
      <c r="R333" s="1">
        <v>273.27884615384602</v>
      </c>
      <c r="S333" s="1">
        <v>6.25</v>
      </c>
      <c r="T333" s="1" t="s">
        <v>836</v>
      </c>
      <c r="U333" s="1" t="s">
        <v>957</v>
      </c>
      <c r="X333" s="1">
        <v>2</v>
      </c>
      <c r="Z333" s="1">
        <v>298.52884615384602</v>
      </c>
      <c r="AA333" s="2">
        <v>90</v>
      </c>
      <c r="AB333" s="1">
        <v>90</v>
      </c>
      <c r="AC333" s="1">
        <v>208.52884615384599</v>
      </c>
      <c r="AD333" s="1">
        <v>208</v>
      </c>
      <c r="AE333" s="1">
        <v>2115.3846153847599</v>
      </c>
      <c r="AF333">
        <v>2100</v>
      </c>
      <c r="AG333"/>
      <c r="AH333" s="1">
        <v>2</v>
      </c>
      <c r="AI333" s="1">
        <v>0</v>
      </c>
      <c r="AJ333" s="1">
        <v>0</v>
      </c>
      <c r="AK333" s="1">
        <v>0</v>
      </c>
      <c r="AL333" s="1">
        <v>1</v>
      </c>
      <c r="AM333" s="1">
        <v>3</v>
      </c>
      <c r="AN333" s="1">
        <v>2</v>
      </c>
      <c r="AO333" s="1">
        <v>0</v>
      </c>
      <c r="AP333" s="1">
        <v>1</v>
      </c>
    </row>
    <row r="334" spans="1:42">
      <c r="A334" s="1">
        <f>SUBTOTAL(103,$B$2:B334)</f>
        <v>333</v>
      </c>
      <c r="B334" s="1" t="s">
        <v>656</v>
      </c>
      <c r="C334" s="1" t="s">
        <v>12</v>
      </c>
      <c r="D334" t="s">
        <v>657</v>
      </c>
      <c r="E334" t="s">
        <v>658</v>
      </c>
      <c r="F334" t="s">
        <v>835</v>
      </c>
      <c r="G334" s="1">
        <v>26</v>
      </c>
      <c r="H334" s="1">
        <v>194</v>
      </c>
      <c r="I334" s="1">
        <v>194</v>
      </c>
      <c r="J334" s="1">
        <v>64</v>
      </c>
      <c r="K334" s="1">
        <v>89.538461538461505</v>
      </c>
      <c r="Q334" s="1">
        <v>0</v>
      </c>
      <c r="R334" s="1">
        <v>283.538461538462</v>
      </c>
      <c r="S334" s="1">
        <v>13</v>
      </c>
      <c r="T334" s="1" t="s">
        <v>836</v>
      </c>
      <c r="U334" s="1" t="s">
        <v>957</v>
      </c>
      <c r="X334" s="1">
        <v>2</v>
      </c>
      <c r="Z334" s="1">
        <v>315.538461538462</v>
      </c>
      <c r="AA334" s="2">
        <v>90</v>
      </c>
      <c r="AB334" s="1">
        <v>90</v>
      </c>
      <c r="AC334" s="1">
        <v>225.538461538462</v>
      </c>
      <c r="AD334" s="1">
        <v>225</v>
      </c>
      <c r="AE334" s="1">
        <v>2153.8461538461902</v>
      </c>
      <c r="AF334">
        <v>2100</v>
      </c>
      <c r="AG334"/>
      <c r="AH334" s="1">
        <v>2</v>
      </c>
      <c r="AI334" s="1">
        <v>0</v>
      </c>
      <c r="AJ334" s="1">
        <v>1</v>
      </c>
      <c r="AK334" s="1">
        <v>0</v>
      </c>
      <c r="AL334" s="1">
        <v>1</v>
      </c>
      <c r="AM334" s="1">
        <v>0</v>
      </c>
      <c r="AN334" s="1">
        <v>2</v>
      </c>
      <c r="AO334" s="1">
        <v>0</v>
      </c>
      <c r="AP334" s="1">
        <v>1</v>
      </c>
    </row>
    <row r="335" spans="1:42">
      <c r="A335" s="1">
        <f>SUBTOTAL(103,$B$2:B335)</f>
        <v>334</v>
      </c>
      <c r="B335" s="1" t="s">
        <v>659</v>
      </c>
      <c r="C335" s="1" t="s">
        <v>12</v>
      </c>
      <c r="D335" t="s">
        <v>660</v>
      </c>
      <c r="E335" t="s">
        <v>661</v>
      </c>
      <c r="F335" t="s">
        <v>835</v>
      </c>
      <c r="G335" s="1">
        <v>26</v>
      </c>
      <c r="H335" s="1">
        <v>194</v>
      </c>
      <c r="I335" s="1">
        <v>194</v>
      </c>
      <c r="J335" s="1">
        <v>36</v>
      </c>
      <c r="K335" s="1">
        <v>50.365384615384599</v>
      </c>
      <c r="Q335" s="1">
        <v>0</v>
      </c>
      <c r="R335" s="1">
        <v>244.36538461538501</v>
      </c>
      <c r="S335" s="1">
        <v>13</v>
      </c>
      <c r="T335" s="1" t="s">
        <v>836</v>
      </c>
      <c r="X335" s="1">
        <v>2</v>
      </c>
      <c r="Z335" s="1">
        <v>266.36538461538498</v>
      </c>
      <c r="AA335" s="2">
        <v>90</v>
      </c>
      <c r="AB335" s="1">
        <v>90</v>
      </c>
      <c r="AC335" s="1">
        <v>176.36538461538501</v>
      </c>
      <c r="AD335" s="1">
        <v>176</v>
      </c>
      <c r="AE335" s="1">
        <v>1461.5384615385699</v>
      </c>
      <c r="AF335">
        <v>1400</v>
      </c>
      <c r="AG335"/>
      <c r="AH335" s="1">
        <v>1</v>
      </c>
      <c r="AI335" s="1">
        <v>1</v>
      </c>
      <c r="AJ335" s="1">
        <v>1</v>
      </c>
      <c r="AK335" s="1">
        <v>0</v>
      </c>
      <c r="AL335" s="1">
        <v>1</v>
      </c>
      <c r="AM335" s="1">
        <v>1</v>
      </c>
      <c r="AN335" s="1">
        <v>1</v>
      </c>
      <c r="AO335" s="1">
        <v>0</v>
      </c>
      <c r="AP335" s="1">
        <v>4</v>
      </c>
    </row>
    <row r="336" spans="1:42">
      <c r="A336" s="3">
        <f>SUBTOTAL(103,$B$2:B336)</f>
        <v>335</v>
      </c>
      <c r="B336" s="3" t="s">
        <v>1196</v>
      </c>
      <c r="C336" s="3" t="s">
        <v>12</v>
      </c>
      <c r="D336" s="4" t="s">
        <v>1197</v>
      </c>
      <c r="E336" s="4" t="s">
        <v>661</v>
      </c>
      <c r="F336" s="4" t="s">
        <v>835</v>
      </c>
      <c r="G336" s="1">
        <v>20.5</v>
      </c>
      <c r="H336" s="1">
        <v>194</v>
      </c>
      <c r="I336" s="1">
        <v>152.961538461538</v>
      </c>
      <c r="J336" s="1">
        <v>24</v>
      </c>
      <c r="K336" s="1">
        <v>33.576923076923102</v>
      </c>
      <c r="Q336" s="1">
        <v>0</v>
      </c>
      <c r="R336" s="1">
        <v>186.538461538462</v>
      </c>
      <c r="S336" s="1">
        <v>5</v>
      </c>
      <c r="T336" s="1" t="s">
        <v>836</v>
      </c>
      <c r="X336" s="1">
        <v>2</v>
      </c>
      <c r="Z336" s="3">
        <v>200.538461538462</v>
      </c>
      <c r="AA336" s="3">
        <v>50</v>
      </c>
      <c r="AB336" s="1">
        <v>50</v>
      </c>
      <c r="AC336" s="1">
        <v>150.538461538462</v>
      </c>
      <c r="AD336" s="1">
        <v>150</v>
      </c>
      <c r="AE336" s="1">
        <v>2153.8461538461902</v>
      </c>
      <c r="AF336">
        <v>2100</v>
      </c>
      <c r="AG336"/>
      <c r="AH336" s="1">
        <v>1</v>
      </c>
      <c r="AI336" s="1">
        <v>1</v>
      </c>
      <c r="AJ336" s="1">
        <v>0</v>
      </c>
      <c r="AK336" s="1">
        <v>0</v>
      </c>
      <c r="AL336" s="1">
        <v>0</v>
      </c>
      <c r="AM336" s="1">
        <v>0</v>
      </c>
      <c r="AN336" s="1">
        <v>2</v>
      </c>
      <c r="AO336" s="1">
        <v>0</v>
      </c>
      <c r="AP336" s="1">
        <v>1</v>
      </c>
    </row>
    <row r="337" spans="1:42">
      <c r="A337" s="1">
        <f>SUBTOTAL(103,$B$2:B337)</f>
        <v>336</v>
      </c>
      <c r="B337" s="1" t="s">
        <v>662</v>
      </c>
      <c r="C337" s="1" t="s">
        <v>12</v>
      </c>
      <c r="D337" t="s">
        <v>663</v>
      </c>
      <c r="E337" t="s">
        <v>351</v>
      </c>
      <c r="F337" t="s">
        <v>835</v>
      </c>
      <c r="G337" s="1">
        <v>25</v>
      </c>
      <c r="H337" s="1">
        <v>194</v>
      </c>
      <c r="I337" s="1">
        <v>186.538461538462</v>
      </c>
      <c r="J337" s="1">
        <v>34</v>
      </c>
      <c r="K337" s="1">
        <v>47.567307692307701</v>
      </c>
      <c r="Q337" s="1">
        <v>0</v>
      </c>
      <c r="R337" s="1">
        <v>234.105769230769</v>
      </c>
      <c r="S337" s="1">
        <v>6.25</v>
      </c>
      <c r="T337" s="1" t="s">
        <v>836</v>
      </c>
      <c r="U337" s="1" t="s">
        <v>957</v>
      </c>
      <c r="X337" s="1">
        <v>0</v>
      </c>
      <c r="Z337" s="1">
        <v>257.355769230769</v>
      </c>
      <c r="AA337" s="2">
        <v>90</v>
      </c>
      <c r="AB337" s="1">
        <v>90</v>
      </c>
      <c r="AC337" s="1">
        <v>167.355769230769</v>
      </c>
      <c r="AD337" s="1">
        <v>167</v>
      </c>
      <c r="AE337" s="1">
        <v>1423.0769230769099</v>
      </c>
      <c r="AF337">
        <v>1400</v>
      </c>
      <c r="AG337"/>
      <c r="AH337" s="1">
        <v>1</v>
      </c>
      <c r="AI337" s="1">
        <v>1</v>
      </c>
      <c r="AJ337" s="1">
        <v>0</v>
      </c>
      <c r="AK337" s="1">
        <v>1</v>
      </c>
      <c r="AL337" s="1">
        <v>1</v>
      </c>
      <c r="AM337" s="1">
        <v>2</v>
      </c>
      <c r="AN337" s="1">
        <v>1</v>
      </c>
      <c r="AO337" s="1">
        <v>0</v>
      </c>
      <c r="AP337" s="1">
        <v>4</v>
      </c>
    </row>
    <row r="338" spans="1:42">
      <c r="A338" s="1">
        <f>SUBTOTAL(103,$B$2:B338)</f>
        <v>337</v>
      </c>
      <c r="B338" s="1" t="s">
        <v>664</v>
      </c>
      <c r="C338" s="1" t="s">
        <v>12</v>
      </c>
      <c r="D338" t="s">
        <v>665</v>
      </c>
      <c r="E338" t="s">
        <v>351</v>
      </c>
      <c r="F338" t="s">
        <v>835</v>
      </c>
      <c r="G338" s="1">
        <v>26</v>
      </c>
      <c r="H338" s="1">
        <v>194</v>
      </c>
      <c r="I338" s="1">
        <v>194</v>
      </c>
      <c r="J338" s="1">
        <v>62</v>
      </c>
      <c r="K338" s="1">
        <v>86.740384615384599</v>
      </c>
      <c r="Q338" s="1">
        <v>0</v>
      </c>
      <c r="R338" s="1">
        <v>280.74038461538498</v>
      </c>
      <c r="S338" s="1">
        <v>13</v>
      </c>
      <c r="T338" s="1" t="s">
        <v>836</v>
      </c>
      <c r="U338" s="1" t="s">
        <v>957</v>
      </c>
      <c r="X338" s="1">
        <v>0</v>
      </c>
      <c r="Z338" s="1">
        <v>310.74038461538498</v>
      </c>
      <c r="AA338" s="2">
        <v>90</v>
      </c>
      <c r="AB338" s="1">
        <v>90</v>
      </c>
      <c r="AC338" s="1">
        <v>220.74038461538501</v>
      </c>
      <c r="AD338" s="1">
        <v>220</v>
      </c>
      <c r="AE338" s="1">
        <v>2961.5384615385701</v>
      </c>
      <c r="AF338">
        <v>2900</v>
      </c>
      <c r="AG338"/>
      <c r="AH338" s="1">
        <v>2</v>
      </c>
      <c r="AI338" s="1">
        <v>0</v>
      </c>
      <c r="AJ338" s="1">
        <v>1</v>
      </c>
      <c r="AK338" s="1">
        <v>0</v>
      </c>
      <c r="AL338" s="1">
        <v>0</v>
      </c>
      <c r="AM338" s="1">
        <v>0</v>
      </c>
      <c r="AN338" s="1">
        <v>2</v>
      </c>
      <c r="AO338" s="1">
        <v>1</v>
      </c>
      <c r="AP338" s="1">
        <v>4</v>
      </c>
    </row>
    <row r="339" spans="1:42">
      <c r="A339" s="1">
        <f>SUBTOTAL(103,$B$2:B339)</f>
        <v>338</v>
      </c>
      <c r="B339" s="1" t="s">
        <v>666</v>
      </c>
      <c r="C339" s="1" t="s">
        <v>12</v>
      </c>
      <c r="D339" t="s">
        <v>667</v>
      </c>
      <c r="E339" t="s">
        <v>351</v>
      </c>
      <c r="F339" t="s">
        <v>835</v>
      </c>
      <c r="G339" s="1">
        <v>25</v>
      </c>
      <c r="H339" s="1">
        <v>194</v>
      </c>
      <c r="I339" s="1">
        <v>186.538461538462</v>
      </c>
      <c r="J339" s="1">
        <v>62</v>
      </c>
      <c r="K339" s="1">
        <v>86.740384615384599</v>
      </c>
      <c r="Q339" s="1">
        <v>0</v>
      </c>
      <c r="R339" s="1">
        <v>273.27884615384602</v>
      </c>
      <c r="S339" s="1">
        <v>6.25</v>
      </c>
      <c r="T339" s="1" t="s">
        <v>836</v>
      </c>
      <c r="U339" s="1" t="s">
        <v>957</v>
      </c>
      <c r="X339" s="1">
        <v>0</v>
      </c>
      <c r="Z339" s="1">
        <v>296.52884615384602</v>
      </c>
      <c r="AA339" s="2">
        <v>90</v>
      </c>
      <c r="AB339" s="1">
        <v>90</v>
      </c>
      <c r="AC339" s="1">
        <v>206.52884615384599</v>
      </c>
      <c r="AD339" s="1">
        <v>206</v>
      </c>
      <c r="AE339" s="1">
        <v>2115.3846153847599</v>
      </c>
      <c r="AF339">
        <v>2100</v>
      </c>
      <c r="AG339"/>
      <c r="AH339" s="1">
        <v>2</v>
      </c>
      <c r="AI339" s="1">
        <v>0</v>
      </c>
      <c r="AJ339" s="1">
        <v>0</v>
      </c>
      <c r="AK339" s="1">
        <v>0</v>
      </c>
      <c r="AL339" s="1">
        <v>1</v>
      </c>
      <c r="AM339" s="1">
        <v>1</v>
      </c>
      <c r="AN339" s="1">
        <v>2</v>
      </c>
      <c r="AO339" s="1">
        <v>0</v>
      </c>
      <c r="AP339" s="1">
        <v>1</v>
      </c>
    </row>
    <row r="340" spans="1:42">
      <c r="A340" s="1">
        <f>SUBTOTAL(103,$B$2:B340)</f>
        <v>339</v>
      </c>
      <c r="B340" s="1" t="s">
        <v>668</v>
      </c>
      <c r="C340" s="1" t="s">
        <v>12</v>
      </c>
      <c r="D340" t="s">
        <v>669</v>
      </c>
      <c r="E340" t="s">
        <v>351</v>
      </c>
      <c r="F340" t="s">
        <v>835</v>
      </c>
      <c r="G340" s="1">
        <v>26</v>
      </c>
      <c r="H340" s="1">
        <v>194</v>
      </c>
      <c r="I340" s="1">
        <v>194</v>
      </c>
      <c r="J340" s="1">
        <v>36</v>
      </c>
      <c r="K340" s="1">
        <v>50.365384615384599</v>
      </c>
      <c r="Q340" s="1">
        <v>0</v>
      </c>
      <c r="R340" s="1">
        <v>244.36538461538501</v>
      </c>
      <c r="S340" s="1">
        <v>13</v>
      </c>
      <c r="T340" s="1" t="s">
        <v>836</v>
      </c>
      <c r="U340" s="1" t="s">
        <v>957</v>
      </c>
      <c r="X340" s="1">
        <v>0</v>
      </c>
      <c r="Z340" s="1">
        <v>274.36538461538498</v>
      </c>
      <c r="AA340" s="2">
        <v>90</v>
      </c>
      <c r="AB340" s="1">
        <v>90</v>
      </c>
      <c r="AC340" s="1">
        <v>184.36538461538501</v>
      </c>
      <c r="AD340" s="1">
        <v>184</v>
      </c>
      <c r="AE340" s="1">
        <v>1461.5384615385699</v>
      </c>
      <c r="AF340">
        <v>1400</v>
      </c>
      <c r="AG340"/>
      <c r="AH340" s="1">
        <v>1</v>
      </c>
      <c r="AI340" s="1">
        <v>1</v>
      </c>
      <c r="AJ340" s="1">
        <v>1</v>
      </c>
      <c r="AK340" s="1">
        <v>1</v>
      </c>
      <c r="AL340" s="1">
        <v>0</v>
      </c>
      <c r="AM340" s="1">
        <v>4</v>
      </c>
      <c r="AN340" s="1">
        <v>1</v>
      </c>
      <c r="AO340" s="1">
        <v>0</v>
      </c>
      <c r="AP340" s="1">
        <v>4</v>
      </c>
    </row>
    <row r="341" spans="1:42">
      <c r="A341" s="1">
        <f>SUBTOTAL(103,$B$2:B341)</f>
        <v>340</v>
      </c>
      <c r="B341" s="1" t="s">
        <v>670</v>
      </c>
      <c r="C341" s="1" t="s">
        <v>12</v>
      </c>
      <c r="D341" t="s">
        <v>671</v>
      </c>
      <c r="E341" t="s">
        <v>672</v>
      </c>
      <c r="F341" t="s">
        <v>835</v>
      </c>
      <c r="G341" s="1">
        <v>26</v>
      </c>
      <c r="H341" s="1">
        <v>194</v>
      </c>
      <c r="I341" s="1">
        <v>194</v>
      </c>
      <c r="J341" s="1">
        <v>36</v>
      </c>
      <c r="K341" s="1">
        <v>50.365384615384599</v>
      </c>
      <c r="Q341" s="1">
        <v>0</v>
      </c>
      <c r="R341" s="1">
        <v>244.36538461538501</v>
      </c>
      <c r="S341" s="1">
        <v>13</v>
      </c>
      <c r="T341" s="1" t="s">
        <v>836</v>
      </c>
      <c r="U341" s="1" t="s">
        <v>957</v>
      </c>
      <c r="X341" s="1">
        <v>0</v>
      </c>
      <c r="Z341" s="1">
        <v>274.36538461538498</v>
      </c>
      <c r="AA341" s="2">
        <v>90</v>
      </c>
      <c r="AB341" s="1">
        <v>90</v>
      </c>
      <c r="AC341" s="1">
        <v>184.36538461538501</v>
      </c>
      <c r="AD341" s="1">
        <v>184</v>
      </c>
      <c r="AE341" s="1">
        <v>1461.5384615385699</v>
      </c>
      <c r="AF341">
        <v>1400</v>
      </c>
      <c r="AG341"/>
      <c r="AH341" s="1">
        <v>1</v>
      </c>
      <c r="AI341" s="1">
        <v>1</v>
      </c>
      <c r="AJ341" s="1">
        <v>1</v>
      </c>
      <c r="AK341" s="1">
        <v>1</v>
      </c>
      <c r="AL341" s="1">
        <v>0</v>
      </c>
      <c r="AM341" s="1">
        <v>4</v>
      </c>
      <c r="AN341" s="1">
        <v>1</v>
      </c>
      <c r="AO341" s="1">
        <v>0</v>
      </c>
      <c r="AP341" s="1">
        <v>4</v>
      </c>
    </row>
    <row r="342" spans="1:42">
      <c r="A342" s="1">
        <f>SUBTOTAL(103,$B$2:B342)</f>
        <v>341</v>
      </c>
      <c r="B342" s="1" t="s">
        <v>1198</v>
      </c>
      <c r="C342" s="1" t="s">
        <v>12</v>
      </c>
      <c r="D342" t="s">
        <v>1199</v>
      </c>
      <c r="E342" t="s">
        <v>597</v>
      </c>
      <c r="F342" t="s">
        <v>835</v>
      </c>
      <c r="G342" s="1">
        <v>26</v>
      </c>
      <c r="H342" s="1">
        <v>194</v>
      </c>
      <c r="I342" s="1">
        <v>194</v>
      </c>
      <c r="J342" s="1">
        <v>54</v>
      </c>
      <c r="K342" s="1">
        <v>75.548076923076906</v>
      </c>
      <c r="Q342" s="1">
        <v>0</v>
      </c>
      <c r="R342" s="1">
        <v>269.54807692307702</v>
      </c>
      <c r="S342" s="1">
        <v>13</v>
      </c>
      <c r="T342" s="1" t="s">
        <v>836</v>
      </c>
      <c r="U342" s="1" t="s">
        <v>957</v>
      </c>
      <c r="X342" s="1">
        <v>0</v>
      </c>
      <c r="Z342" s="1">
        <v>299.54807692307702</v>
      </c>
      <c r="AA342" s="2">
        <v>90</v>
      </c>
      <c r="AB342" s="1">
        <v>90</v>
      </c>
      <c r="AC342" s="1">
        <v>209.54807692307699</v>
      </c>
      <c r="AD342" s="1">
        <v>209</v>
      </c>
      <c r="AE342" s="1">
        <v>2192.3076923076201</v>
      </c>
      <c r="AF342">
        <v>2100</v>
      </c>
      <c r="AG342"/>
      <c r="AH342" s="1">
        <v>2</v>
      </c>
      <c r="AI342" s="1">
        <v>0</v>
      </c>
      <c r="AJ342" s="1">
        <v>0</v>
      </c>
      <c r="AK342" s="1">
        <v>0</v>
      </c>
      <c r="AL342" s="1">
        <v>1</v>
      </c>
      <c r="AM342" s="1">
        <v>4</v>
      </c>
      <c r="AN342" s="1">
        <v>2</v>
      </c>
      <c r="AO342" s="1">
        <v>0</v>
      </c>
      <c r="AP342" s="1">
        <v>1</v>
      </c>
    </row>
    <row r="343" spans="1:42">
      <c r="A343" s="1">
        <f>SUBTOTAL(103,$B$2:B343)</f>
        <v>342</v>
      </c>
      <c r="B343" s="1" t="s">
        <v>673</v>
      </c>
      <c r="C343" s="1" t="s">
        <v>12</v>
      </c>
      <c r="D343" t="s">
        <v>674</v>
      </c>
      <c r="E343" t="s">
        <v>209</v>
      </c>
      <c r="F343" t="s">
        <v>835</v>
      </c>
      <c r="G343" s="1">
        <v>26</v>
      </c>
      <c r="H343" s="1">
        <v>194</v>
      </c>
      <c r="I343" s="1">
        <v>194</v>
      </c>
      <c r="J343" s="1">
        <v>60</v>
      </c>
      <c r="K343" s="1">
        <v>83.942307692307693</v>
      </c>
      <c r="Q343" s="1">
        <v>0</v>
      </c>
      <c r="R343" s="1">
        <v>277.94230769230802</v>
      </c>
      <c r="S343" s="1">
        <v>13</v>
      </c>
      <c r="T343" s="1" t="s">
        <v>836</v>
      </c>
      <c r="U343" s="1" t="s">
        <v>957</v>
      </c>
      <c r="X343" s="1">
        <v>0</v>
      </c>
      <c r="Z343" s="1">
        <v>307.94230769230802</v>
      </c>
      <c r="AA343" s="2">
        <v>90</v>
      </c>
      <c r="AB343" s="1">
        <v>90</v>
      </c>
      <c r="AC343" s="1">
        <v>217.94230769230799</v>
      </c>
      <c r="AD343" s="1">
        <v>217</v>
      </c>
      <c r="AE343" s="1">
        <v>3769.2307692307199</v>
      </c>
      <c r="AF343">
        <v>3700</v>
      </c>
      <c r="AG343"/>
      <c r="AH343" s="1">
        <v>2</v>
      </c>
      <c r="AI343" s="1">
        <v>0</v>
      </c>
      <c r="AJ343" s="1">
        <v>0</v>
      </c>
      <c r="AK343" s="1">
        <v>1</v>
      </c>
      <c r="AL343" s="1">
        <v>1</v>
      </c>
      <c r="AM343" s="1">
        <v>2</v>
      </c>
      <c r="AN343" s="1">
        <v>3</v>
      </c>
      <c r="AO343" s="1">
        <v>1</v>
      </c>
      <c r="AP343" s="1">
        <v>2</v>
      </c>
    </row>
    <row r="344" spans="1:42">
      <c r="A344" s="1">
        <f>SUBTOTAL(103,$B$2:B344)</f>
        <v>343</v>
      </c>
      <c r="B344" s="1" t="s">
        <v>675</v>
      </c>
      <c r="C344" s="1" t="s">
        <v>12</v>
      </c>
      <c r="D344" t="s">
        <v>676</v>
      </c>
      <c r="E344" t="s">
        <v>209</v>
      </c>
      <c r="F344" t="s">
        <v>835</v>
      </c>
      <c r="G344" s="1">
        <v>26</v>
      </c>
      <c r="H344" s="1">
        <v>194</v>
      </c>
      <c r="I344" s="1">
        <v>194</v>
      </c>
      <c r="J344" s="1">
        <v>60</v>
      </c>
      <c r="K344" s="1">
        <v>83.942307692307693</v>
      </c>
      <c r="Q344" s="1">
        <v>0</v>
      </c>
      <c r="R344" s="1">
        <v>277.94230769230802</v>
      </c>
      <c r="S344" s="1">
        <v>13</v>
      </c>
      <c r="T344" s="1" t="s">
        <v>836</v>
      </c>
      <c r="U344" s="1" t="s">
        <v>957</v>
      </c>
      <c r="X344" s="1">
        <v>0</v>
      </c>
      <c r="Z344" s="1">
        <v>307.94230769230802</v>
      </c>
      <c r="AA344" s="2">
        <v>90</v>
      </c>
      <c r="AB344" s="1">
        <v>90</v>
      </c>
      <c r="AC344" s="1">
        <v>217.94230769230799</v>
      </c>
      <c r="AD344" s="1">
        <v>217</v>
      </c>
      <c r="AE344" s="1">
        <v>3769.2307692307199</v>
      </c>
      <c r="AF344">
        <v>3700</v>
      </c>
      <c r="AG344"/>
      <c r="AH344" s="1">
        <v>2</v>
      </c>
      <c r="AI344" s="1">
        <v>0</v>
      </c>
      <c r="AJ344" s="1">
        <v>0</v>
      </c>
      <c r="AK344" s="1">
        <v>1</v>
      </c>
      <c r="AL344" s="1">
        <v>1</v>
      </c>
      <c r="AM344" s="1">
        <v>2</v>
      </c>
      <c r="AN344" s="1">
        <v>3</v>
      </c>
      <c r="AO344" s="1">
        <v>1</v>
      </c>
      <c r="AP344" s="1">
        <v>2</v>
      </c>
    </row>
    <row r="345" spans="1:42">
      <c r="A345" s="1">
        <f>SUBTOTAL(103,$B$2:B345)</f>
        <v>344</v>
      </c>
      <c r="B345" s="1" t="s">
        <v>677</v>
      </c>
      <c r="C345" s="1" t="s">
        <v>12</v>
      </c>
      <c r="D345" t="s">
        <v>678</v>
      </c>
      <c r="E345" t="s">
        <v>679</v>
      </c>
      <c r="F345" t="s">
        <v>835</v>
      </c>
      <c r="G345" s="1">
        <v>26</v>
      </c>
      <c r="H345" s="1">
        <v>194</v>
      </c>
      <c r="I345" s="1">
        <v>194</v>
      </c>
      <c r="J345" s="1">
        <v>36</v>
      </c>
      <c r="K345" s="1">
        <v>50.365384615384599</v>
      </c>
      <c r="Q345" s="1">
        <v>0</v>
      </c>
      <c r="R345" s="1">
        <v>244.36538461538501</v>
      </c>
      <c r="S345" s="1">
        <v>13</v>
      </c>
      <c r="T345" s="1" t="s">
        <v>836</v>
      </c>
      <c r="U345" s="1" t="s">
        <v>957</v>
      </c>
      <c r="X345" s="1">
        <v>0</v>
      </c>
      <c r="Z345" s="1">
        <v>274.36538461538498</v>
      </c>
      <c r="AA345" s="2">
        <v>90</v>
      </c>
      <c r="AB345" s="1">
        <v>90</v>
      </c>
      <c r="AC345" s="1">
        <v>184.36538461538501</v>
      </c>
      <c r="AD345" s="1">
        <v>184</v>
      </c>
      <c r="AE345" s="1">
        <v>1461.5384615385699</v>
      </c>
      <c r="AF345">
        <v>1400</v>
      </c>
      <c r="AG345"/>
      <c r="AH345" s="1">
        <v>1</v>
      </c>
      <c r="AI345" s="1">
        <v>1</v>
      </c>
      <c r="AJ345" s="1">
        <v>1</v>
      </c>
      <c r="AK345" s="1">
        <v>1</v>
      </c>
      <c r="AL345" s="1">
        <v>0</v>
      </c>
      <c r="AM345" s="1">
        <v>4</v>
      </c>
      <c r="AN345" s="1">
        <v>1</v>
      </c>
      <c r="AO345" s="1">
        <v>0</v>
      </c>
      <c r="AP345" s="1">
        <v>4</v>
      </c>
    </row>
    <row r="346" spans="1:42">
      <c r="A346" s="1">
        <f>SUBTOTAL(103,$B$2:B346)</f>
        <v>345</v>
      </c>
      <c r="B346" s="1" t="s">
        <v>680</v>
      </c>
      <c r="C346" s="1" t="s">
        <v>12</v>
      </c>
      <c r="D346" t="s">
        <v>681</v>
      </c>
      <c r="E346" t="s">
        <v>682</v>
      </c>
      <c r="F346" t="s">
        <v>835</v>
      </c>
      <c r="G346" s="1">
        <v>26</v>
      </c>
      <c r="H346" s="1">
        <v>194</v>
      </c>
      <c r="I346" s="1">
        <v>194</v>
      </c>
      <c r="J346" s="1">
        <v>64</v>
      </c>
      <c r="K346" s="1">
        <v>89.538461538461505</v>
      </c>
      <c r="Q346" s="1">
        <v>0</v>
      </c>
      <c r="R346" s="1">
        <v>283.538461538462</v>
      </c>
      <c r="S346" s="1">
        <v>13</v>
      </c>
      <c r="T346" s="1" t="s">
        <v>836</v>
      </c>
      <c r="U346" s="1" t="s">
        <v>957</v>
      </c>
      <c r="X346" s="1">
        <v>0</v>
      </c>
      <c r="Z346" s="1">
        <v>313.538461538462</v>
      </c>
      <c r="AA346" s="2">
        <v>90</v>
      </c>
      <c r="AB346" s="1">
        <v>90</v>
      </c>
      <c r="AC346" s="1">
        <v>223.538461538462</v>
      </c>
      <c r="AD346" s="1">
        <v>223</v>
      </c>
      <c r="AE346" s="1">
        <v>2153.8461538461902</v>
      </c>
      <c r="AF346">
        <v>2100</v>
      </c>
      <c r="AG346"/>
      <c r="AH346" s="1">
        <v>2</v>
      </c>
      <c r="AI346" s="1">
        <v>0</v>
      </c>
      <c r="AJ346" s="1">
        <v>1</v>
      </c>
      <c r="AK346" s="1">
        <v>0</v>
      </c>
      <c r="AL346" s="1">
        <v>0</v>
      </c>
      <c r="AM346" s="1">
        <v>3</v>
      </c>
      <c r="AN346" s="1">
        <v>2</v>
      </c>
      <c r="AO346" s="1">
        <v>0</v>
      </c>
      <c r="AP346" s="1">
        <v>1</v>
      </c>
    </row>
    <row r="347" spans="1:42">
      <c r="A347" s="1">
        <f>SUBTOTAL(103,$B$2:B347)</f>
        <v>346</v>
      </c>
      <c r="B347" s="1" t="s">
        <v>1202</v>
      </c>
      <c r="C347" s="1" t="s">
        <v>12</v>
      </c>
      <c r="D347" t="s">
        <v>1203</v>
      </c>
      <c r="E347" t="s">
        <v>1204</v>
      </c>
      <c r="F347" t="s">
        <v>835</v>
      </c>
      <c r="G347" s="1">
        <v>23.5</v>
      </c>
      <c r="H347" s="1">
        <v>194</v>
      </c>
      <c r="I347" s="1">
        <v>175.34615384615401</v>
      </c>
      <c r="J347" s="1">
        <v>36</v>
      </c>
      <c r="K347" s="1">
        <v>50.365384615384599</v>
      </c>
      <c r="Q347" s="1">
        <v>0</v>
      </c>
      <c r="R347" s="1">
        <v>225.711538461538</v>
      </c>
      <c r="T347" s="1" t="s">
        <v>836</v>
      </c>
      <c r="U347" s="1" t="s">
        <v>967</v>
      </c>
      <c r="X347" s="1">
        <v>0</v>
      </c>
      <c r="Z347" s="1">
        <v>232.711538461538</v>
      </c>
      <c r="AA347" s="2">
        <v>90</v>
      </c>
      <c r="AB347" s="1">
        <v>90</v>
      </c>
      <c r="AC347" s="1">
        <v>142.711538461538</v>
      </c>
      <c r="AD347" s="1">
        <v>142</v>
      </c>
      <c r="AE347" s="1">
        <v>2846.1538461538098</v>
      </c>
      <c r="AF347">
        <v>2800</v>
      </c>
      <c r="AG347"/>
      <c r="AH347" s="1">
        <v>1</v>
      </c>
      <c r="AI347" s="1">
        <v>0</v>
      </c>
      <c r="AJ347" s="1">
        <v>2</v>
      </c>
      <c r="AK347" s="1">
        <v>0</v>
      </c>
      <c r="AL347" s="1">
        <v>0</v>
      </c>
      <c r="AM347" s="1">
        <v>2</v>
      </c>
      <c r="AN347" s="1">
        <v>2</v>
      </c>
      <c r="AO347" s="1">
        <v>1</v>
      </c>
      <c r="AP347" s="1">
        <v>3</v>
      </c>
    </row>
    <row r="348" spans="1:42">
      <c r="A348" s="1">
        <f>SUBTOTAL(103,$B$2:B348)</f>
        <v>347</v>
      </c>
      <c r="B348" s="1" t="s">
        <v>683</v>
      </c>
      <c r="C348" s="1" t="s">
        <v>12</v>
      </c>
      <c r="D348" t="s">
        <v>684</v>
      </c>
      <c r="E348" t="s">
        <v>444</v>
      </c>
      <c r="F348" t="s">
        <v>835</v>
      </c>
      <c r="G348" s="1">
        <v>26</v>
      </c>
      <c r="H348" s="1">
        <v>194</v>
      </c>
      <c r="I348" s="1">
        <v>194</v>
      </c>
      <c r="J348" s="1">
        <v>58</v>
      </c>
      <c r="K348" s="1">
        <v>81.144230769230802</v>
      </c>
      <c r="Q348" s="1">
        <v>0</v>
      </c>
      <c r="R348" s="1">
        <v>275.144230769231</v>
      </c>
      <c r="S348" s="1">
        <v>13</v>
      </c>
      <c r="T348" s="1" t="s">
        <v>836</v>
      </c>
      <c r="U348" s="1" t="s">
        <v>957</v>
      </c>
      <c r="X348" s="1">
        <v>0</v>
      </c>
      <c r="Z348" s="1">
        <v>305.144230769231</v>
      </c>
      <c r="AA348" s="2">
        <v>90</v>
      </c>
      <c r="AB348" s="1">
        <v>90</v>
      </c>
      <c r="AC348" s="1">
        <v>215.144230769231</v>
      </c>
      <c r="AD348" s="1">
        <v>215</v>
      </c>
      <c r="AE348" s="1">
        <v>576.92307692309396</v>
      </c>
      <c r="AF348">
        <v>500</v>
      </c>
      <c r="AG348"/>
      <c r="AH348" s="1">
        <v>2</v>
      </c>
      <c r="AI348" s="1">
        <v>0</v>
      </c>
      <c r="AJ348" s="1">
        <v>0</v>
      </c>
      <c r="AK348" s="1">
        <v>1</v>
      </c>
      <c r="AL348" s="1">
        <v>1</v>
      </c>
      <c r="AM348" s="1">
        <v>0</v>
      </c>
      <c r="AN348" s="1">
        <v>0</v>
      </c>
      <c r="AO348" s="1">
        <v>1</v>
      </c>
      <c r="AP348" s="1">
        <v>0</v>
      </c>
    </row>
    <row r="349" spans="1:42">
      <c r="A349" s="1">
        <f>SUBTOTAL(103,$B$2:B349)</f>
        <v>348</v>
      </c>
      <c r="B349" s="1" t="s">
        <v>685</v>
      </c>
      <c r="C349" s="1" t="s">
        <v>12</v>
      </c>
      <c r="D349" t="s">
        <v>686</v>
      </c>
      <c r="E349" t="s">
        <v>687</v>
      </c>
      <c r="F349" t="s">
        <v>835</v>
      </c>
      <c r="G349" s="1">
        <v>26</v>
      </c>
      <c r="H349" s="1">
        <v>194</v>
      </c>
      <c r="I349" s="1">
        <v>194</v>
      </c>
      <c r="J349" s="1">
        <v>62</v>
      </c>
      <c r="K349" s="1">
        <v>86.740384615384599</v>
      </c>
      <c r="Q349" s="1">
        <v>0</v>
      </c>
      <c r="R349" s="1">
        <v>280.74038461538498</v>
      </c>
      <c r="S349" s="1">
        <v>13</v>
      </c>
      <c r="T349" s="1" t="s">
        <v>836</v>
      </c>
      <c r="U349" s="1" t="s">
        <v>957</v>
      </c>
      <c r="X349" s="1">
        <v>0</v>
      </c>
      <c r="Z349" s="1">
        <v>310.74038461538498</v>
      </c>
      <c r="AA349" s="2">
        <v>90</v>
      </c>
      <c r="AB349" s="1">
        <v>90</v>
      </c>
      <c r="AC349" s="1">
        <v>220.74038461538501</v>
      </c>
      <c r="AD349" s="1">
        <v>220</v>
      </c>
      <c r="AE349" s="1">
        <v>2961.5384615385701</v>
      </c>
      <c r="AF349">
        <v>2900</v>
      </c>
      <c r="AG349"/>
      <c r="AH349" s="1">
        <v>2</v>
      </c>
      <c r="AI349" s="1">
        <v>0</v>
      </c>
      <c r="AJ349" s="1">
        <v>1</v>
      </c>
      <c r="AK349" s="1">
        <v>0</v>
      </c>
      <c r="AL349" s="1">
        <v>0</v>
      </c>
      <c r="AM349" s="1">
        <v>0</v>
      </c>
      <c r="AN349" s="1">
        <v>2</v>
      </c>
      <c r="AO349" s="1">
        <v>1</v>
      </c>
      <c r="AP349" s="1">
        <v>4</v>
      </c>
    </row>
    <row r="350" spans="1:42">
      <c r="A350" s="3">
        <f>SUBTOTAL(103,$B$2:B350)</f>
        <v>349</v>
      </c>
      <c r="B350" s="3" t="s">
        <v>688</v>
      </c>
      <c r="C350" s="3" t="s">
        <v>12</v>
      </c>
      <c r="D350" s="4" t="s">
        <v>689</v>
      </c>
      <c r="E350" s="4" t="s">
        <v>690</v>
      </c>
      <c r="F350" s="4" t="s">
        <v>835</v>
      </c>
      <c r="G350" s="1">
        <v>24.5</v>
      </c>
      <c r="H350" s="1">
        <v>194</v>
      </c>
      <c r="I350" s="1">
        <v>182.80769230769201</v>
      </c>
      <c r="J350" s="1">
        <v>56</v>
      </c>
      <c r="K350" s="1">
        <v>78.346153846153896</v>
      </c>
      <c r="Q350" s="1">
        <v>0</v>
      </c>
      <c r="R350" s="1">
        <v>261.15384615384602</v>
      </c>
      <c r="T350" s="1" t="s">
        <v>836</v>
      </c>
      <c r="X350" s="1">
        <v>0</v>
      </c>
      <c r="Z350" s="3">
        <v>268.15384615384602</v>
      </c>
      <c r="AA350" s="3">
        <v>50</v>
      </c>
      <c r="AB350" s="1">
        <v>50</v>
      </c>
      <c r="AC350" s="1">
        <v>218.15384615384599</v>
      </c>
      <c r="AD350" s="1">
        <v>218</v>
      </c>
      <c r="AE350" s="1">
        <v>615.38461538475497</v>
      </c>
      <c r="AF350">
        <v>600</v>
      </c>
      <c r="AG350"/>
      <c r="AH350" s="1">
        <v>2</v>
      </c>
      <c r="AI350" s="1">
        <v>0</v>
      </c>
      <c r="AJ350" s="1">
        <v>0</v>
      </c>
      <c r="AK350" s="1">
        <v>1</v>
      </c>
      <c r="AL350" s="1">
        <v>1</v>
      </c>
      <c r="AM350" s="1">
        <v>3</v>
      </c>
      <c r="AN350" s="1">
        <v>0</v>
      </c>
      <c r="AO350" s="1">
        <v>1</v>
      </c>
      <c r="AP350" s="1">
        <v>1</v>
      </c>
    </row>
    <row r="351" spans="1:42">
      <c r="A351" s="1">
        <f>SUBTOTAL(103,$B$2:B351)</f>
        <v>350</v>
      </c>
      <c r="B351" s="1" t="s">
        <v>691</v>
      </c>
      <c r="C351" s="1" t="s">
        <v>12</v>
      </c>
      <c r="D351" t="s">
        <v>692</v>
      </c>
      <c r="E351" t="s">
        <v>690</v>
      </c>
      <c r="F351" t="s">
        <v>835</v>
      </c>
      <c r="G351" s="1">
        <v>26</v>
      </c>
      <c r="H351" s="1">
        <v>194</v>
      </c>
      <c r="I351" s="1">
        <v>194</v>
      </c>
      <c r="J351" s="1">
        <v>64</v>
      </c>
      <c r="K351" s="1">
        <v>89.538461538461505</v>
      </c>
      <c r="Q351" s="1">
        <v>0</v>
      </c>
      <c r="R351" s="1">
        <v>283.538461538462</v>
      </c>
      <c r="S351" s="1">
        <v>13</v>
      </c>
      <c r="T351" s="1" t="s">
        <v>836</v>
      </c>
      <c r="U351" s="1" t="s">
        <v>957</v>
      </c>
      <c r="X351" s="1">
        <v>0</v>
      </c>
      <c r="Z351" s="1">
        <v>313.538461538462</v>
      </c>
      <c r="AA351" s="2">
        <v>90</v>
      </c>
      <c r="AB351" s="1">
        <v>90</v>
      </c>
      <c r="AC351" s="1">
        <v>223.538461538462</v>
      </c>
      <c r="AD351" s="1">
        <v>223</v>
      </c>
      <c r="AE351" s="1">
        <v>2153.8461538461902</v>
      </c>
      <c r="AF351">
        <v>2100</v>
      </c>
      <c r="AG351"/>
      <c r="AH351" s="1">
        <v>2</v>
      </c>
      <c r="AI351" s="1">
        <v>0</v>
      </c>
      <c r="AJ351" s="1">
        <v>1</v>
      </c>
      <c r="AK351" s="1">
        <v>0</v>
      </c>
      <c r="AL351" s="1">
        <v>0</v>
      </c>
      <c r="AM351" s="1">
        <v>3</v>
      </c>
      <c r="AN351" s="1">
        <v>2</v>
      </c>
      <c r="AO351" s="1">
        <v>0</v>
      </c>
      <c r="AP351" s="1">
        <v>1</v>
      </c>
    </row>
    <row r="352" spans="1:42">
      <c r="A352" s="3">
        <f>SUBTOTAL(103,$B$2:B352)</f>
        <v>351</v>
      </c>
      <c r="B352" s="3" t="s">
        <v>1324</v>
      </c>
      <c r="C352" s="3" t="s">
        <v>12</v>
      </c>
      <c r="D352" s="4" t="s">
        <v>1325</v>
      </c>
      <c r="E352" s="4" t="s">
        <v>267</v>
      </c>
      <c r="F352" s="4" t="s">
        <v>835</v>
      </c>
      <c r="G352" s="1">
        <v>22</v>
      </c>
      <c r="H352" s="1">
        <v>192</v>
      </c>
      <c r="I352" s="1">
        <v>162.461538461538</v>
      </c>
      <c r="J352" s="1">
        <v>26</v>
      </c>
      <c r="K352" s="1">
        <v>36</v>
      </c>
      <c r="Q352" s="1">
        <v>0</v>
      </c>
      <c r="R352" s="1">
        <v>198.461538461538</v>
      </c>
      <c r="T352" s="1" t="s">
        <v>836</v>
      </c>
      <c r="U352" s="1" t="s">
        <v>967</v>
      </c>
      <c r="X352" s="1">
        <v>0</v>
      </c>
      <c r="Z352" s="3">
        <v>205.461538461538</v>
      </c>
      <c r="AA352" s="3">
        <v>50</v>
      </c>
      <c r="AB352" s="1">
        <v>50</v>
      </c>
      <c r="AC352" s="1">
        <v>155.461538461538</v>
      </c>
      <c r="AD352" s="1">
        <v>155</v>
      </c>
      <c r="AE352" s="1">
        <v>1846.1538461539201</v>
      </c>
      <c r="AF352">
        <v>1800</v>
      </c>
      <c r="AG352"/>
      <c r="AH352" s="1">
        <v>1</v>
      </c>
      <c r="AI352" s="1">
        <v>1</v>
      </c>
      <c r="AJ352" s="1">
        <v>0</v>
      </c>
      <c r="AK352" s="1">
        <v>0</v>
      </c>
      <c r="AL352" s="1">
        <v>1</v>
      </c>
      <c r="AM352" s="1">
        <v>0</v>
      </c>
      <c r="AN352" s="1">
        <v>1</v>
      </c>
      <c r="AO352" s="1">
        <v>1</v>
      </c>
      <c r="AP352" s="1">
        <v>3</v>
      </c>
    </row>
    <row r="353" spans="1:42">
      <c r="A353" s="1">
        <f>SUBTOTAL(103,$B$2:B353)</f>
        <v>352</v>
      </c>
      <c r="B353" s="1" t="s">
        <v>1326</v>
      </c>
      <c r="C353" s="1" t="s">
        <v>12</v>
      </c>
      <c r="D353" t="s">
        <v>1327</v>
      </c>
      <c r="E353" t="s">
        <v>267</v>
      </c>
      <c r="F353" t="s">
        <v>835</v>
      </c>
      <c r="G353" s="1">
        <v>25</v>
      </c>
      <c r="H353" s="1">
        <v>192</v>
      </c>
      <c r="I353" s="1">
        <v>184.61538461538501</v>
      </c>
      <c r="J353" s="1">
        <v>56</v>
      </c>
      <c r="K353" s="1">
        <v>77.538461538461505</v>
      </c>
      <c r="Q353" s="1">
        <v>0</v>
      </c>
      <c r="R353" s="1">
        <v>262.15384615384602</v>
      </c>
      <c r="T353" s="1" t="s">
        <v>836</v>
      </c>
      <c r="X353" s="1">
        <v>0</v>
      </c>
      <c r="Z353" s="1">
        <v>269.15384615384602</v>
      </c>
      <c r="AA353" s="2">
        <v>90</v>
      </c>
      <c r="AB353" s="1">
        <v>90</v>
      </c>
      <c r="AC353" s="1">
        <v>179.15384615384599</v>
      </c>
      <c r="AD353" s="1">
        <v>179</v>
      </c>
      <c r="AE353" s="1">
        <v>615.38461538475497</v>
      </c>
      <c r="AF353">
        <v>600</v>
      </c>
      <c r="AG353"/>
      <c r="AH353" s="1">
        <v>1</v>
      </c>
      <c r="AI353" s="1">
        <v>1</v>
      </c>
      <c r="AJ353" s="1">
        <v>1</v>
      </c>
      <c r="AK353" s="1">
        <v>0</v>
      </c>
      <c r="AL353" s="1">
        <v>1</v>
      </c>
      <c r="AM353" s="1">
        <v>4</v>
      </c>
      <c r="AN353" s="1">
        <v>0</v>
      </c>
      <c r="AO353" s="1">
        <v>1</v>
      </c>
      <c r="AP353" s="1">
        <v>1</v>
      </c>
    </row>
    <row r="354" spans="1:42">
      <c r="A354" s="1">
        <f>SUBTOTAL(103,$B$2:B354)</f>
        <v>353</v>
      </c>
      <c r="B354" s="1" t="s">
        <v>1328</v>
      </c>
      <c r="C354" s="1" t="s">
        <v>12</v>
      </c>
      <c r="D354" t="s">
        <v>1329</v>
      </c>
      <c r="E354" t="s">
        <v>267</v>
      </c>
      <c r="F354" t="s">
        <v>835</v>
      </c>
      <c r="G354" s="1">
        <v>25.5</v>
      </c>
      <c r="H354" s="1">
        <v>192</v>
      </c>
      <c r="I354" s="1">
        <v>188.30769230769201</v>
      </c>
      <c r="J354" s="1">
        <v>34</v>
      </c>
      <c r="K354" s="1">
        <v>47.076923076923102</v>
      </c>
      <c r="Q354" s="1">
        <v>0</v>
      </c>
      <c r="R354" s="1">
        <v>235.38461538461499</v>
      </c>
      <c r="S354" s="1">
        <v>6.25</v>
      </c>
      <c r="T354" s="1" t="s">
        <v>836</v>
      </c>
      <c r="U354" s="1" t="s">
        <v>957</v>
      </c>
      <c r="X354" s="1">
        <v>0</v>
      </c>
      <c r="Z354" s="1">
        <v>258.63461538461502</v>
      </c>
      <c r="AA354" s="2">
        <v>90</v>
      </c>
      <c r="AB354" s="1">
        <v>90</v>
      </c>
      <c r="AC354" s="1">
        <v>168.63461538461499</v>
      </c>
      <c r="AD354" s="1">
        <v>168</v>
      </c>
      <c r="AE354" s="1">
        <v>2538.46153846166</v>
      </c>
      <c r="AF354">
        <v>2500</v>
      </c>
      <c r="AG354"/>
      <c r="AH354" s="1">
        <v>1</v>
      </c>
      <c r="AI354" s="1">
        <v>1</v>
      </c>
      <c r="AJ354" s="1">
        <v>0</v>
      </c>
      <c r="AK354" s="1">
        <v>1</v>
      </c>
      <c r="AL354" s="1">
        <v>1</v>
      </c>
      <c r="AM354" s="1">
        <v>3</v>
      </c>
      <c r="AN354" s="1">
        <v>2</v>
      </c>
      <c r="AO354" s="1">
        <v>1</v>
      </c>
      <c r="AP354" s="1">
        <v>0</v>
      </c>
    </row>
    <row r="355" spans="1:42">
      <c r="A355" s="1">
        <f>SUBTOTAL(103,$B$2:B355)</f>
        <v>354</v>
      </c>
      <c r="B355" s="1" t="s">
        <v>1330</v>
      </c>
      <c r="C355" s="1" t="s">
        <v>12</v>
      </c>
      <c r="D355" t="s">
        <v>1331</v>
      </c>
      <c r="E355" t="s">
        <v>1332</v>
      </c>
      <c r="F355" t="s">
        <v>835</v>
      </c>
      <c r="G355" s="1">
        <v>26</v>
      </c>
      <c r="H355" s="1">
        <v>192</v>
      </c>
      <c r="I355" s="1">
        <v>192</v>
      </c>
      <c r="J355" s="1">
        <v>64</v>
      </c>
      <c r="K355" s="1">
        <v>88.615384615384599</v>
      </c>
      <c r="Q355" s="1">
        <v>0</v>
      </c>
      <c r="R355" s="1">
        <v>280.61538461538498</v>
      </c>
      <c r="S355" s="1">
        <v>13</v>
      </c>
      <c r="T355" s="1" t="s">
        <v>836</v>
      </c>
      <c r="U355" s="1" t="s">
        <v>957</v>
      </c>
      <c r="X355" s="1">
        <v>0</v>
      </c>
      <c r="Z355" s="1">
        <v>310.61538461538498</v>
      </c>
      <c r="AA355" s="2">
        <v>90</v>
      </c>
      <c r="AB355" s="1">
        <v>90</v>
      </c>
      <c r="AC355" s="1">
        <v>220.61538461538501</v>
      </c>
      <c r="AD355" s="1">
        <v>220</v>
      </c>
      <c r="AE355" s="1">
        <v>2461.5384615385701</v>
      </c>
      <c r="AF355">
        <v>2400</v>
      </c>
      <c r="AG355"/>
      <c r="AH355" s="1">
        <v>2</v>
      </c>
      <c r="AI355" s="1">
        <v>0</v>
      </c>
      <c r="AJ355" s="1">
        <v>1</v>
      </c>
      <c r="AK355" s="1">
        <v>0</v>
      </c>
      <c r="AL355" s="1">
        <v>0</v>
      </c>
      <c r="AM355" s="1">
        <v>0</v>
      </c>
      <c r="AN355" s="1">
        <v>2</v>
      </c>
      <c r="AO355" s="1">
        <v>0</v>
      </c>
      <c r="AP355" s="1">
        <v>4</v>
      </c>
    </row>
    <row r="356" spans="1:42">
      <c r="A356" s="1">
        <f>SUBTOTAL(103,$B$2:B356)</f>
        <v>355</v>
      </c>
      <c r="B356" s="1" t="s">
        <v>693</v>
      </c>
      <c r="C356" s="1" t="s">
        <v>12</v>
      </c>
      <c r="D356" t="s">
        <v>694</v>
      </c>
      <c r="E356" t="s">
        <v>695</v>
      </c>
      <c r="F356" t="s">
        <v>835</v>
      </c>
      <c r="G356" s="1">
        <v>26</v>
      </c>
      <c r="H356" s="1">
        <v>192</v>
      </c>
      <c r="I356" s="1">
        <v>192</v>
      </c>
      <c r="J356" s="1">
        <v>36</v>
      </c>
      <c r="K356" s="1">
        <v>49.846153846153904</v>
      </c>
      <c r="Q356" s="1">
        <v>0</v>
      </c>
      <c r="R356" s="1">
        <v>241.84615384615401</v>
      </c>
      <c r="S356" s="1">
        <v>13</v>
      </c>
      <c r="T356" s="1" t="s">
        <v>836</v>
      </c>
      <c r="U356" s="1" t="s">
        <v>957</v>
      </c>
      <c r="X356" s="1">
        <v>0</v>
      </c>
      <c r="Z356" s="1">
        <v>271.84615384615398</v>
      </c>
      <c r="AA356" s="2">
        <v>90</v>
      </c>
      <c r="AB356" s="1">
        <v>90</v>
      </c>
      <c r="AC356" s="1">
        <v>181.84615384615401</v>
      </c>
      <c r="AD356" s="1">
        <v>181</v>
      </c>
      <c r="AE356" s="1">
        <v>3384.6153846154698</v>
      </c>
      <c r="AF356">
        <v>3300</v>
      </c>
      <c r="AG356"/>
      <c r="AH356" s="1">
        <v>1</v>
      </c>
      <c r="AI356" s="1">
        <v>1</v>
      </c>
      <c r="AJ356" s="1">
        <v>1</v>
      </c>
      <c r="AK356" s="1">
        <v>1</v>
      </c>
      <c r="AL356" s="1">
        <v>0</v>
      </c>
      <c r="AM356" s="1">
        <v>1</v>
      </c>
      <c r="AN356" s="1">
        <v>3</v>
      </c>
      <c r="AO356" s="1">
        <v>0</v>
      </c>
      <c r="AP356" s="1">
        <v>3</v>
      </c>
    </row>
    <row r="357" spans="1:42">
      <c r="A357" s="1">
        <f>SUBTOTAL(103,$B$2:B357)</f>
        <v>356</v>
      </c>
      <c r="B357" s="1" t="s">
        <v>696</v>
      </c>
      <c r="C357" s="1" t="s">
        <v>12</v>
      </c>
      <c r="D357" t="s">
        <v>697</v>
      </c>
      <c r="E357" t="s">
        <v>698</v>
      </c>
      <c r="F357" t="s">
        <v>835</v>
      </c>
      <c r="G357" s="1">
        <v>26</v>
      </c>
      <c r="H357" s="1">
        <v>192</v>
      </c>
      <c r="I357" s="1">
        <v>192</v>
      </c>
      <c r="J357" s="1">
        <v>68</v>
      </c>
      <c r="K357" s="1">
        <v>94.153846153846203</v>
      </c>
      <c r="Q357" s="1">
        <v>0</v>
      </c>
      <c r="R357" s="1">
        <v>286.15384615384602</v>
      </c>
      <c r="S357" s="1">
        <v>13</v>
      </c>
      <c r="T357" s="1" t="s">
        <v>836</v>
      </c>
      <c r="U357" s="1" t="s">
        <v>957</v>
      </c>
      <c r="X357" s="1">
        <v>0</v>
      </c>
      <c r="Z357" s="1">
        <v>316.15384615384602</v>
      </c>
      <c r="AA357" s="2">
        <v>90</v>
      </c>
      <c r="AB357" s="1">
        <v>90</v>
      </c>
      <c r="AC357" s="1">
        <v>226.15384615384599</v>
      </c>
      <c r="AD357" s="1">
        <v>226</v>
      </c>
      <c r="AE357" s="1">
        <v>615.38461538475497</v>
      </c>
      <c r="AF357">
        <v>600</v>
      </c>
      <c r="AG357"/>
      <c r="AH357" s="1">
        <v>2</v>
      </c>
      <c r="AI357" s="1">
        <v>0</v>
      </c>
      <c r="AJ357" s="1">
        <v>1</v>
      </c>
      <c r="AK357" s="1">
        <v>0</v>
      </c>
      <c r="AL357" s="1">
        <v>1</v>
      </c>
      <c r="AM357" s="1">
        <v>1</v>
      </c>
      <c r="AN357" s="1">
        <v>0</v>
      </c>
      <c r="AO357" s="1">
        <v>1</v>
      </c>
      <c r="AP357" s="1">
        <v>1</v>
      </c>
    </row>
    <row r="358" spans="1:42">
      <c r="A358" s="1">
        <f>SUBTOTAL(103,$B$2:B358)</f>
        <v>357</v>
      </c>
      <c r="B358" s="1" t="s">
        <v>1333</v>
      </c>
      <c r="C358" s="1" t="s">
        <v>12</v>
      </c>
      <c r="D358" t="s">
        <v>1334</v>
      </c>
      <c r="E358" t="s">
        <v>774</v>
      </c>
      <c r="F358" t="s">
        <v>835</v>
      </c>
      <c r="G358" s="1">
        <v>25.5</v>
      </c>
      <c r="H358" s="1">
        <v>192</v>
      </c>
      <c r="I358" s="1">
        <v>188.30769230769201</v>
      </c>
      <c r="J358" s="1">
        <v>50</v>
      </c>
      <c r="K358" s="1">
        <v>69.230769230769198</v>
      </c>
      <c r="Q358" s="1">
        <v>0</v>
      </c>
      <c r="R358" s="1">
        <v>257.538461538462</v>
      </c>
      <c r="T358" s="1" t="s">
        <v>836</v>
      </c>
      <c r="X358" s="1">
        <v>0</v>
      </c>
      <c r="Z358" s="1">
        <v>264.538461538462</v>
      </c>
      <c r="AA358" s="2">
        <v>90</v>
      </c>
      <c r="AB358" s="1">
        <v>90</v>
      </c>
      <c r="AC358" s="1">
        <v>174.538461538462</v>
      </c>
      <c r="AD358" s="1">
        <v>174</v>
      </c>
      <c r="AE358" s="1">
        <v>2153.8461538461902</v>
      </c>
      <c r="AF358">
        <v>2100</v>
      </c>
      <c r="AG358"/>
      <c r="AH358" s="1">
        <v>1</v>
      </c>
      <c r="AI358" s="1">
        <v>1</v>
      </c>
      <c r="AJ358" s="1">
        <v>1</v>
      </c>
      <c r="AK358" s="1">
        <v>0</v>
      </c>
      <c r="AL358" s="1">
        <v>0</v>
      </c>
      <c r="AM358" s="1">
        <v>4</v>
      </c>
      <c r="AN358" s="1">
        <v>2</v>
      </c>
      <c r="AO358" s="1">
        <v>0</v>
      </c>
      <c r="AP358" s="1">
        <v>1</v>
      </c>
    </row>
    <row r="359" spans="1:42">
      <c r="A359" s="3">
        <f>SUBTOTAL(103,$B$2:B359)</f>
        <v>358</v>
      </c>
      <c r="B359" s="3" t="s">
        <v>1335</v>
      </c>
      <c r="C359" s="3" t="s">
        <v>12</v>
      </c>
      <c r="D359" s="4" t="s">
        <v>1336</v>
      </c>
      <c r="E359" s="4" t="s">
        <v>267</v>
      </c>
      <c r="F359" s="4" t="s">
        <v>835</v>
      </c>
      <c r="G359" s="1">
        <v>24</v>
      </c>
      <c r="H359" s="1">
        <v>192</v>
      </c>
      <c r="I359" s="1">
        <v>177.230769230769</v>
      </c>
      <c r="J359" s="1">
        <v>32</v>
      </c>
      <c r="K359" s="1">
        <v>44.307692307692299</v>
      </c>
      <c r="Q359" s="1">
        <v>0</v>
      </c>
      <c r="R359" s="1">
        <v>221.538461538462</v>
      </c>
      <c r="T359" s="1" t="s">
        <v>836</v>
      </c>
      <c r="U359" s="1" t="s">
        <v>967</v>
      </c>
      <c r="X359" s="1">
        <v>0</v>
      </c>
      <c r="Z359" s="3">
        <v>228.538461538462</v>
      </c>
      <c r="AA359" s="3">
        <v>50</v>
      </c>
      <c r="AB359" s="1">
        <v>50</v>
      </c>
      <c r="AC359" s="1">
        <v>178.538461538462</v>
      </c>
      <c r="AD359" s="1">
        <v>178</v>
      </c>
      <c r="AE359" s="1">
        <v>2153.8461538461902</v>
      </c>
      <c r="AF359">
        <v>2100</v>
      </c>
      <c r="AG359"/>
      <c r="AH359" s="1">
        <v>1</v>
      </c>
      <c r="AI359" s="1">
        <v>1</v>
      </c>
      <c r="AJ359" s="1">
        <v>1</v>
      </c>
      <c r="AK359" s="1">
        <v>0</v>
      </c>
      <c r="AL359" s="1">
        <v>1</v>
      </c>
      <c r="AM359" s="1">
        <v>3</v>
      </c>
      <c r="AN359" s="1">
        <v>2</v>
      </c>
      <c r="AO359" s="1">
        <v>0</v>
      </c>
      <c r="AP359" s="1">
        <v>1</v>
      </c>
    </row>
    <row r="360" spans="1:42">
      <c r="A360" s="1">
        <f>SUBTOTAL(103,$B$2:B360)</f>
        <v>359</v>
      </c>
      <c r="B360" s="1" t="s">
        <v>1337</v>
      </c>
      <c r="C360" s="1" t="s">
        <v>12</v>
      </c>
      <c r="D360" t="s">
        <v>1338</v>
      </c>
      <c r="E360" t="s">
        <v>1339</v>
      </c>
      <c r="F360" t="s">
        <v>835</v>
      </c>
      <c r="G360" s="1">
        <v>26</v>
      </c>
      <c r="H360" s="1">
        <v>192</v>
      </c>
      <c r="I360" s="1">
        <v>192</v>
      </c>
      <c r="J360" s="1">
        <v>38</v>
      </c>
      <c r="K360" s="1">
        <v>52.615384615384599</v>
      </c>
      <c r="Q360" s="1">
        <v>0</v>
      </c>
      <c r="R360" s="1">
        <v>244.61538461538501</v>
      </c>
      <c r="S360" s="1">
        <v>13</v>
      </c>
      <c r="T360" s="1" t="s">
        <v>836</v>
      </c>
      <c r="U360" s="1" t="s">
        <v>957</v>
      </c>
      <c r="X360" s="1">
        <v>0</v>
      </c>
      <c r="Z360" s="1">
        <v>274.61538461538498</v>
      </c>
      <c r="AA360" s="2">
        <v>90</v>
      </c>
      <c r="AB360" s="1">
        <v>90</v>
      </c>
      <c r="AC360" s="1">
        <v>184.61538461538501</v>
      </c>
      <c r="AD360" s="1">
        <v>184</v>
      </c>
      <c r="AE360" s="1">
        <v>2461.5384615385701</v>
      </c>
      <c r="AF360">
        <v>2400</v>
      </c>
      <c r="AG360"/>
      <c r="AH360" s="1">
        <v>1</v>
      </c>
      <c r="AI360" s="1">
        <v>1</v>
      </c>
      <c r="AJ360" s="1">
        <v>1</v>
      </c>
      <c r="AK360" s="1">
        <v>1</v>
      </c>
      <c r="AL360" s="1">
        <v>0</v>
      </c>
      <c r="AM360" s="1">
        <v>4</v>
      </c>
      <c r="AN360" s="1">
        <v>2</v>
      </c>
      <c r="AO360" s="1">
        <v>0</v>
      </c>
      <c r="AP360" s="1">
        <v>4</v>
      </c>
    </row>
    <row r="361" spans="1:42">
      <c r="A361" s="1">
        <f>SUBTOTAL(103,$B$2:B361)</f>
        <v>360</v>
      </c>
      <c r="B361" s="1" t="s">
        <v>699</v>
      </c>
      <c r="C361" s="1" t="s">
        <v>13</v>
      </c>
      <c r="D361" t="s">
        <v>700</v>
      </c>
      <c r="E361" t="s">
        <v>701</v>
      </c>
      <c r="F361" t="s">
        <v>835</v>
      </c>
      <c r="G361" s="1">
        <v>25</v>
      </c>
      <c r="H361" s="1">
        <v>194</v>
      </c>
      <c r="I361" s="1">
        <v>186.538461538462</v>
      </c>
      <c r="J361" s="1">
        <v>40</v>
      </c>
      <c r="K361" s="1">
        <v>55.961538461538503</v>
      </c>
      <c r="Q361" s="1">
        <v>0</v>
      </c>
      <c r="R361" s="1">
        <v>242.5</v>
      </c>
      <c r="S361" s="1">
        <v>6.25</v>
      </c>
      <c r="T361" s="1" t="s">
        <v>836</v>
      </c>
      <c r="U361" s="1" t="s">
        <v>957</v>
      </c>
      <c r="X361" s="1">
        <v>6</v>
      </c>
      <c r="Z361" s="1">
        <v>271.75</v>
      </c>
      <c r="AA361" s="2">
        <v>90</v>
      </c>
      <c r="AB361" s="1">
        <v>90</v>
      </c>
      <c r="AC361" s="1">
        <v>181.75</v>
      </c>
      <c r="AD361" s="1">
        <v>181</v>
      </c>
      <c r="AE361" s="1">
        <v>3000</v>
      </c>
      <c r="AF361">
        <v>3000</v>
      </c>
      <c r="AG361"/>
      <c r="AH361" s="1">
        <v>1</v>
      </c>
      <c r="AI361" s="1">
        <v>1</v>
      </c>
      <c r="AJ361" s="1">
        <v>1</v>
      </c>
      <c r="AK361" s="1">
        <v>1</v>
      </c>
      <c r="AL361" s="1">
        <v>0</v>
      </c>
      <c r="AM361" s="1">
        <v>1</v>
      </c>
      <c r="AN361" s="1">
        <v>3</v>
      </c>
      <c r="AO361" s="1">
        <v>0</v>
      </c>
      <c r="AP361" s="1">
        <v>0</v>
      </c>
    </row>
    <row r="362" spans="1:42">
      <c r="A362" s="1">
        <f>SUBTOTAL(103,$B$2:B362)</f>
        <v>361</v>
      </c>
      <c r="B362" s="1" t="s">
        <v>702</v>
      </c>
      <c r="C362" s="1" t="s">
        <v>13</v>
      </c>
      <c r="D362" t="s">
        <v>703</v>
      </c>
      <c r="E362" t="s">
        <v>704</v>
      </c>
      <c r="F362" t="s">
        <v>835</v>
      </c>
      <c r="G362" s="1">
        <v>26</v>
      </c>
      <c r="H362" s="1">
        <v>194</v>
      </c>
      <c r="I362" s="1">
        <v>194</v>
      </c>
      <c r="J362" s="1">
        <v>38</v>
      </c>
      <c r="K362" s="1">
        <v>53.163461538461497</v>
      </c>
      <c r="Q362" s="1">
        <v>0</v>
      </c>
      <c r="R362" s="1">
        <v>247.163461538462</v>
      </c>
      <c r="S362" s="1">
        <v>13</v>
      </c>
      <c r="T362" s="1" t="s">
        <v>836</v>
      </c>
      <c r="U362" s="1" t="s">
        <v>957</v>
      </c>
      <c r="X362" s="1">
        <v>5</v>
      </c>
      <c r="Z362" s="1">
        <v>282.163461538462</v>
      </c>
      <c r="AA362" s="2">
        <v>90</v>
      </c>
      <c r="AB362" s="1">
        <v>90</v>
      </c>
      <c r="AC362" s="1">
        <v>192.163461538462</v>
      </c>
      <c r="AD362" s="1">
        <v>192</v>
      </c>
      <c r="AE362" s="1">
        <v>653.84615384618905</v>
      </c>
      <c r="AF362">
        <v>600</v>
      </c>
      <c r="AG362"/>
      <c r="AH362" s="1">
        <v>1</v>
      </c>
      <c r="AI362" s="1">
        <v>1</v>
      </c>
      <c r="AJ362" s="1">
        <v>2</v>
      </c>
      <c r="AK362" s="1">
        <v>0</v>
      </c>
      <c r="AL362" s="1">
        <v>0</v>
      </c>
      <c r="AM362" s="1">
        <v>2</v>
      </c>
      <c r="AN362" s="1">
        <v>0</v>
      </c>
      <c r="AO362" s="1">
        <v>1</v>
      </c>
      <c r="AP362" s="1">
        <v>1</v>
      </c>
    </row>
    <row r="363" spans="1:42">
      <c r="A363" s="1">
        <f>SUBTOTAL(103,$B$2:B363)</f>
        <v>362</v>
      </c>
      <c r="B363" s="1" t="s">
        <v>1205</v>
      </c>
      <c r="C363" s="1" t="s">
        <v>13</v>
      </c>
      <c r="D363" t="s">
        <v>722</v>
      </c>
      <c r="E363" t="s">
        <v>1206</v>
      </c>
      <c r="F363" t="s">
        <v>835</v>
      </c>
      <c r="G363" s="1">
        <v>26</v>
      </c>
      <c r="H363" s="1">
        <v>194</v>
      </c>
      <c r="I363" s="1">
        <v>194</v>
      </c>
      <c r="J363" s="1">
        <v>62</v>
      </c>
      <c r="K363" s="1">
        <v>86.740384615384599</v>
      </c>
      <c r="Q363" s="1">
        <v>0</v>
      </c>
      <c r="R363" s="1">
        <v>280.74038461538498</v>
      </c>
      <c r="S363" s="1">
        <v>13</v>
      </c>
      <c r="T363" s="1" t="s">
        <v>836</v>
      </c>
      <c r="U363" s="1" t="s">
        <v>957</v>
      </c>
      <c r="X363" s="1">
        <v>5</v>
      </c>
      <c r="Z363" s="1">
        <v>315.74038461538498</v>
      </c>
      <c r="AA363" s="2">
        <v>90</v>
      </c>
      <c r="AB363" s="1">
        <v>90</v>
      </c>
      <c r="AC363" s="1">
        <v>225.74038461538501</v>
      </c>
      <c r="AD363" s="1">
        <v>225</v>
      </c>
      <c r="AE363" s="1">
        <v>2961.5384615385701</v>
      </c>
      <c r="AF363">
        <v>2900</v>
      </c>
      <c r="AG363"/>
      <c r="AH363" s="1">
        <v>2</v>
      </c>
      <c r="AI363" s="1">
        <v>0</v>
      </c>
      <c r="AJ363" s="1">
        <v>1</v>
      </c>
      <c r="AK363" s="1">
        <v>0</v>
      </c>
      <c r="AL363" s="1">
        <v>1</v>
      </c>
      <c r="AM363" s="1">
        <v>0</v>
      </c>
      <c r="AN363" s="1">
        <v>2</v>
      </c>
      <c r="AO363" s="1">
        <v>1</v>
      </c>
      <c r="AP363" s="1">
        <v>4</v>
      </c>
    </row>
    <row r="364" spans="1:42">
      <c r="A364" s="1">
        <f>SUBTOTAL(103,$B$2:B364)</f>
        <v>363</v>
      </c>
      <c r="B364" s="1" t="s">
        <v>1209</v>
      </c>
      <c r="C364" s="1" t="s">
        <v>13</v>
      </c>
      <c r="D364" t="s">
        <v>1210</v>
      </c>
      <c r="E364" t="s">
        <v>1211</v>
      </c>
      <c r="F364" t="s">
        <v>835</v>
      </c>
      <c r="G364" s="1">
        <v>25</v>
      </c>
      <c r="H364" s="1">
        <v>194</v>
      </c>
      <c r="I364" s="1">
        <v>186.538461538462</v>
      </c>
      <c r="J364" s="1">
        <v>34</v>
      </c>
      <c r="K364" s="1">
        <v>47.567307692307701</v>
      </c>
      <c r="Q364" s="1">
        <v>0</v>
      </c>
      <c r="R364" s="1">
        <v>234.105769230769</v>
      </c>
      <c r="T364" s="1" t="s">
        <v>836</v>
      </c>
      <c r="X364" s="1">
        <v>3</v>
      </c>
      <c r="Z364" s="1">
        <v>244.105769230769</v>
      </c>
      <c r="AA364" s="2">
        <v>90</v>
      </c>
      <c r="AB364" s="1">
        <v>90</v>
      </c>
      <c r="AC364" s="1">
        <v>154.105769230769</v>
      </c>
      <c r="AD364" s="1">
        <v>154</v>
      </c>
      <c r="AE364" s="1">
        <v>423.07692307690598</v>
      </c>
      <c r="AF364">
        <v>400</v>
      </c>
      <c r="AG364"/>
      <c r="AH364" s="1">
        <v>1</v>
      </c>
      <c r="AI364" s="1">
        <v>1</v>
      </c>
      <c r="AJ364" s="1">
        <v>0</v>
      </c>
      <c r="AK364" s="1">
        <v>0</v>
      </c>
      <c r="AL364" s="1">
        <v>0</v>
      </c>
      <c r="AM364" s="1">
        <v>4</v>
      </c>
      <c r="AN364" s="1">
        <v>0</v>
      </c>
      <c r="AO364" s="1">
        <v>0</v>
      </c>
      <c r="AP364" s="1">
        <v>4</v>
      </c>
    </row>
    <row r="365" spans="1:42">
      <c r="A365" s="1">
        <f>SUBTOTAL(103,$B$2:B365)</f>
        <v>364</v>
      </c>
      <c r="B365" s="1" t="s">
        <v>705</v>
      </c>
      <c r="C365" s="1" t="s">
        <v>13</v>
      </c>
      <c r="D365" t="s">
        <v>706</v>
      </c>
      <c r="E365" t="s">
        <v>707</v>
      </c>
      <c r="F365" t="s">
        <v>835</v>
      </c>
      <c r="G365" s="1">
        <v>26</v>
      </c>
      <c r="H365" s="1">
        <v>194</v>
      </c>
      <c r="I365" s="1">
        <v>194</v>
      </c>
      <c r="J365" s="1">
        <v>38</v>
      </c>
      <c r="K365" s="1">
        <v>53.163461538461497</v>
      </c>
      <c r="Q365" s="1">
        <v>0</v>
      </c>
      <c r="R365" s="1">
        <v>247.163461538462</v>
      </c>
      <c r="S365" s="1">
        <v>13</v>
      </c>
      <c r="T365" s="1" t="s">
        <v>836</v>
      </c>
      <c r="U365" s="1" t="s">
        <v>957</v>
      </c>
      <c r="X365" s="1">
        <v>2</v>
      </c>
      <c r="Z365" s="1">
        <v>279.163461538462</v>
      </c>
      <c r="AA365" s="2">
        <v>90</v>
      </c>
      <c r="AB365" s="1">
        <v>90</v>
      </c>
      <c r="AC365" s="1">
        <v>189.163461538462</v>
      </c>
      <c r="AD365" s="1">
        <v>189</v>
      </c>
      <c r="AE365" s="1">
        <v>653.84615384618905</v>
      </c>
      <c r="AF365">
        <v>600</v>
      </c>
      <c r="AG365"/>
      <c r="AH365" s="1">
        <v>1</v>
      </c>
      <c r="AI365" s="1">
        <v>1</v>
      </c>
      <c r="AJ365" s="1">
        <v>1</v>
      </c>
      <c r="AK365" s="1">
        <v>1</v>
      </c>
      <c r="AL365" s="1">
        <v>1</v>
      </c>
      <c r="AM365" s="1">
        <v>4</v>
      </c>
      <c r="AN365" s="1">
        <v>0</v>
      </c>
      <c r="AO365" s="1">
        <v>1</v>
      </c>
      <c r="AP365" s="1">
        <v>1</v>
      </c>
    </row>
    <row r="366" spans="1:42">
      <c r="A366" s="1">
        <f>SUBTOTAL(103,$B$2:B366)</f>
        <v>365</v>
      </c>
      <c r="B366" s="1" t="s">
        <v>708</v>
      </c>
      <c r="C366" s="1" t="s">
        <v>13</v>
      </c>
      <c r="D366" t="s">
        <v>709</v>
      </c>
      <c r="E366" t="s">
        <v>710</v>
      </c>
      <c r="F366" t="s">
        <v>835</v>
      </c>
      <c r="G366" s="1">
        <v>26</v>
      </c>
      <c r="H366" s="1">
        <v>194</v>
      </c>
      <c r="I366" s="1">
        <v>194</v>
      </c>
      <c r="J366" s="1">
        <v>42</v>
      </c>
      <c r="K366" s="1">
        <v>58.759615384615401</v>
      </c>
      <c r="Q366" s="1">
        <v>0</v>
      </c>
      <c r="R366" s="1">
        <v>252.75961538461499</v>
      </c>
      <c r="S366" s="1">
        <v>13</v>
      </c>
      <c r="T366" s="1" t="s">
        <v>836</v>
      </c>
      <c r="U366" s="1" t="s">
        <v>957</v>
      </c>
      <c r="X366" s="1">
        <v>2</v>
      </c>
      <c r="Z366" s="1">
        <v>284.75961538461502</v>
      </c>
      <c r="AA366" s="2">
        <v>90</v>
      </c>
      <c r="AB366" s="1">
        <v>90</v>
      </c>
      <c r="AC366" s="1">
        <v>194.75961538461499</v>
      </c>
      <c r="AD366" s="1">
        <v>194</v>
      </c>
      <c r="AE366" s="1">
        <v>3038.4615384614299</v>
      </c>
      <c r="AF366">
        <v>3000</v>
      </c>
      <c r="AG366"/>
      <c r="AH366" s="1">
        <v>1</v>
      </c>
      <c r="AI366" s="1">
        <v>1</v>
      </c>
      <c r="AJ366" s="1">
        <v>2</v>
      </c>
      <c r="AK366" s="1">
        <v>0</v>
      </c>
      <c r="AL366" s="1">
        <v>0</v>
      </c>
      <c r="AM366" s="1">
        <v>4</v>
      </c>
      <c r="AN366" s="1">
        <v>3</v>
      </c>
      <c r="AO366" s="1">
        <v>0</v>
      </c>
      <c r="AP366" s="1">
        <v>0</v>
      </c>
    </row>
    <row r="367" spans="1:42">
      <c r="A367" s="1">
        <f>SUBTOTAL(103,$B$2:B367)</f>
        <v>366</v>
      </c>
      <c r="B367" s="1" t="s">
        <v>1218</v>
      </c>
      <c r="C367" s="1" t="s">
        <v>13</v>
      </c>
      <c r="D367" t="s">
        <v>724</v>
      </c>
      <c r="E367" t="s">
        <v>1168</v>
      </c>
      <c r="F367" t="s">
        <v>835</v>
      </c>
      <c r="G367" s="1">
        <v>25.5</v>
      </c>
      <c r="H367" s="1">
        <v>194</v>
      </c>
      <c r="I367" s="1">
        <v>190.269230769231</v>
      </c>
      <c r="J367" s="1">
        <v>62</v>
      </c>
      <c r="K367" s="1">
        <v>86.740384615384599</v>
      </c>
      <c r="Q367" s="1">
        <v>0</v>
      </c>
      <c r="R367" s="1">
        <v>277.00961538461502</v>
      </c>
      <c r="S367" s="1">
        <v>6.25</v>
      </c>
      <c r="T367" s="1" t="s">
        <v>836</v>
      </c>
      <c r="U367" s="1" t="s">
        <v>957</v>
      </c>
      <c r="X367" s="1">
        <v>0</v>
      </c>
      <c r="Z367" s="1">
        <v>300.25961538461502</v>
      </c>
      <c r="AA367" s="2">
        <v>90</v>
      </c>
      <c r="AB367" s="1">
        <v>90</v>
      </c>
      <c r="AC367" s="1">
        <v>210.25961538461499</v>
      </c>
      <c r="AD367" s="1">
        <v>210</v>
      </c>
      <c r="AE367" s="1">
        <v>1038.4615384614301</v>
      </c>
      <c r="AF367">
        <v>1000</v>
      </c>
      <c r="AG367"/>
      <c r="AH367" s="1">
        <v>2</v>
      </c>
      <c r="AI367" s="1">
        <v>0</v>
      </c>
      <c r="AJ367" s="1">
        <v>0</v>
      </c>
      <c r="AK367" s="1">
        <v>1</v>
      </c>
      <c r="AL367" s="1">
        <v>0</v>
      </c>
      <c r="AM367" s="1">
        <v>0</v>
      </c>
      <c r="AN367" s="1">
        <v>1</v>
      </c>
      <c r="AO367" s="1">
        <v>0</v>
      </c>
      <c r="AP367" s="1">
        <v>0</v>
      </c>
    </row>
    <row r="368" spans="1:42">
      <c r="A368" s="1">
        <f>SUBTOTAL(103,$B$2:B368)</f>
        <v>367</v>
      </c>
      <c r="B368" s="1" t="s">
        <v>711</v>
      </c>
      <c r="C368" s="1" t="s">
        <v>13</v>
      </c>
      <c r="D368" t="s">
        <v>712</v>
      </c>
      <c r="E368" t="s">
        <v>542</v>
      </c>
      <c r="F368" t="s">
        <v>835</v>
      </c>
      <c r="G368" s="1">
        <v>26</v>
      </c>
      <c r="H368" s="1">
        <v>194</v>
      </c>
      <c r="I368" s="1">
        <v>194</v>
      </c>
      <c r="J368" s="1">
        <v>64</v>
      </c>
      <c r="K368" s="1">
        <v>89.538461538461505</v>
      </c>
      <c r="Q368" s="1">
        <v>0</v>
      </c>
      <c r="R368" s="1">
        <v>283.538461538462</v>
      </c>
      <c r="S368" s="1">
        <v>13</v>
      </c>
      <c r="T368" s="1" t="s">
        <v>836</v>
      </c>
      <c r="U368" s="1" t="s">
        <v>957</v>
      </c>
      <c r="X368" s="1">
        <v>0</v>
      </c>
      <c r="Z368" s="1">
        <v>313.538461538462</v>
      </c>
      <c r="AA368" s="2">
        <v>90</v>
      </c>
      <c r="AB368" s="1">
        <v>90</v>
      </c>
      <c r="AC368" s="1">
        <v>223.538461538462</v>
      </c>
      <c r="AD368" s="1">
        <v>223</v>
      </c>
      <c r="AE368" s="1">
        <v>2153.8461538461902</v>
      </c>
      <c r="AF368">
        <v>2100</v>
      </c>
      <c r="AG368"/>
      <c r="AH368" s="1">
        <v>2</v>
      </c>
      <c r="AI368" s="1">
        <v>0</v>
      </c>
      <c r="AJ368" s="1">
        <v>1</v>
      </c>
      <c r="AK368" s="1">
        <v>0</v>
      </c>
      <c r="AL368" s="1">
        <v>0</v>
      </c>
      <c r="AM368" s="1">
        <v>3</v>
      </c>
      <c r="AN368" s="1">
        <v>2</v>
      </c>
      <c r="AO368" s="1">
        <v>0</v>
      </c>
      <c r="AP368" s="1">
        <v>1</v>
      </c>
    </row>
    <row r="369" spans="1:42">
      <c r="A369" s="1">
        <f>SUBTOTAL(103,$B$2:B369)</f>
        <v>368</v>
      </c>
      <c r="B369" s="1" t="s">
        <v>1220</v>
      </c>
      <c r="C369" s="1" t="s">
        <v>13</v>
      </c>
      <c r="D369" t="s">
        <v>1221</v>
      </c>
      <c r="E369" t="s">
        <v>261</v>
      </c>
      <c r="F369" t="s">
        <v>835</v>
      </c>
      <c r="G369" s="1">
        <v>25.5</v>
      </c>
      <c r="H369" s="1">
        <v>194</v>
      </c>
      <c r="I369" s="1">
        <v>190.269230769231</v>
      </c>
      <c r="J369" s="1">
        <v>36</v>
      </c>
      <c r="K369" s="1">
        <v>50.365384615384599</v>
      </c>
      <c r="Q369" s="1">
        <v>0</v>
      </c>
      <c r="R369" s="1">
        <v>240.63461538461499</v>
      </c>
      <c r="T369" s="1" t="s">
        <v>836</v>
      </c>
      <c r="X369" s="1">
        <v>0</v>
      </c>
      <c r="Z369" s="1">
        <v>247.63461538461499</v>
      </c>
      <c r="AA369" s="2">
        <v>90</v>
      </c>
      <c r="AB369" s="1">
        <v>90</v>
      </c>
      <c r="AC369" s="1">
        <v>157.63461538461499</v>
      </c>
      <c r="AD369" s="1">
        <v>157</v>
      </c>
      <c r="AE369" s="1">
        <v>2538.4615384615499</v>
      </c>
      <c r="AF369">
        <v>2500</v>
      </c>
      <c r="AG369"/>
      <c r="AH369" s="1">
        <v>1</v>
      </c>
      <c r="AI369" s="1">
        <v>1</v>
      </c>
      <c r="AJ369" s="1">
        <v>0</v>
      </c>
      <c r="AK369" s="1">
        <v>0</v>
      </c>
      <c r="AL369" s="1">
        <v>1</v>
      </c>
      <c r="AM369" s="1">
        <v>2</v>
      </c>
      <c r="AN369" s="1">
        <v>2</v>
      </c>
      <c r="AO369" s="1">
        <v>1</v>
      </c>
      <c r="AP369" s="1">
        <v>0</v>
      </c>
    </row>
    <row r="370" spans="1:42">
      <c r="A370" s="3">
        <f>SUBTOTAL(103,$B$2:B370)</f>
        <v>369</v>
      </c>
      <c r="B370" s="3" t="s">
        <v>713</v>
      </c>
      <c r="C370" s="3" t="s">
        <v>13</v>
      </c>
      <c r="D370" s="4" t="s">
        <v>1222</v>
      </c>
      <c r="E370" s="4" t="s">
        <v>439</v>
      </c>
      <c r="F370" s="4" t="s">
        <v>835</v>
      </c>
      <c r="G370" s="1">
        <v>25.5</v>
      </c>
      <c r="H370" s="1">
        <v>194</v>
      </c>
      <c r="I370" s="1">
        <v>190.269230769231</v>
      </c>
      <c r="J370" s="1">
        <v>36</v>
      </c>
      <c r="K370" s="1">
        <v>50.365384615384599</v>
      </c>
      <c r="Q370" s="1">
        <v>0</v>
      </c>
      <c r="R370" s="1">
        <v>240.63461538461499</v>
      </c>
      <c r="T370" s="1" t="s">
        <v>836</v>
      </c>
      <c r="X370" s="1">
        <v>0</v>
      </c>
      <c r="Z370" s="3">
        <v>247.63461538461499</v>
      </c>
      <c r="AA370" s="3">
        <v>50</v>
      </c>
      <c r="AB370" s="1">
        <v>50</v>
      </c>
      <c r="AC370" s="1">
        <v>197.63461538461499</v>
      </c>
      <c r="AD370" s="1">
        <v>197</v>
      </c>
      <c r="AE370" s="1">
        <v>2538.4615384615499</v>
      </c>
      <c r="AF370">
        <v>2500</v>
      </c>
      <c r="AG370"/>
      <c r="AH370" s="1">
        <v>1</v>
      </c>
      <c r="AI370" s="1">
        <v>1</v>
      </c>
      <c r="AJ370" s="1">
        <v>2</v>
      </c>
      <c r="AK370" s="1">
        <v>0</v>
      </c>
      <c r="AL370" s="1">
        <v>1</v>
      </c>
      <c r="AM370" s="1">
        <v>2</v>
      </c>
      <c r="AN370" s="1">
        <v>2</v>
      </c>
      <c r="AO370" s="1">
        <v>1</v>
      </c>
      <c r="AP370" s="1">
        <v>0</v>
      </c>
    </row>
    <row r="371" spans="1:42">
      <c r="A371" s="1">
        <f>SUBTOTAL(103,$B$2:B371)</f>
        <v>370</v>
      </c>
      <c r="B371" s="1" t="s">
        <v>1223</v>
      </c>
      <c r="C371" s="1" t="s">
        <v>13</v>
      </c>
      <c r="D371" t="s">
        <v>1224</v>
      </c>
      <c r="E371" t="s">
        <v>1225</v>
      </c>
      <c r="F371" t="s">
        <v>835</v>
      </c>
      <c r="G371" s="1">
        <v>25.875</v>
      </c>
      <c r="H371" s="1">
        <v>194</v>
      </c>
      <c r="I371" s="1">
        <v>193.06730769230799</v>
      </c>
      <c r="J371" s="1">
        <v>62</v>
      </c>
      <c r="K371" s="1">
        <v>86.740384615384599</v>
      </c>
      <c r="Q371" s="1">
        <v>0</v>
      </c>
      <c r="R371" s="1">
        <v>279.80769230769198</v>
      </c>
      <c r="S371" s="1">
        <v>13</v>
      </c>
      <c r="T371" s="1" t="s">
        <v>836</v>
      </c>
      <c r="U371" s="1" t="s">
        <v>957</v>
      </c>
      <c r="X371" s="1">
        <v>0</v>
      </c>
      <c r="Z371" s="1">
        <v>309.80769230769198</v>
      </c>
      <c r="AA371" s="2">
        <v>90</v>
      </c>
      <c r="AB371" s="1">
        <v>90</v>
      </c>
      <c r="AC371" s="1">
        <v>219.80769230769201</v>
      </c>
      <c r="AD371" s="1">
        <v>219</v>
      </c>
      <c r="AE371" s="1">
        <v>3230.7692307692801</v>
      </c>
      <c r="AF371">
        <v>3200</v>
      </c>
      <c r="AG371"/>
      <c r="AH371" s="1">
        <v>2</v>
      </c>
      <c r="AI371" s="1">
        <v>0</v>
      </c>
      <c r="AJ371" s="1">
        <v>0</v>
      </c>
      <c r="AK371" s="1">
        <v>1</v>
      </c>
      <c r="AL371" s="1">
        <v>1</v>
      </c>
      <c r="AM371" s="1">
        <v>4</v>
      </c>
      <c r="AN371" s="1">
        <v>3</v>
      </c>
      <c r="AO371" s="1">
        <v>0</v>
      </c>
      <c r="AP371" s="1">
        <v>2</v>
      </c>
    </row>
    <row r="372" spans="1:42">
      <c r="A372" s="1">
        <f>SUBTOTAL(103,$B$2:B372)</f>
        <v>371</v>
      </c>
      <c r="B372" s="1" t="s">
        <v>828</v>
      </c>
      <c r="C372" s="1" t="s">
        <v>13</v>
      </c>
      <c r="D372" t="s">
        <v>829</v>
      </c>
      <c r="E372" t="s">
        <v>830</v>
      </c>
      <c r="F372" t="s">
        <v>835</v>
      </c>
      <c r="G372" s="1">
        <v>26</v>
      </c>
      <c r="H372" s="1">
        <v>192</v>
      </c>
      <c r="I372" s="1">
        <v>192</v>
      </c>
      <c r="J372" s="1">
        <v>64</v>
      </c>
      <c r="K372" s="1">
        <v>88.615384615384599</v>
      </c>
      <c r="Q372" s="1">
        <v>0</v>
      </c>
      <c r="R372" s="1">
        <v>280.61538461538498</v>
      </c>
      <c r="S372" s="1">
        <v>13</v>
      </c>
      <c r="T372" s="1" t="s">
        <v>836</v>
      </c>
      <c r="U372" s="1" t="s">
        <v>957</v>
      </c>
      <c r="X372" s="1">
        <v>0</v>
      </c>
      <c r="Z372" s="1">
        <v>310.61538461538498</v>
      </c>
      <c r="AA372" s="2">
        <v>90</v>
      </c>
      <c r="AB372" s="1">
        <v>90</v>
      </c>
      <c r="AC372" s="1">
        <v>220.61538461538501</v>
      </c>
      <c r="AD372" s="1">
        <v>220</v>
      </c>
      <c r="AE372" s="1">
        <v>2461.5384615385701</v>
      </c>
      <c r="AF372">
        <v>2400</v>
      </c>
      <c r="AG372"/>
      <c r="AH372" s="1">
        <v>2</v>
      </c>
      <c r="AI372" s="1">
        <v>0</v>
      </c>
      <c r="AJ372" s="1">
        <v>1</v>
      </c>
      <c r="AK372" s="1">
        <v>0</v>
      </c>
      <c r="AL372" s="1">
        <v>0</v>
      </c>
      <c r="AM372" s="1">
        <v>0</v>
      </c>
      <c r="AN372" s="1">
        <v>2</v>
      </c>
      <c r="AO372" s="1">
        <v>0</v>
      </c>
      <c r="AP372" s="1">
        <v>4</v>
      </c>
    </row>
    <row r="373" spans="1:42">
      <c r="A373" s="1">
        <f>SUBTOTAL(103,$B$2:B373)</f>
        <v>372</v>
      </c>
      <c r="B373" s="1" t="s">
        <v>714</v>
      </c>
      <c r="C373" s="1" t="s">
        <v>13</v>
      </c>
      <c r="D373" t="s">
        <v>715</v>
      </c>
      <c r="E373" t="s">
        <v>267</v>
      </c>
      <c r="F373" t="s">
        <v>835</v>
      </c>
      <c r="G373" s="1">
        <v>26</v>
      </c>
      <c r="H373" s="1">
        <v>192</v>
      </c>
      <c r="I373" s="1">
        <v>192</v>
      </c>
      <c r="J373" s="1">
        <v>66</v>
      </c>
      <c r="K373" s="1">
        <v>91.384615384615401</v>
      </c>
      <c r="Q373" s="1">
        <v>0</v>
      </c>
      <c r="R373" s="1">
        <v>283.38461538461502</v>
      </c>
      <c r="S373" s="1">
        <v>13</v>
      </c>
      <c r="T373" s="1" t="s">
        <v>836</v>
      </c>
      <c r="U373" s="1" t="s">
        <v>957</v>
      </c>
      <c r="X373" s="1">
        <v>0</v>
      </c>
      <c r="Z373" s="1">
        <v>313.38461538461502</v>
      </c>
      <c r="AA373" s="2">
        <v>90</v>
      </c>
      <c r="AB373" s="1">
        <v>90</v>
      </c>
      <c r="AC373" s="1">
        <v>223.38461538461499</v>
      </c>
      <c r="AD373" s="1">
        <v>223</v>
      </c>
      <c r="AE373" s="1">
        <v>1538.4615384614301</v>
      </c>
      <c r="AF373">
        <v>1500</v>
      </c>
      <c r="AG373"/>
      <c r="AH373" s="1">
        <v>2</v>
      </c>
      <c r="AI373" s="1">
        <v>0</v>
      </c>
      <c r="AJ373" s="1">
        <v>1</v>
      </c>
      <c r="AK373" s="1">
        <v>0</v>
      </c>
      <c r="AL373" s="1">
        <v>0</v>
      </c>
      <c r="AM373" s="1">
        <v>3</v>
      </c>
      <c r="AN373" s="1">
        <v>1</v>
      </c>
      <c r="AO373" s="1">
        <v>1</v>
      </c>
      <c r="AP373" s="1">
        <v>0</v>
      </c>
    </row>
    <row r="374" spans="1:42">
      <c r="A374" s="1">
        <f>SUBTOTAL(103,$B$2:B374)</f>
        <v>373</v>
      </c>
      <c r="B374" s="1" t="s">
        <v>716</v>
      </c>
      <c r="C374" s="1" t="e">
        <v>#N/A</v>
      </c>
      <c r="D374" t="s">
        <v>717</v>
      </c>
      <c r="E374" t="s">
        <v>718</v>
      </c>
      <c r="F374" t="s">
        <v>835</v>
      </c>
      <c r="G374" s="1">
        <v>18</v>
      </c>
      <c r="H374" s="1">
        <v>192</v>
      </c>
      <c r="I374" s="1">
        <v>132.92307692307699</v>
      </c>
      <c r="J374" s="1">
        <v>46</v>
      </c>
      <c r="K374" s="1">
        <v>63.692307692307701</v>
      </c>
      <c r="Q374" s="1">
        <v>0</v>
      </c>
      <c r="R374" s="1">
        <v>196.61538461538501</v>
      </c>
      <c r="S374" s="1">
        <v>9</v>
      </c>
      <c r="T374" s="1" t="s">
        <v>836</v>
      </c>
      <c r="U374" s="1" t="s">
        <v>967</v>
      </c>
      <c r="X374" s="1">
        <v>0</v>
      </c>
      <c r="Z374" s="1">
        <v>212.61538461538501</v>
      </c>
      <c r="AA374" s="2" t="e">
        <v>#N/A</v>
      </c>
      <c r="AC374" s="1">
        <v>212.61538461538501</v>
      </c>
      <c r="AD374" s="1">
        <v>212</v>
      </c>
      <c r="AE374" s="1">
        <v>2461.5384615385701</v>
      </c>
      <c r="AF374">
        <v>2400</v>
      </c>
      <c r="AG374"/>
      <c r="AH374" s="1">
        <v>2</v>
      </c>
      <c r="AI374" s="1">
        <v>0</v>
      </c>
      <c r="AJ374" s="1">
        <v>0</v>
      </c>
      <c r="AK374" s="1">
        <v>1</v>
      </c>
      <c r="AL374" s="1">
        <v>0</v>
      </c>
      <c r="AM374" s="1">
        <v>2</v>
      </c>
      <c r="AN374" s="1">
        <v>2</v>
      </c>
      <c r="AO374" s="1">
        <v>0</v>
      </c>
      <c r="AP374" s="1">
        <v>4</v>
      </c>
    </row>
    <row r="375" spans="1:42">
      <c r="A375" s="1">
        <f>SUBTOTAL(103,$B$2:B375)</f>
        <v>374</v>
      </c>
      <c r="B375" s="1" t="s">
        <v>719</v>
      </c>
      <c r="C375" s="1" t="s">
        <v>13</v>
      </c>
      <c r="D375" t="s">
        <v>720</v>
      </c>
      <c r="E375" t="s">
        <v>721</v>
      </c>
      <c r="F375" t="s">
        <v>835</v>
      </c>
      <c r="G375" s="1">
        <v>25</v>
      </c>
      <c r="H375" s="1">
        <v>194</v>
      </c>
      <c r="I375" s="1">
        <v>186.538461538462</v>
      </c>
      <c r="J375" s="1">
        <v>56</v>
      </c>
      <c r="K375" s="1">
        <v>78.346153846153896</v>
      </c>
      <c r="Q375" s="1">
        <v>0</v>
      </c>
      <c r="R375" s="1">
        <v>264.88461538461502</v>
      </c>
      <c r="S375" s="1">
        <v>13</v>
      </c>
      <c r="T375" s="1" t="s">
        <v>836</v>
      </c>
      <c r="U375" s="1" t="s">
        <v>957</v>
      </c>
      <c r="X375" s="1">
        <v>3</v>
      </c>
      <c r="Z375" s="1">
        <v>297.88461538461502</v>
      </c>
      <c r="AA375" s="2">
        <v>90</v>
      </c>
      <c r="AB375" s="1">
        <v>90</v>
      </c>
      <c r="AC375" s="1">
        <v>207.88461538461499</v>
      </c>
      <c r="AD375" s="1">
        <v>207</v>
      </c>
      <c r="AE375" s="1">
        <v>3538.46153846166</v>
      </c>
      <c r="AF375">
        <v>3500</v>
      </c>
      <c r="AG375"/>
      <c r="AH375" s="1">
        <v>2</v>
      </c>
      <c r="AI375" s="1">
        <v>0</v>
      </c>
      <c r="AJ375" s="1">
        <v>0</v>
      </c>
      <c r="AK375" s="1">
        <v>0</v>
      </c>
      <c r="AL375" s="1">
        <v>1</v>
      </c>
      <c r="AM375" s="1">
        <v>2</v>
      </c>
      <c r="AN375" s="1">
        <v>3</v>
      </c>
      <c r="AO375" s="1">
        <v>1</v>
      </c>
      <c r="AP375" s="1">
        <v>0</v>
      </c>
    </row>
    <row r="376" spans="1:42">
      <c r="A376" s="1">
        <f>SUBTOTAL(103,$B$2:B376)</f>
        <v>375</v>
      </c>
      <c r="B376" s="1" t="s">
        <v>726</v>
      </c>
      <c r="C376" s="1" t="s">
        <v>1340</v>
      </c>
      <c r="D376" t="s">
        <v>727</v>
      </c>
      <c r="E376" t="s">
        <v>728</v>
      </c>
      <c r="F376" t="s">
        <v>1230</v>
      </c>
      <c r="G376" s="1">
        <v>26</v>
      </c>
      <c r="H376" s="1">
        <v>412</v>
      </c>
      <c r="I376" s="1">
        <v>412</v>
      </c>
      <c r="J376" s="1">
        <v>0</v>
      </c>
      <c r="K376" s="1">
        <v>0</v>
      </c>
      <c r="M376" s="1">
        <v>0</v>
      </c>
      <c r="Q376" s="1">
        <v>0</v>
      </c>
      <c r="R376" s="1">
        <v>412</v>
      </c>
      <c r="S376" s="1">
        <v>13</v>
      </c>
      <c r="X376" s="1">
        <v>5</v>
      </c>
      <c r="Z376" s="1">
        <v>430</v>
      </c>
      <c r="AA376" s="2">
        <v>90</v>
      </c>
      <c r="AB376" s="1">
        <v>90</v>
      </c>
      <c r="AC376" s="1">
        <v>340</v>
      </c>
      <c r="AD376" s="1">
        <v>340</v>
      </c>
      <c r="AE376" s="1">
        <v>0</v>
      </c>
      <c r="AF376">
        <v>0</v>
      </c>
      <c r="AG376"/>
      <c r="AH376" s="1">
        <v>3</v>
      </c>
      <c r="AI376" s="1">
        <v>0</v>
      </c>
      <c r="AJ376" s="1">
        <v>2</v>
      </c>
      <c r="AK376" s="1">
        <v>0</v>
      </c>
      <c r="AL376" s="1">
        <v>0</v>
      </c>
      <c r="AM376" s="1">
        <v>0</v>
      </c>
      <c r="AN376" s="1">
        <v>0</v>
      </c>
      <c r="AO376" s="1">
        <v>0</v>
      </c>
      <c r="AP376" s="1">
        <v>0</v>
      </c>
    </row>
    <row r="377" spans="1:42">
      <c r="A377" s="1">
        <f>SUBTOTAL(103,$B$2:B377)</f>
        <v>376</v>
      </c>
      <c r="B377" s="1" t="s">
        <v>729</v>
      </c>
      <c r="C377" s="1" t="s">
        <v>1340</v>
      </c>
      <c r="D377" t="s">
        <v>730</v>
      </c>
      <c r="E377" t="s">
        <v>731</v>
      </c>
      <c r="F377" t="s">
        <v>1229</v>
      </c>
      <c r="G377" s="1">
        <v>26</v>
      </c>
      <c r="H377" s="1">
        <v>194</v>
      </c>
      <c r="I377" s="1">
        <v>194</v>
      </c>
      <c r="J377" s="1">
        <v>56</v>
      </c>
      <c r="K377" s="1">
        <v>78.346153846153896</v>
      </c>
      <c r="M377" s="1">
        <v>0</v>
      </c>
      <c r="Q377" s="1">
        <v>0</v>
      </c>
      <c r="R377" s="1">
        <v>272.34615384615398</v>
      </c>
      <c r="S377" s="1">
        <v>13</v>
      </c>
      <c r="T377" s="1" t="s">
        <v>836</v>
      </c>
      <c r="U377" s="1" t="s">
        <v>957</v>
      </c>
      <c r="X377" s="1">
        <v>0</v>
      </c>
      <c r="Z377" s="1">
        <v>302.34615384615398</v>
      </c>
      <c r="AA377" s="2">
        <v>90</v>
      </c>
      <c r="AB377" s="1">
        <v>90</v>
      </c>
      <c r="AC377" s="1">
        <v>212.34615384615401</v>
      </c>
      <c r="AD377" s="1">
        <v>212</v>
      </c>
      <c r="AE377" s="1">
        <v>1384.61538461547</v>
      </c>
      <c r="AF377">
        <v>1300</v>
      </c>
      <c r="AG377"/>
      <c r="AH377" s="1">
        <v>2</v>
      </c>
      <c r="AI377" s="1">
        <v>0</v>
      </c>
      <c r="AJ377" s="1">
        <v>0</v>
      </c>
      <c r="AK377" s="1">
        <v>1</v>
      </c>
      <c r="AL377" s="1">
        <v>0</v>
      </c>
      <c r="AM377" s="1">
        <v>2</v>
      </c>
      <c r="AN377" s="1">
        <v>1</v>
      </c>
      <c r="AO377" s="1">
        <v>0</v>
      </c>
      <c r="AP377" s="1">
        <v>3</v>
      </c>
    </row>
    <row r="378" spans="1:42">
      <c r="A378" s="1">
        <f>SUBTOTAL(103,$B$2:B378)</f>
        <v>377</v>
      </c>
      <c r="B378" s="1" t="s">
        <v>732</v>
      </c>
      <c r="C378" s="1" t="e">
        <v>#N/A</v>
      </c>
      <c r="D378" t="s">
        <v>733</v>
      </c>
      <c r="E378" t="s">
        <v>734</v>
      </c>
      <c r="F378" t="s">
        <v>1229</v>
      </c>
      <c r="G378" s="1">
        <v>14</v>
      </c>
      <c r="H378" s="1">
        <v>200</v>
      </c>
      <c r="I378" s="1">
        <v>107.69230769230801</v>
      </c>
      <c r="J378" s="1">
        <v>25</v>
      </c>
      <c r="K378" s="1">
        <v>36.057692307692299</v>
      </c>
      <c r="M378" s="1">
        <v>0</v>
      </c>
      <c r="Q378" s="1">
        <v>0</v>
      </c>
      <c r="R378" s="1">
        <v>143.75</v>
      </c>
      <c r="S378" s="1">
        <v>7</v>
      </c>
      <c r="T378" s="1" t="s">
        <v>836</v>
      </c>
      <c r="U378" s="1" t="s">
        <v>967</v>
      </c>
      <c r="X378" s="1">
        <v>0</v>
      </c>
      <c r="Z378" s="1">
        <v>157.75</v>
      </c>
      <c r="AA378" s="2" t="e">
        <v>#N/A</v>
      </c>
      <c r="AC378" s="1">
        <v>157.75</v>
      </c>
      <c r="AD378" s="1">
        <v>157</v>
      </c>
      <c r="AE378" s="1">
        <v>3000</v>
      </c>
      <c r="AF378">
        <v>3000</v>
      </c>
      <c r="AG378"/>
      <c r="AH378" s="1">
        <v>1</v>
      </c>
      <c r="AI378" s="1">
        <v>1</v>
      </c>
      <c r="AJ378" s="1">
        <v>0</v>
      </c>
      <c r="AK378" s="1">
        <v>0</v>
      </c>
      <c r="AL378" s="1">
        <v>1</v>
      </c>
      <c r="AM378" s="1">
        <v>2</v>
      </c>
      <c r="AN378" s="1">
        <v>3</v>
      </c>
      <c r="AO378" s="1">
        <v>0</v>
      </c>
      <c r="AP378" s="1">
        <v>0</v>
      </c>
    </row>
    <row r="379" spans="1:42">
      <c r="A379" s="1">
        <f>SUBTOTAL(103,$B$2:B379)</f>
        <v>378</v>
      </c>
      <c r="B379" s="1" t="s">
        <v>735</v>
      </c>
      <c r="C379" s="1" t="s">
        <v>1341</v>
      </c>
      <c r="D379" t="s">
        <v>736</v>
      </c>
      <c r="E379" t="s">
        <v>737</v>
      </c>
      <c r="F379" t="s">
        <v>1231</v>
      </c>
      <c r="G379" s="1">
        <v>25</v>
      </c>
      <c r="H379" s="1">
        <v>194</v>
      </c>
      <c r="I379" s="1">
        <v>186.538461538462</v>
      </c>
      <c r="J379" s="1">
        <v>36</v>
      </c>
      <c r="K379" s="1">
        <v>50.365384615384599</v>
      </c>
      <c r="Q379" s="1">
        <v>0</v>
      </c>
      <c r="R379" s="1">
        <v>236.90384615384599</v>
      </c>
      <c r="S379" s="1">
        <v>6.25</v>
      </c>
      <c r="T379" s="1" t="s">
        <v>836</v>
      </c>
      <c r="U379" s="1" t="s">
        <v>957</v>
      </c>
      <c r="X379" s="1">
        <v>5</v>
      </c>
      <c r="Z379" s="1">
        <v>265.15384615384602</v>
      </c>
      <c r="AA379" s="2">
        <v>90</v>
      </c>
      <c r="AB379" s="1">
        <v>90</v>
      </c>
      <c r="AC379" s="1">
        <v>175.15384615384599</v>
      </c>
      <c r="AD379" s="1">
        <v>175</v>
      </c>
      <c r="AE379" s="1">
        <v>615.38461538475497</v>
      </c>
      <c r="AF379">
        <v>600</v>
      </c>
      <c r="AG379"/>
      <c r="AH379" s="1">
        <v>1</v>
      </c>
      <c r="AI379" s="1">
        <v>1</v>
      </c>
      <c r="AJ379" s="1">
        <v>1</v>
      </c>
      <c r="AK379" s="1">
        <v>0</v>
      </c>
      <c r="AL379" s="1">
        <v>1</v>
      </c>
      <c r="AM379" s="1">
        <v>0</v>
      </c>
      <c r="AN379" s="1">
        <v>0</v>
      </c>
      <c r="AO379" s="1">
        <v>1</v>
      </c>
      <c r="AP379" s="1">
        <v>1</v>
      </c>
    </row>
    <row r="380" spans="1:42">
      <c r="A380" s="1">
        <f>SUBTOTAL(103,$B$2:B380)</f>
        <v>379</v>
      </c>
      <c r="B380" s="1" t="s">
        <v>1232</v>
      </c>
      <c r="C380" s="1" t="s">
        <v>1341</v>
      </c>
      <c r="D380" t="s">
        <v>1233</v>
      </c>
      <c r="E380" t="s">
        <v>1234</v>
      </c>
      <c r="F380" t="s">
        <v>1231</v>
      </c>
      <c r="G380" s="1">
        <v>26</v>
      </c>
      <c r="H380" s="1">
        <v>194</v>
      </c>
      <c r="I380" s="1">
        <v>194</v>
      </c>
      <c r="J380" s="1">
        <v>40</v>
      </c>
      <c r="K380" s="1">
        <v>55.961538461538503</v>
      </c>
      <c r="Q380" s="1">
        <v>0</v>
      </c>
      <c r="R380" s="1">
        <v>249.961538461538</v>
      </c>
      <c r="S380" s="1">
        <v>13</v>
      </c>
      <c r="T380" s="1" t="s">
        <v>836</v>
      </c>
      <c r="U380" s="1" t="s">
        <v>957</v>
      </c>
      <c r="X380" s="1">
        <v>5</v>
      </c>
      <c r="Z380" s="1">
        <v>284.961538461538</v>
      </c>
      <c r="AA380" s="2">
        <v>90</v>
      </c>
      <c r="AB380" s="1">
        <v>90</v>
      </c>
      <c r="AC380" s="1">
        <v>194.961538461538</v>
      </c>
      <c r="AD380" s="1">
        <v>194</v>
      </c>
      <c r="AE380" s="1">
        <v>3846.1538461538098</v>
      </c>
      <c r="AF380">
        <v>3800</v>
      </c>
      <c r="AG380"/>
      <c r="AH380" s="1">
        <v>1</v>
      </c>
      <c r="AI380" s="1">
        <v>1</v>
      </c>
      <c r="AJ380" s="1">
        <v>2</v>
      </c>
      <c r="AK380" s="1">
        <v>0</v>
      </c>
      <c r="AL380" s="1">
        <v>0</v>
      </c>
      <c r="AM380" s="1">
        <v>4</v>
      </c>
      <c r="AN380" s="1">
        <v>3</v>
      </c>
      <c r="AO380" s="1">
        <v>1</v>
      </c>
      <c r="AP380" s="1">
        <v>3</v>
      </c>
    </row>
    <row r="381" spans="1:42">
      <c r="A381" s="1">
        <f>SUBTOTAL(103,$B$2:B381)</f>
        <v>380</v>
      </c>
      <c r="B381" s="1" t="s">
        <v>738</v>
      </c>
      <c r="C381" s="1" t="s">
        <v>1341</v>
      </c>
      <c r="D381" t="s">
        <v>739</v>
      </c>
      <c r="E381" t="s">
        <v>740</v>
      </c>
      <c r="F381" t="s">
        <v>1231</v>
      </c>
      <c r="G381" s="1">
        <v>26</v>
      </c>
      <c r="H381" s="1">
        <v>194</v>
      </c>
      <c r="I381" s="1">
        <v>194</v>
      </c>
      <c r="J381" s="1">
        <v>40</v>
      </c>
      <c r="K381" s="1">
        <v>55.961538461538503</v>
      </c>
      <c r="Q381" s="1">
        <v>0</v>
      </c>
      <c r="R381" s="1">
        <v>249.961538461538</v>
      </c>
      <c r="S381" s="1">
        <v>13</v>
      </c>
      <c r="T381" s="1" t="s">
        <v>836</v>
      </c>
      <c r="U381" s="1" t="s">
        <v>957</v>
      </c>
      <c r="X381" s="1">
        <v>0</v>
      </c>
      <c r="Z381" s="1">
        <v>279.961538461538</v>
      </c>
      <c r="AA381" s="2">
        <v>90</v>
      </c>
      <c r="AB381" s="1">
        <v>90</v>
      </c>
      <c r="AC381" s="1">
        <v>189.961538461538</v>
      </c>
      <c r="AD381" s="1">
        <v>189</v>
      </c>
      <c r="AE381" s="1">
        <v>3846.1538461538098</v>
      </c>
      <c r="AF381">
        <v>3800</v>
      </c>
      <c r="AG381"/>
      <c r="AH381" s="1">
        <v>1</v>
      </c>
      <c r="AI381" s="1">
        <v>1</v>
      </c>
      <c r="AJ381" s="1">
        <v>1</v>
      </c>
      <c r="AK381" s="1">
        <v>1</v>
      </c>
      <c r="AL381" s="1">
        <v>1</v>
      </c>
      <c r="AM381" s="1">
        <v>4</v>
      </c>
      <c r="AN381" s="1">
        <v>3</v>
      </c>
      <c r="AO381" s="1">
        <v>1</v>
      </c>
      <c r="AP381" s="1">
        <v>3</v>
      </c>
    </row>
    <row r="382" spans="1:42">
      <c r="A382" s="1">
        <f>SUBTOTAL(103,$B$2:B382)</f>
        <v>381</v>
      </c>
      <c r="B382" s="1" t="s">
        <v>741</v>
      </c>
      <c r="C382" s="1" t="s">
        <v>1341</v>
      </c>
      <c r="D382" t="s">
        <v>742</v>
      </c>
      <c r="E382" t="s">
        <v>740</v>
      </c>
      <c r="F382" t="s">
        <v>1231</v>
      </c>
      <c r="G382" s="1">
        <v>26</v>
      </c>
      <c r="H382" s="1">
        <v>194</v>
      </c>
      <c r="I382" s="1">
        <v>194</v>
      </c>
      <c r="J382" s="1">
        <v>40</v>
      </c>
      <c r="K382" s="1">
        <v>55.961538461538503</v>
      </c>
      <c r="Q382" s="1">
        <v>0</v>
      </c>
      <c r="R382" s="1">
        <v>249.961538461538</v>
      </c>
      <c r="S382" s="1">
        <v>13</v>
      </c>
      <c r="T382" s="1" t="s">
        <v>836</v>
      </c>
      <c r="U382" s="1" t="s">
        <v>957</v>
      </c>
      <c r="X382" s="1">
        <v>0</v>
      </c>
      <c r="Z382" s="1">
        <v>279.961538461538</v>
      </c>
      <c r="AA382" s="2">
        <v>90</v>
      </c>
      <c r="AB382" s="1">
        <v>90</v>
      </c>
      <c r="AC382" s="1">
        <v>189.961538461538</v>
      </c>
      <c r="AD382" s="1">
        <v>189</v>
      </c>
      <c r="AE382" s="1">
        <v>3846.1538461538098</v>
      </c>
      <c r="AF382">
        <v>3800</v>
      </c>
      <c r="AG382"/>
      <c r="AH382" s="1">
        <v>1</v>
      </c>
      <c r="AI382" s="1">
        <v>1</v>
      </c>
      <c r="AJ382" s="1">
        <v>1</v>
      </c>
      <c r="AK382" s="1">
        <v>1</v>
      </c>
      <c r="AL382" s="1">
        <v>1</v>
      </c>
      <c r="AM382" s="1">
        <v>4</v>
      </c>
      <c r="AN382" s="1">
        <v>3</v>
      </c>
      <c r="AO382" s="1">
        <v>1</v>
      </c>
      <c r="AP382" s="1">
        <v>3</v>
      </c>
    </row>
    <row r="383" spans="1:42">
      <c r="A383" s="1">
        <f>SUBTOTAL(103,$B$2:B383)</f>
        <v>382</v>
      </c>
      <c r="B383" s="1" t="s">
        <v>743</v>
      </c>
      <c r="C383" s="1" t="s">
        <v>1341</v>
      </c>
      <c r="D383" t="s">
        <v>744</v>
      </c>
      <c r="E383" t="s">
        <v>745</v>
      </c>
      <c r="F383" t="s">
        <v>1231</v>
      </c>
      <c r="G383" s="1">
        <v>26</v>
      </c>
      <c r="H383" s="1">
        <v>194</v>
      </c>
      <c r="I383" s="1">
        <v>194</v>
      </c>
      <c r="J383" s="1">
        <v>40</v>
      </c>
      <c r="K383" s="1">
        <v>55.961538461538503</v>
      </c>
      <c r="Q383" s="1">
        <v>0</v>
      </c>
      <c r="R383" s="1">
        <v>249.961538461538</v>
      </c>
      <c r="S383" s="1">
        <v>13</v>
      </c>
      <c r="T383" s="1" t="s">
        <v>836</v>
      </c>
      <c r="U383" s="1" t="s">
        <v>957</v>
      </c>
      <c r="X383" s="1">
        <v>3</v>
      </c>
      <c r="Z383" s="1">
        <v>282.961538461538</v>
      </c>
      <c r="AA383" s="2">
        <v>90</v>
      </c>
      <c r="AB383" s="1">
        <v>90</v>
      </c>
      <c r="AC383" s="1">
        <v>192.961538461538</v>
      </c>
      <c r="AD383" s="1">
        <v>192</v>
      </c>
      <c r="AE383" s="1">
        <v>3846.1538461538098</v>
      </c>
      <c r="AF383">
        <v>3800</v>
      </c>
      <c r="AG383"/>
      <c r="AH383" s="1">
        <v>1</v>
      </c>
      <c r="AI383" s="1">
        <v>1</v>
      </c>
      <c r="AJ383" s="1">
        <v>2</v>
      </c>
      <c r="AK383" s="1">
        <v>0</v>
      </c>
      <c r="AL383" s="1">
        <v>0</v>
      </c>
      <c r="AM383" s="1">
        <v>2</v>
      </c>
      <c r="AN383" s="1">
        <v>3</v>
      </c>
      <c r="AO383" s="1">
        <v>1</v>
      </c>
      <c r="AP383" s="1">
        <v>3</v>
      </c>
    </row>
    <row r="384" spans="1:42">
      <c r="A384" s="1">
        <f>SUBTOTAL(103,$B$2:B384)</f>
        <v>383</v>
      </c>
      <c r="B384" s="1" t="s">
        <v>746</v>
      </c>
      <c r="C384" s="1" t="s">
        <v>1342</v>
      </c>
      <c r="D384" t="s">
        <v>747</v>
      </c>
      <c r="E384" t="s">
        <v>748</v>
      </c>
      <c r="F384" t="s">
        <v>835</v>
      </c>
      <c r="G384" s="1">
        <v>26</v>
      </c>
      <c r="H384" s="1">
        <v>194</v>
      </c>
      <c r="I384" s="1">
        <v>194</v>
      </c>
      <c r="J384" s="1">
        <v>50</v>
      </c>
      <c r="K384" s="1">
        <v>69.951923076923094</v>
      </c>
      <c r="Q384" s="1">
        <v>0</v>
      </c>
      <c r="R384" s="1">
        <v>263.95192307692298</v>
      </c>
      <c r="S384" s="1">
        <v>13</v>
      </c>
      <c r="T384" s="1" t="s">
        <v>836</v>
      </c>
      <c r="U384" s="1" t="s">
        <v>957</v>
      </c>
      <c r="X384" s="1">
        <v>5</v>
      </c>
      <c r="Z384" s="1">
        <v>298.95192307692298</v>
      </c>
      <c r="AA384" s="2">
        <v>90</v>
      </c>
      <c r="AB384" s="1">
        <v>90</v>
      </c>
      <c r="AC384" s="1">
        <v>208.95192307692301</v>
      </c>
      <c r="AD384" s="1">
        <v>208</v>
      </c>
      <c r="AE384" s="1">
        <v>3807.6923076923799</v>
      </c>
      <c r="AF384">
        <v>3800</v>
      </c>
      <c r="AG384"/>
      <c r="AH384" s="1">
        <v>2</v>
      </c>
      <c r="AI384" s="1">
        <v>0</v>
      </c>
      <c r="AJ384" s="1">
        <v>0</v>
      </c>
      <c r="AK384" s="1">
        <v>0</v>
      </c>
      <c r="AL384" s="1">
        <v>1</v>
      </c>
      <c r="AM384" s="1">
        <v>3</v>
      </c>
      <c r="AN384" s="1">
        <v>3</v>
      </c>
      <c r="AO384" s="1">
        <v>1</v>
      </c>
      <c r="AP384" s="1">
        <v>3</v>
      </c>
    </row>
    <row r="385" spans="1:42">
      <c r="A385" s="1">
        <f>SUBTOTAL(103,$B$2:B385)</f>
        <v>384</v>
      </c>
      <c r="B385" s="1" t="s">
        <v>749</v>
      </c>
      <c r="C385" s="1" t="s">
        <v>1342</v>
      </c>
      <c r="D385" t="s">
        <v>750</v>
      </c>
      <c r="E385" t="s">
        <v>751</v>
      </c>
      <c r="F385" t="s">
        <v>835</v>
      </c>
      <c r="G385" s="1">
        <v>26</v>
      </c>
      <c r="H385" s="1">
        <v>194</v>
      </c>
      <c r="I385" s="1">
        <v>194</v>
      </c>
      <c r="J385" s="1">
        <v>64</v>
      </c>
      <c r="K385" s="1">
        <v>89.538461538461505</v>
      </c>
      <c r="Q385" s="1">
        <v>0</v>
      </c>
      <c r="R385" s="1">
        <v>283.538461538462</v>
      </c>
      <c r="S385" s="1">
        <v>13</v>
      </c>
      <c r="T385" s="1" t="s">
        <v>836</v>
      </c>
      <c r="U385" s="1" t="s">
        <v>957</v>
      </c>
      <c r="X385" s="1">
        <v>3</v>
      </c>
      <c r="Z385" s="1">
        <v>316.538461538462</v>
      </c>
      <c r="AA385" s="2">
        <v>90</v>
      </c>
      <c r="AB385" s="1">
        <v>90</v>
      </c>
      <c r="AC385" s="1">
        <v>226.538461538462</v>
      </c>
      <c r="AD385" s="1">
        <v>226</v>
      </c>
      <c r="AE385" s="1">
        <v>2153.8461538461902</v>
      </c>
      <c r="AF385">
        <v>2100</v>
      </c>
      <c r="AG385"/>
      <c r="AH385" s="1">
        <v>2</v>
      </c>
      <c r="AI385" s="1">
        <v>0</v>
      </c>
      <c r="AJ385" s="1">
        <v>1</v>
      </c>
      <c r="AK385" s="1">
        <v>0</v>
      </c>
      <c r="AL385" s="1">
        <v>1</v>
      </c>
      <c r="AM385" s="1">
        <v>1</v>
      </c>
      <c r="AN385" s="1">
        <v>2</v>
      </c>
      <c r="AO385" s="1">
        <v>0</v>
      </c>
      <c r="AP385" s="1">
        <v>1</v>
      </c>
    </row>
    <row r="386" spans="1:42">
      <c r="A386" s="3">
        <f>SUBTOTAL(103,$B$2:B386)</f>
        <v>385</v>
      </c>
      <c r="B386" s="3" t="s">
        <v>752</v>
      </c>
      <c r="C386" s="3" t="s">
        <v>1342</v>
      </c>
      <c r="D386" s="4" t="s">
        <v>753</v>
      </c>
      <c r="E386" s="4" t="s">
        <v>754</v>
      </c>
      <c r="F386" s="4" t="s">
        <v>835</v>
      </c>
      <c r="G386" s="1">
        <v>23</v>
      </c>
      <c r="H386" s="1">
        <v>194</v>
      </c>
      <c r="I386" s="1">
        <v>171.61538461538501</v>
      </c>
      <c r="J386" s="1">
        <v>40</v>
      </c>
      <c r="K386" s="1">
        <v>55.961538461538503</v>
      </c>
      <c r="Q386" s="1">
        <v>0</v>
      </c>
      <c r="R386" s="1">
        <v>227.57692307692301</v>
      </c>
      <c r="T386" s="1" t="s">
        <v>836</v>
      </c>
      <c r="U386" s="1" t="s">
        <v>967</v>
      </c>
      <c r="X386" s="1">
        <v>2</v>
      </c>
      <c r="Z386" s="3">
        <v>236.57692307692301</v>
      </c>
      <c r="AA386" s="3">
        <v>50</v>
      </c>
      <c r="AB386" s="1">
        <v>50</v>
      </c>
      <c r="AC386" s="1">
        <v>186.57692307692301</v>
      </c>
      <c r="AD386" s="1">
        <v>186</v>
      </c>
      <c r="AE386" s="1">
        <v>2307.6923076922599</v>
      </c>
      <c r="AF386">
        <v>2300</v>
      </c>
      <c r="AG386"/>
      <c r="AH386" s="1">
        <v>1</v>
      </c>
      <c r="AI386" s="1">
        <v>1</v>
      </c>
      <c r="AJ386" s="1">
        <v>1</v>
      </c>
      <c r="AK386" s="1">
        <v>1</v>
      </c>
      <c r="AL386" s="1">
        <v>1</v>
      </c>
      <c r="AM386" s="1">
        <v>1</v>
      </c>
      <c r="AN386" s="1">
        <v>2</v>
      </c>
      <c r="AO386" s="1">
        <v>0</v>
      </c>
      <c r="AP386" s="1">
        <v>3</v>
      </c>
    </row>
    <row r="387" spans="1:42">
      <c r="A387" s="1">
        <f>SUBTOTAL(103,$B$2:B387)</f>
        <v>386</v>
      </c>
      <c r="B387" s="1" t="s">
        <v>755</v>
      </c>
      <c r="C387" s="1" t="s">
        <v>1342</v>
      </c>
      <c r="D387" t="s">
        <v>756</v>
      </c>
      <c r="E387" t="s">
        <v>757</v>
      </c>
      <c r="F387" t="s">
        <v>835</v>
      </c>
      <c r="G387" s="1">
        <v>26</v>
      </c>
      <c r="H387" s="1">
        <v>194</v>
      </c>
      <c r="I387" s="1">
        <v>194</v>
      </c>
      <c r="J387" s="1">
        <v>52</v>
      </c>
      <c r="K387" s="1">
        <v>72.75</v>
      </c>
      <c r="Q387" s="1">
        <v>0</v>
      </c>
      <c r="R387" s="1">
        <v>266.75</v>
      </c>
      <c r="S387" s="1">
        <v>13</v>
      </c>
      <c r="T387" s="1" t="s">
        <v>836</v>
      </c>
      <c r="U387" s="1" t="s">
        <v>957</v>
      </c>
      <c r="X387" s="1">
        <v>0</v>
      </c>
      <c r="Z387" s="1">
        <v>296.75</v>
      </c>
      <c r="AA387" s="2">
        <v>90</v>
      </c>
      <c r="AB387" s="1">
        <v>90</v>
      </c>
      <c r="AC387" s="1">
        <v>206.75</v>
      </c>
      <c r="AD387" s="1">
        <v>206</v>
      </c>
      <c r="AE387" s="1">
        <v>3000</v>
      </c>
      <c r="AF387">
        <v>3000</v>
      </c>
      <c r="AG387"/>
      <c r="AH387" s="1">
        <v>2</v>
      </c>
      <c r="AI387" s="1">
        <v>0</v>
      </c>
      <c r="AJ387" s="1">
        <v>0</v>
      </c>
      <c r="AK387" s="1">
        <v>0</v>
      </c>
      <c r="AL387" s="1">
        <v>1</v>
      </c>
      <c r="AM387" s="1">
        <v>1</v>
      </c>
      <c r="AN387" s="1">
        <v>3</v>
      </c>
      <c r="AO387" s="1">
        <v>0</v>
      </c>
      <c r="AP387" s="1">
        <v>0</v>
      </c>
    </row>
    <row r="388" spans="1:42">
      <c r="A388" s="1">
        <f>SUBTOTAL(103,$B$2:B388)</f>
        <v>387</v>
      </c>
      <c r="B388" s="1" t="s">
        <v>758</v>
      </c>
      <c r="C388" s="1" t="s">
        <v>1342</v>
      </c>
      <c r="D388" t="s">
        <v>759</v>
      </c>
      <c r="E388" t="s">
        <v>444</v>
      </c>
      <c r="F388" t="s">
        <v>835</v>
      </c>
      <c r="G388" s="1">
        <v>25.4375</v>
      </c>
      <c r="H388" s="1">
        <v>194</v>
      </c>
      <c r="I388" s="1">
        <v>189.80288461538501</v>
      </c>
      <c r="J388" s="1">
        <v>39</v>
      </c>
      <c r="K388" s="1">
        <v>54.5625</v>
      </c>
      <c r="Q388" s="1">
        <v>0</v>
      </c>
      <c r="R388" s="1">
        <v>244.36538461538501</v>
      </c>
      <c r="S388" s="1">
        <v>13</v>
      </c>
      <c r="T388" s="1" t="s">
        <v>836</v>
      </c>
      <c r="U388" s="1" t="s">
        <v>957</v>
      </c>
      <c r="X388" s="1">
        <v>0</v>
      </c>
      <c r="Z388" s="1">
        <v>274.36538461538498</v>
      </c>
      <c r="AA388" s="2">
        <v>90</v>
      </c>
      <c r="AB388" s="1">
        <v>90</v>
      </c>
      <c r="AC388" s="1">
        <v>184.36538461538501</v>
      </c>
      <c r="AD388" s="1">
        <v>184</v>
      </c>
      <c r="AE388" s="1">
        <v>1461.5384615385699</v>
      </c>
      <c r="AF388">
        <v>1400</v>
      </c>
      <c r="AG388"/>
      <c r="AH388" s="1">
        <v>1</v>
      </c>
      <c r="AI388" s="1">
        <v>1</v>
      </c>
      <c r="AJ388" s="1">
        <v>1</v>
      </c>
      <c r="AK388" s="1">
        <v>1</v>
      </c>
      <c r="AL388" s="1">
        <v>0</v>
      </c>
      <c r="AM388" s="1">
        <v>4</v>
      </c>
      <c r="AN388" s="1">
        <v>1</v>
      </c>
      <c r="AO388" s="1">
        <v>0</v>
      </c>
      <c r="AP388" s="1">
        <v>4</v>
      </c>
    </row>
    <row r="389" spans="1:42">
      <c r="A389" s="1">
        <f>SUBTOTAL(103,$B$2:B389)</f>
        <v>388</v>
      </c>
      <c r="B389" s="1" t="s">
        <v>1343</v>
      </c>
      <c r="C389" s="1" t="s">
        <v>1342</v>
      </c>
      <c r="D389" t="s">
        <v>1344</v>
      </c>
      <c r="E389" t="s">
        <v>267</v>
      </c>
      <c r="F389" t="s">
        <v>835</v>
      </c>
      <c r="G389" s="1">
        <v>25</v>
      </c>
      <c r="H389" s="1">
        <v>192</v>
      </c>
      <c r="I389" s="1">
        <v>184.61538461538501</v>
      </c>
      <c r="J389" s="1">
        <v>30</v>
      </c>
      <c r="K389" s="1">
        <v>41.538461538461497</v>
      </c>
      <c r="Q389" s="1">
        <v>0</v>
      </c>
      <c r="R389" s="1">
        <v>226.15384615384599</v>
      </c>
      <c r="T389" s="1" t="s">
        <v>836</v>
      </c>
      <c r="X389" s="1">
        <v>0</v>
      </c>
      <c r="Z389" s="1">
        <v>233.15384615384599</v>
      </c>
      <c r="AA389" s="2">
        <v>90</v>
      </c>
      <c r="AB389" s="1">
        <v>90</v>
      </c>
      <c r="AC389" s="1">
        <v>143.15384615384599</v>
      </c>
      <c r="AD389" s="1">
        <v>143</v>
      </c>
      <c r="AE389" s="1">
        <v>615.38461538464196</v>
      </c>
      <c r="AF389">
        <v>600</v>
      </c>
      <c r="AG389"/>
      <c r="AH389" s="1">
        <v>1</v>
      </c>
      <c r="AI389" s="1">
        <v>0</v>
      </c>
      <c r="AJ389" s="1">
        <v>2</v>
      </c>
      <c r="AK389" s="1">
        <v>0</v>
      </c>
      <c r="AL389" s="1">
        <v>0</v>
      </c>
      <c r="AM389" s="1">
        <v>3</v>
      </c>
      <c r="AN389" s="1">
        <v>0</v>
      </c>
      <c r="AO389" s="1">
        <v>1</v>
      </c>
      <c r="AP389" s="1">
        <v>1</v>
      </c>
    </row>
    <row r="390" spans="1:42">
      <c r="A390" s="1">
        <f>SUBTOTAL(103,$B$2:B390)</f>
        <v>389</v>
      </c>
      <c r="B390" s="1" t="s">
        <v>1235</v>
      </c>
      <c r="C390" s="1" t="s">
        <v>1238</v>
      </c>
      <c r="D390" t="s">
        <v>1236</v>
      </c>
      <c r="E390" t="s">
        <v>1237</v>
      </c>
      <c r="F390" t="s">
        <v>1238</v>
      </c>
      <c r="G390" s="1">
        <v>25.75</v>
      </c>
      <c r="H390" s="1">
        <v>152</v>
      </c>
      <c r="I390" s="1">
        <v>150.538461538462</v>
      </c>
      <c r="J390" s="1">
        <v>39</v>
      </c>
      <c r="K390" s="1">
        <v>42.75</v>
      </c>
      <c r="Q390" s="1">
        <v>0</v>
      </c>
      <c r="R390" s="1">
        <v>193.288461538462</v>
      </c>
      <c r="S390" s="1">
        <v>13</v>
      </c>
      <c r="T390" s="1" t="s">
        <v>836</v>
      </c>
      <c r="U390" s="1" t="s">
        <v>957</v>
      </c>
      <c r="X390" s="1">
        <v>2</v>
      </c>
      <c r="Z390" s="1">
        <v>225.288461538462</v>
      </c>
      <c r="AA390" s="2">
        <v>90</v>
      </c>
      <c r="AB390" s="1">
        <v>90</v>
      </c>
      <c r="AC390" s="1">
        <v>135.288461538462</v>
      </c>
      <c r="AD390" s="1">
        <v>135</v>
      </c>
      <c r="AE390" s="1">
        <v>1153.8461538460799</v>
      </c>
      <c r="AF390">
        <v>1100</v>
      </c>
      <c r="AG390"/>
      <c r="AH390" s="1">
        <v>1</v>
      </c>
      <c r="AI390" s="1">
        <v>0</v>
      </c>
      <c r="AJ390" s="1">
        <v>1</v>
      </c>
      <c r="AK390" s="1">
        <v>1</v>
      </c>
      <c r="AL390" s="1">
        <v>1</v>
      </c>
      <c r="AM390" s="1">
        <v>0</v>
      </c>
      <c r="AN390" s="1">
        <v>1</v>
      </c>
      <c r="AO390" s="1">
        <v>0</v>
      </c>
      <c r="AP390" s="1">
        <v>1</v>
      </c>
    </row>
    <row r="391" spans="1:42">
      <c r="A391" s="1">
        <f>SUBTOTAL(103,$B$2:B391)</f>
        <v>390</v>
      </c>
      <c r="B391" s="1" t="s">
        <v>1239</v>
      </c>
      <c r="C391" s="1" t="s">
        <v>1238</v>
      </c>
      <c r="D391" t="s">
        <v>1240</v>
      </c>
      <c r="E391" t="s">
        <v>850</v>
      </c>
      <c r="F391" t="s">
        <v>1238</v>
      </c>
      <c r="G391" s="1">
        <v>26</v>
      </c>
      <c r="H391" s="1">
        <v>152</v>
      </c>
      <c r="I391" s="1">
        <v>152</v>
      </c>
      <c r="J391" s="1">
        <v>41</v>
      </c>
      <c r="K391" s="1">
        <v>44.942307692307701</v>
      </c>
      <c r="Q391" s="1">
        <v>0</v>
      </c>
      <c r="R391" s="1">
        <v>196.94230769230799</v>
      </c>
      <c r="S391" s="1">
        <v>13</v>
      </c>
      <c r="T391" s="1" t="s">
        <v>836</v>
      </c>
      <c r="U391" s="1" t="s">
        <v>957</v>
      </c>
      <c r="X391" s="1">
        <v>2</v>
      </c>
      <c r="Z391" s="1">
        <v>228.94230769230799</v>
      </c>
      <c r="AA391" s="2">
        <v>90</v>
      </c>
      <c r="AB391" s="1">
        <v>90</v>
      </c>
      <c r="AC391" s="1">
        <v>138.94230769230799</v>
      </c>
      <c r="AD391" s="1">
        <v>138</v>
      </c>
      <c r="AE391" s="1">
        <v>3769.2307692307199</v>
      </c>
      <c r="AF391">
        <v>3700</v>
      </c>
      <c r="AG391"/>
      <c r="AH391" s="1">
        <v>1</v>
      </c>
      <c r="AI391" s="1">
        <v>0</v>
      </c>
      <c r="AJ391" s="1">
        <v>1</v>
      </c>
      <c r="AK391" s="1">
        <v>1</v>
      </c>
      <c r="AL391" s="1">
        <v>1</v>
      </c>
      <c r="AM391" s="1">
        <v>3</v>
      </c>
      <c r="AN391" s="1">
        <v>3</v>
      </c>
      <c r="AO391" s="1">
        <v>1</v>
      </c>
      <c r="AP391" s="1">
        <v>2</v>
      </c>
    </row>
    <row r="392" spans="1:42">
      <c r="A392" s="1">
        <f>SUBTOTAL(103,$B$2:B392)</f>
        <v>391</v>
      </c>
      <c r="B392" s="1" t="s">
        <v>1241</v>
      </c>
      <c r="C392" s="1" t="s">
        <v>1238</v>
      </c>
      <c r="D392" t="s">
        <v>1242</v>
      </c>
      <c r="E392" t="s">
        <v>1243</v>
      </c>
      <c r="F392" t="s">
        <v>1238</v>
      </c>
      <c r="G392" s="1">
        <v>24.5</v>
      </c>
      <c r="H392" s="1">
        <v>152</v>
      </c>
      <c r="I392" s="1">
        <v>143.230769230769</v>
      </c>
      <c r="J392" s="1">
        <v>38</v>
      </c>
      <c r="K392" s="1">
        <v>41.653846153846096</v>
      </c>
      <c r="Q392" s="1">
        <v>0</v>
      </c>
      <c r="R392" s="1">
        <v>184.88461538461499</v>
      </c>
      <c r="T392" s="1" t="s">
        <v>836</v>
      </c>
      <c r="X392" s="1">
        <v>2</v>
      </c>
      <c r="Z392" s="1">
        <v>193.88461538461499</v>
      </c>
      <c r="AA392" s="2">
        <v>90</v>
      </c>
      <c r="AB392" s="1">
        <v>90</v>
      </c>
      <c r="AC392" s="1">
        <v>103.884615384615</v>
      </c>
      <c r="AD392" s="1">
        <v>103</v>
      </c>
      <c r="AE392" s="1">
        <v>3538.4615384614299</v>
      </c>
      <c r="AF392">
        <v>3500</v>
      </c>
      <c r="AG392"/>
      <c r="AH392" s="1">
        <v>1</v>
      </c>
      <c r="AI392" s="1">
        <v>0</v>
      </c>
      <c r="AJ392" s="1">
        <v>0</v>
      </c>
      <c r="AK392" s="1">
        <v>0</v>
      </c>
      <c r="AL392" s="1">
        <v>0</v>
      </c>
      <c r="AM392" s="1">
        <v>3</v>
      </c>
      <c r="AN392" s="1">
        <v>3</v>
      </c>
      <c r="AO392" s="1">
        <v>1</v>
      </c>
      <c r="AP392" s="1">
        <v>0</v>
      </c>
    </row>
    <row r="393" spans="1:42">
      <c r="A393" s="1">
        <f>SUBTOTAL(103,$B$2:B393)</f>
        <v>392</v>
      </c>
      <c r="B393" s="1" t="s">
        <v>760</v>
      </c>
      <c r="C393" s="1" t="s">
        <v>1238</v>
      </c>
      <c r="D393" t="s">
        <v>761</v>
      </c>
      <c r="E393" t="s">
        <v>762</v>
      </c>
      <c r="F393" t="s">
        <v>1238</v>
      </c>
      <c r="G393" s="1">
        <v>26</v>
      </c>
      <c r="H393" s="1">
        <v>162</v>
      </c>
      <c r="I393" s="1">
        <v>162</v>
      </c>
      <c r="J393" s="1">
        <v>40</v>
      </c>
      <c r="K393" s="1">
        <v>46.730769230769198</v>
      </c>
      <c r="Q393" s="1">
        <v>0</v>
      </c>
      <c r="R393" s="1">
        <v>208.730769230769</v>
      </c>
      <c r="S393" s="1">
        <v>13</v>
      </c>
      <c r="T393" s="1" t="s">
        <v>836</v>
      </c>
      <c r="U393" s="1" t="s">
        <v>957</v>
      </c>
      <c r="Z393" s="1">
        <v>238.730769230769</v>
      </c>
      <c r="AA393" s="2">
        <v>90</v>
      </c>
      <c r="AB393" s="1">
        <v>90</v>
      </c>
      <c r="AC393" s="1">
        <v>148.730769230769</v>
      </c>
      <c r="AD393" s="1">
        <v>148</v>
      </c>
      <c r="AE393" s="1">
        <v>2923.0769230769101</v>
      </c>
      <c r="AF393">
        <v>2900</v>
      </c>
      <c r="AG393"/>
      <c r="AH393" s="1">
        <v>1</v>
      </c>
      <c r="AI393" s="1">
        <v>0</v>
      </c>
      <c r="AJ393" s="1">
        <v>2</v>
      </c>
      <c r="AK393" s="1">
        <v>0</v>
      </c>
      <c r="AL393" s="1">
        <v>1</v>
      </c>
      <c r="AM393" s="1">
        <v>3</v>
      </c>
      <c r="AN393" s="1">
        <v>2</v>
      </c>
      <c r="AO393" s="1">
        <v>1</v>
      </c>
      <c r="AP393" s="1">
        <v>4</v>
      </c>
    </row>
    <row r="394" spans="1:42">
      <c r="A394" s="1">
        <f>SUBTOTAL(103,$B$2:B394)</f>
        <v>393</v>
      </c>
      <c r="B394" s="1" t="s">
        <v>763</v>
      </c>
      <c r="C394" s="1" t="s">
        <v>1244</v>
      </c>
      <c r="D394" t="s">
        <v>764</v>
      </c>
      <c r="E394" t="s">
        <v>765</v>
      </c>
      <c r="F394" t="s">
        <v>1244</v>
      </c>
      <c r="G394" s="1">
        <v>26</v>
      </c>
      <c r="H394" s="1">
        <v>412</v>
      </c>
      <c r="I394" s="1">
        <v>412</v>
      </c>
      <c r="J394" s="1">
        <v>0</v>
      </c>
      <c r="K394" s="1">
        <v>0</v>
      </c>
      <c r="Q394" s="1">
        <v>0</v>
      </c>
      <c r="R394" s="1">
        <v>412</v>
      </c>
      <c r="S394" s="1">
        <v>13</v>
      </c>
      <c r="X394" s="1">
        <v>6</v>
      </c>
      <c r="Z394" s="1">
        <v>431</v>
      </c>
      <c r="AA394" s="2">
        <v>90</v>
      </c>
      <c r="AB394" s="1">
        <v>90</v>
      </c>
      <c r="AC394" s="1">
        <v>341</v>
      </c>
      <c r="AD394" s="1">
        <v>341</v>
      </c>
      <c r="AE394" s="1">
        <v>0</v>
      </c>
      <c r="AF394">
        <v>0</v>
      </c>
      <c r="AG394"/>
      <c r="AH394" s="1">
        <v>3</v>
      </c>
      <c r="AI394" s="1">
        <v>0</v>
      </c>
      <c r="AJ394" s="1">
        <v>2</v>
      </c>
      <c r="AK394" s="1">
        <v>0</v>
      </c>
      <c r="AL394" s="1">
        <v>0</v>
      </c>
      <c r="AM394" s="1">
        <v>1</v>
      </c>
      <c r="AN394" s="1">
        <v>0</v>
      </c>
      <c r="AO394" s="1">
        <v>0</v>
      </c>
      <c r="AP394" s="1">
        <v>0</v>
      </c>
    </row>
    <row r="395" spans="1:42">
      <c r="A395" s="1">
        <f>SUBTOTAL(103,$B$2:B395)</f>
        <v>394</v>
      </c>
      <c r="B395" s="1" t="s">
        <v>1249</v>
      </c>
      <c r="C395" s="1" t="s">
        <v>1251</v>
      </c>
      <c r="D395" t="s">
        <v>1250</v>
      </c>
      <c r="E395" t="s">
        <v>728</v>
      </c>
      <c r="F395" t="s">
        <v>1251</v>
      </c>
      <c r="G395" s="1">
        <v>25</v>
      </c>
      <c r="H395" s="1">
        <v>224</v>
      </c>
      <c r="I395" s="1">
        <v>215.38461538461499</v>
      </c>
      <c r="J395" s="1">
        <v>0</v>
      </c>
      <c r="K395" s="1">
        <v>0</v>
      </c>
      <c r="Q395" s="1">
        <v>0</v>
      </c>
      <c r="R395" s="1">
        <v>215.38461538461499</v>
      </c>
      <c r="X395" s="1">
        <v>5</v>
      </c>
      <c r="Z395" s="1">
        <v>220.38461538461499</v>
      </c>
      <c r="AA395" s="2">
        <v>90</v>
      </c>
      <c r="AB395" s="1">
        <v>90</v>
      </c>
      <c r="AC395" s="1">
        <v>130.38461538461499</v>
      </c>
      <c r="AD395" s="1">
        <v>130</v>
      </c>
      <c r="AE395" s="1">
        <v>1538.4615384615499</v>
      </c>
      <c r="AF395">
        <v>1500</v>
      </c>
      <c r="AG395"/>
      <c r="AH395" s="1">
        <v>1</v>
      </c>
      <c r="AI395" s="1">
        <v>0</v>
      </c>
      <c r="AJ395" s="1">
        <v>1</v>
      </c>
      <c r="AK395" s="1">
        <v>1</v>
      </c>
      <c r="AL395" s="1">
        <v>0</v>
      </c>
      <c r="AM395" s="1">
        <v>0</v>
      </c>
      <c r="AN395" s="1">
        <v>1</v>
      </c>
      <c r="AO395" s="1">
        <v>1</v>
      </c>
      <c r="AP395" s="1">
        <v>0</v>
      </c>
    </row>
    <row r="396" spans="1:42">
      <c r="A396" s="1">
        <f>SUBTOTAL(103,$B$2:B396)</f>
        <v>395</v>
      </c>
      <c r="B396" s="1" t="s">
        <v>766</v>
      </c>
      <c r="C396" s="1" t="s">
        <v>1252</v>
      </c>
      <c r="D396" t="s">
        <v>767</v>
      </c>
      <c r="E396" t="s">
        <v>768</v>
      </c>
      <c r="F396" t="s">
        <v>1252</v>
      </c>
      <c r="G396" s="1">
        <v>26</v>
      </c>
      <c r="H396" s="1">
        <v>214</v>
      </c>
      <c r="I396" s="1">
        <v>214</v>
      </c>
      <c r="J396" s="1">
        <v>42</v>
      </c>
      <c r="K396" s="1">
        <v>64.817307692307693</v>
      </c>
      <c r="Q396" s="1">
        <v>0</v>
      </c>
      <c r="R396" s="1">
        <v>278.81730769230802</v>
      </c>
      <c r="S396" s="1">
        <v>13</v>
      </c>
      <c r="T396" s="1" t="s">
        <v>836</v>
      </c>
      <c r="U396" s="1" t="s">
        <v>957</v>
      </c>
      <c r="X396" s="1">
        <v>4</v>
      </c>
      <c r="Z396" s="1">
        <v>312.81730769230802</v>
      </c>
      <c r="AA396" s="2">
        <v>90</v>
      </c>
      <c r="AB396" s="1">
        <v>90</v>
      </c>
      <c r="AC396" s="1">
        <v>222.81730769230799</v>
      </c>
      <c r="AD396" s="1">
        <v>222</v>
      </c>
      <c r="AE396" s="1">
        <v>3269.2307692307199</v>
      </c>
      <c r="AF396">
        <v>3200</v>
      </c>
      <c r="AG396"/>
      <c r="AH396" s="1">
        <v>2</v>
      </c>
      <c r="AI396" s="1">
        <v>0</v>
      </c>
      <c r="AJ396" s="1">
        <v>1</v>
      </c>
      <c r="AK396" s="1">
        <v>0</v>
      </c>
      <c r="AL396" s="1">
        <v>0</v>
      </c>
      <c r="AM396" s="1">
        <v>2</v>
      </c>
      <c r="AN396" s="1">
        <v>3</v>
      </c>
      <c r="AO396" s="1">
        <v>0</v>
      </c>
      <c r="AP396" s="1">
        <v>2</v>
      </c>
    </row>
    <row r="397" spans="1:42">
      <c r="A397" s="3">
        <f>SUBTOTAL(103,$B$2:B397)</f>
        <v>396</v>
      </c>
      <c r="B397" s="3" t="s">
        <v>769</v>
      </c>
      <c r="C397" s="3" t="s">
        <v>1255</v>
      </c>
      <c r="D397" s="4" t="s">
        <v>770</v>
      </c>
      <c r="E397" s="4" t="s">
        <v>771</v>
      </c>
      <c r="F397" s="4" t="s">
        <v>1255</v>
      </c>
      <c r="G397" s="1">
        <v>24</v>
      </c>
      <c r="H397" s="1">
        <v>650</v>
      </c>
      <c r="I397" s="1">
        <v>600</v>
      </c>
      <c r="J397" s="1">
        <v>0</v>
      </c>
      <c r="K397" s="1">
        <v>0</v>
      </c>
      <c r="Q397" s="1">
        <v>0</v>
      </c>
      <c r="R397" s="1">
        <v>600</v>
      </c>
      <c r="S397" s="1">
        <v>6</v>
      </c>
      <c r="Z397" s="3">
        <v>606</v>
      </c>
      <c r="AA397" s="3">
        <v>50</v>
      </c>
      <c r="AB397" s="1">
        <v>50</v>
      </c>
      <c r="AC397" s="1">
        <v>556</v>
      </c>
      <c r="AD397" s="1">
        <v>556</v>
      </c>
      <c r="AE397" s="1">
        <v>0</v>
      </c>
      <c r="AF397">
        <v>0</v>
      </c>
      <c r="AG397"/>
      <c r="AH397" s="1">
        <v>5</v>
      </c>
      <c r="AI397" s="1">
        <v>1</v>
      </c>
      <c r="AJ397" s="1">
        <v>0</v>
      </c>
      <c r="AK397" s="1">
        <v>0</v>
      </c>
      <c r="AL397" s="1">
        <v>1</v>
      </c>
      <c r="AM397" s="1">
        <v>1</v>
      </c>
      <c r="AN397" s="1">
        <v>0</v>
      </c>
      <c r="AO397" s="1">
        <v>0</v>
      </c>
      <c r="AP397" s="1">
        <v>0</v>
      </c>
    </row>
    <row r="398" spans="1:42">
      <c r="A398" s="1">
        <f>SUBTOTAL(103,$B$2:B398)</f>
        <v>397</v>
      </c>
      <c r="B398" s="1" t="s">
        <v>1345</v>
      </c>
      <c r="C398" s="1" t="s">
        <v>1346</v>
      </c>
      <c r="D398" t="s">
        <v>1347</v>
      </c>
      <c r="E398" t="s">
        <v>698</v>
      </c>
      <c r="F398" t="s">
        <v>1348</v>
      </c>
      <c r="G398" s="1">
        <v>26</v>
      </c>
      <c r="H398" s="1">
        <v>800</v>
      </c>
      <c r="I398" s="1">
        <v>800</v>
      </c>
      <c r="J398" s="1">
        <v>0</v>
      </c>
      <c r="K398" s="1">
        <v>0</v>
      </c>
      <c r="Q398" s="1">
        <v>0</v>
      </c>
      <c r="R398" s="1">
        <v>800</v>
      </c>
      <c r="Z398" s="1">
        <v>800</v>
      </c>
      <c r="AA398" s="2">
        <v>90</v>
      </c>
      <c r="AB398" s="1">
        <v>90</v>
      </c>
      <c r="AC398" s="1">
        <v>710</v>
      </c>
      <c r="AD398" s="1">
        <v>710</v>
      </c>
      <c r="AE398" s="1">
        <v>0</v>
      </c>
      <c r="AF398">
        <v>0</v>
      </c>
      <c r="AG398"/>
      <c r="AH398" s="1">
        <v>7</v>
      </c>
      <c r="AI398" s="1">
        <v>0</v>
      </c>
      <c r="AJ398" s="1">
        <v>0</v>
      </c>
      <c r="AK398" s="1">
        <v>1</v>
      </c>
      <c r="AL398" s="1">
        <v>0</v>
      </c>
      <c r="AM398" s="1">
        <v>0</v>
      </c>
      <c r="AN398" s="1">
        <v>0</v>
      </c>
      <c r="AO398" s="1">
        <v>0</v>
      </c>
      <c r="AP398" s="1">
        <v>0</v>
      </c>
    </row>
    <row r="399" spans="1:42">
      <c r="A399" s="1">
        <f>SUBTOTAL(103,$B$2:B399)</f>
        <v>398</v>
      </c>
      <c r="B399" s="1" t="s">
        <v>1349</v>
      </c>
      <c r="C399" s="1" t="s">
        <v>1350</v>
      </c>
      <c r="D399" t="s">
        <v>1351</v>
      </c>
      <c r="E399" t="s">
        <v>267</v>
      </c>
      <c r="F399" t="s">
        <v>1350</v>
      </c>
      <c r="H399" s="1">
        <v>150</v>
      </c>
      <c r="I399" s="1">
        <v>150</v>
      </c>
      <c r="J399" s="1">
        <v>0</v>
      </c>
      <c r="K399" s="1">
        <v>0</v>
      </c>
      <c r="Q399" s="1">
        <v>0</v>
      </c>
      <c r="R399" s="1">
        <v>150</v>
      </c>
      <c r="Z399" s="1">
        <v>150</v>
      </c>
      <c r="AA399" s="2">
        <v>0</v>
      </c>
      <c r="AC399" s="1">
        <v>150</v>
      </c>
      <c r="AD399" s="1">
        <v>150</v>
      </c>
      <c r="AE399" s="1">
        <v>0</v>
      </c>
      <c r="AF399">
        <v>0</v>
      </c>
      <c r="AG399"/>
      <c r="AH399" s="1">
        <v>1</v>
      </c>
      <c r="AI399" s="1">
        <v>1</v>
      </c>
      <c r="AJ399" s="1">
        <v>0</v>
      </c>
      <c r="AK399" s="1">
        <v>0</v>
      </c>
      <c r="AL399" s="1">
        <v>0</v>
      </c>
      <c r="AM399" s="1">
        <v>0</v>
      </c>
      <c r="AN399" s="1">
        <v>0</v>
      </c>
      <c r="AO399" s="1">
        <v>0</v>
      </c>
      <c r="AP399" s="1">
        <v>0</v>
      </c>
    </row>
    <row r="400" spans="1:42">
      <c r="A400" s="1">
        <f>SUBTOTAL(103,$B$2:B400)</f>
        <v>399</v>
      </c>
      <c r="B400" s="1" t="s">
        <v>1352</v>
      </c>
      <c r="C400" s="1" t="s">
        <v>1353</v>
      </c>
      <c r="D400" t="s">
        <v>1354</v>
      </c>
      <c r="E400" t="s">
        <v>1355</v>
      </c>
      <c r="F400" t="s">
        <v>1353</v>
      </c>
      <c r="G400" s="1">
        <v>22</v>
      </c>
      <c r="H400" s="1">
        <v>250</v>
      </c>
      <c r="I400" s="1">
        <v>211.538461538462</v>
      </c>
      <c r="J400" s="1">
        <v>26</v>
      </c>
      <c r="K400" s="1">
        <v>46.875</v>
      </c>
      <c r="Q400" s="1">
        <v>0</v>
      </c>
      <c r="R400" s="1">
        <v>258.413461538462</v>
      </c>
      <c r="S400" s="1">
        <v>11</v>
      </c>
      <c r="Z400" s="1">
        <v>269.413461538462</v>
      </c>
      <c r="AA400" s="2">
        <v>90</v>
      </c>
      <c r="AB400" s="1">
        <v>90</v>
      </c>
      <c r="AC400" s="1">
        <v>179.413461538462</v>
      </c>
      <c r="AD400" s="1">
        <v>179</v>
      </c>
      <c r="AE400" s="1">
        <v>1653.84615384619</v>
      </c>
      <c r="AF400">
        <v>1600</v>
      </c>
      <c r="AG400"/>
      <c r="AH400" s="1">
        <v>1</v>
      </c>
      <c r="AI400" s="1">
        <v>1</v>
      </c>
      <c r="AJ400" s="1">
        <v>1</v>
      </c>
      <c r="AK400" s="1">
        <v>0</v>
      </c>
      <c r="AL400" s="1">
        <v>1</v>
      </c>
      <c r="AM400" s="1">
        <v>4</v>
      </c>
      <c r="AN400" s="1">
        <v>1</v>
      </c>
      <c r="AO400" s="1">
        <v>1</v>
      </c>
      <c r="AP400" s="1">
        <v>1</v>
      </c>
    </row>
  </sheetData>
  <autoFilter ref="A1:AP400" xr:uid="{00000000-0009-0000-0000-000018000000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Salary</vt:lpstr>
      <vt:lpstr>外面临时工 (2个人)</vt:lpstr>
      <vt:lpstr>Sheet1</vt:lpstr>
      <vt:lpstr>ALL</vt:lpstr>
      <vt:lpstr>Salary!Print_Area</vt:lpstr>
      <vt:lpstr>'外面临时工 (2个人)'!Print_Area</vt:lpstr>
      <vt:lpstr>Salary!Print_Titles</vt:lpstr>
      <vt:lpstr>'外面临时工 (2个人)'!Print_Titles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MiT Computer</dc:creator>
  <cp:lastModifiedBy>DELL</cp:lastModifiedBy>
  <cp:lastPrinted>2024-01-29T14:11:46Z</cp:lastPrinted>
  <dcterms:created xsi:type="dcterms:W3CDTF">2017-07-03T10:13:00Z</dcterms:created>
  <dcterms:modified xsi:type="dcterms:W3CDTF">2024-01-29T14:11:48Z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71D72C4614F84CB1B6D2C813883546B5</vt:lpwstr>
  </property>
</Properties>
</file>