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" windowWidth="22980" windowHeight="8760"/>
  </bookViews>
  <sheets>
    <sheet name="Advance $ List" sheetId="1" r:id="rId1"/>
  </sheets>
  <externalReferences>
    <externalReference r:id="rId2"/>
  </externalReferences>
  <definedNames>
    <definedName name="_xlnm._FilterDatabase" localSheetId="0" hidden="1">'Advance $ List'!$A$7:$AA$147</definedName>
    <definedName name="_xlnm.Print_Titles" localSheetId="0">'Advance $ List'!$1:$7</definedName>
  </definedNames>
  <calcPr calcId="125725"/>
</workbook>
</file>

<file path=xl/calcChain.xml><?xml version="1.0" encoding="utf-8"?>
<calcChain xmlns="http://schemas.openxmlformats.org/spreadsheetml/2006/main">
  <c r="F143" i="1"/>
  <c r="F146" s="1"/>
  <c r="E143"/>
  <c r="D143"/>
  <c r="B143"/>
  <c r="F141"/>
  <c r="E141"/>
  <c r="D141"/>
  <c r="B141"/>
  <c r="F140"/>
  <c r="E140"/>
  <c r="D140"/>
  <c r="B140"/>
  <c r="F139"/>
  <c r="E139"/>
  <c r="D139"/>
  <c r="B139"/>
  <c r="F138"/>
  <c r="F142" s="1"/>
  <c r="F147" s="1"/>
  <c r="E138"/>
  <c r="D138"/>
  <c r="B138"/>
  <c r="F136"/>
  <c r="F129"/>
  <c r="F121"/>
  <c r="F114"/>
  <c r="F107"/>
  <c r="F100"/>
  <c r="F93"/>
  <c r="F86"/>
  <c r="F79"/>
  <c r="F71"/>
  <c r="E71"/>
  <c r="D71"/>
  <c r="B71"/>
  <c r="F70"/>
  <c r="E70"/>
  <c r="D70"/>
  <c r="B70"/>
  <c r="F69"/>
  <c r="E69"/>
  <c r="D69"/>
  <c r="B69"/>
  <c r="F68"/>
  <c r="E68"/>
  <c r="D68"/>
  <c r="B68"/>
  <c r="F67"/>
  <c r="E67"/>
  <c r="D67"/>
  <c r="B67"/>
  <c r="F66"/>
  <c r="F72" s="1"/>
  <c r="E66"/>
  <c r="D66"/>
  <c r="B66"/>
  <c r="F65"/>
  <c r="F64"/>
  <c r="E64"/>
  <c r="D64"/>
  <c r="B64"/>
  <c r="F63"/>
  <c r="E63"/>
  <c r="D63"/>
  <c r="B63"/>
  <c r="F62"/>
  <c r="E62"/>
  <c r="D62"/>
  <c r="B62"/>
  <c r="F61"/>
  <c r="E61"/>
  <c r="D61"/>
  <c r="B61"/>
  <c r="F60"/>
  <c r="E60"/>
  <c r="D60"/>
  <c r="B60"/>
  <c r="F59"/>
  <c r="E59"/>
  <c r="D59"/>
  <c r="B59"/>
  <c r="F57"/>
  <c r="E57"/>
  <c r="D57"/>
  <c r="B57"/>
  <c r="F56"/>
  <c r="E56"/>
  <c r="D56"/>
  <c r="B56"/>
  <c r="F55"/>
  <c r="E55"/>
  <c r="D55"/>
  <c r="B55"/>
  <c r="F54"/>
  <c r="E54"/>
  <c r="D54"/>
  <c r="B54"/>
  <c r="F53"/>
  <c r="E53"/>
  <c r="D53"/>
  <c r="B53"/>
  <c r="F52"/>
  <c r="F58" s="1"/>
  <c r="F137" s="1"/>
  <c r="E52"/>
  <c r="D52"/>
  <c r="B52"/>
  <c r="F50"/>
  <c r="F51" s="1"/>
  <c r="F43"/>
  <c r="F39"/>
  <c r="E39"/>
  <c r="D39"/>
  <c r="B39"/>
  <c r="F38"/>
  <c r="E38"/>
  <c r="D38"/>
  <c r="B38"/>
  <c r="F37"/>
  <c r="E37"/>
  <c r="D37"/>
  <c r="B37"/>
  <c r="F35"/>
  <c r="F28"/>
  <c r="F21"/>
  <c r="F15"/>
  <c r="E15"/>
  <c r="D15"/>
  <c r="B15"/>
  <c r="F13"/>
  <c r="E13"/>
  <c r="D13"/>
  <c r="B13"/>
  <c r="F12"/>
  <c r="E12"/>
  <c r="D12"/>
  <c r="B12"/>
  <c r="F11"/>
  <c r="E11"/>
  <c r="D11"/>
  <c r="B11"/>
  <c r="F10"/>
  <c r="E10"/>
  <c r="D10"/>
  <c r="B10"/>
  <c r="F9"/>
  <c r="E9"/>
  <c r="D9"/>
  <c r="B9"/>
  <c r="F8"/>
  <c r="F14" s="1"/>
  <c r="F36" s="1"/>
  <c r="E8"/>
  <c r="D8"/>
  <c r="B8"/>
  <c r="F148" l="1"/>
</calcChain>
</file>

<file path=xl/sharedStrings.xml><?xml version="1.0" encoding="utf-8"?>
<sst xmlns="http://schemas.openxmlformats.org/spreadsheetml/2006/main" count="84" uniqueCount="61">
  <si>
    <t>ក្រុមហ៊ុន ផេន ដ្រេហ្គន វ៉ាយអឺរ &amp; ខេប៊ល ឯ.ក</t>
  </si>
  <si>
    <t>Address: Phum Tapov, Sangkat Bavet, Krong Bavet, Chantrea District, Svay Rieng Provine</t>
    <phoneticPr fontId="0" type="noConversion"/>
  </si>
  <si>
    <t>Pan Dragon Wire &amp; Cable Co., LTD</t>
  </si>
  <si>
    <t>Phone: 090​ 551​​ 559        E-mail:pandragon2023@gmail.com</t>
  </si>
  <si>
    <t>តារាងបើកប្រាក់ខែលើកទី១ របស់បុគ្កលិកកម្មករ​  នៃខែ សីហា</t>
  </si>
  <si>
    <t>柬籍(Cambodian)</t>
    <phoneticPr fontId="55" type="noConversion"/>
  </si>
  <si>
    <t>2024年08月份員工第一次薪資表</t>
  </si>
  <si>
    <t>លរ</t>
    <phoneticPr fontId="0" type="noConversion"/>
  </si>
  <si>
    <t>ផ្នែក</t>
    <phoneticPr fontId="0" type="noConversion"/>
  </si>
  <si>
    <r>
      <t>អ</t>
    </r>
    <r>
      <rPr>
        <sz val="10"/>
        <color indexed="8"/>
        <rFont val="Khmer OS Siemreap"/>
      </rPr>
      <t>ត្តលេខ</t>
    </r>
  </si>
  <si>
    <t>ឈ្មោះខ្មែរ</t>
    <phoneticPr fontId="0" type="noConversion"/>
  </si>
  <si>
    <t>ឈ្មោះឡាតាំង</t>
    <phoneticPr fontId="0" type="noConversion"/>
  </si>
  <si>
    <t>ចំនួនប្រាក់ដុល្លាបានបើកពីក្រុមហ៊ុន</t>
    <phoneticPr fontId="0" type="noConversion"/>
  </si>
  <si>
    <t>ហត្ថលេខានិងស្នាមមេដែ</t>
    <phoneticPr fontId="0" type="noConversion"/>
  </si>
  <si>
    <t>序號</t>
  </si>
  <si>
    <t>部門</t>
    <phoneticPr fontId="55" type="noConversion"/>
  </si>
  <si>
    <t>工號</t>
    <phoneticPr fontId="0" type="noConversion"/>
  </si>
  <si>
    <t>姓名</t>
  </si>
  <si>
    <t>英文名</t>
    <phoneticPr fontId="55" type="noConversion"/>
  </si>
  <si>
    <t>預支薪資 USD Paid</t>
    <phoneticPr fontId="0" type="noConversion"/>
  </si>
  <si>
    <t>簽領&amp;蓋指紋</t>
    <phoneticPr fontId="55" type="noConversion"/>
  </si>
  <si>
    <t>0002</t>
  </si>
  <si>
    <t>0004</t>
  </si>
  <si>
    <t>0005</t>
  </si>
  <si>
    <t>0024</t>
  </si>
  <si>
    <t>0025</t>
  </si>
  <si>
    <t>0032</t>
  </si>
  <si>
    <t>Subtotal Amounts USD</t>
    <phoneticPr fontId="55" type="noConversion"/>
  </si>
  <si>
    <t>0036</t>
  </si>
  <si>
    <t>(1)</t>
    <phoneticPr fontId="55" type="noConversion"/>
  </si>
  <si>
    <t>Total Amounts USD</t>
    <phoneticPr fontId="55" type="noConversion"/>
  </si>
  <si>
    <t>0007</t>
  </si>
  <si>
    <t>0027</t>
  </si>
  <si>
    <t>0033</t>
  </si>
  <si>
    <t>(2)</t>
    <phoneticPr fontId="55" type="noConversion"/>
  </si>
  <si>
    <t>0006</t>
  </si>
  <si>
    <t>0010</t>
  </si>
  <si>
    <t>0021</t>
  </si>
  <si>
    <t>0030</t>
  </si>
  <si>
    <t>0014</t>
  </si>
  <si>
    <t>0016</t>
  </si>
  <si>
    <t>0019</t>
  </si>
  <si>
    <t>0001</t>
  </si>
  <si>
    <t>0008</t>
  </si>
  <si>
    <t>0009</t>
  </si>
  <si>
    <t>0013</t>
  </si>
  <si>
    <t>0018</t>
  </si>
  <si>
    <t>0022</t>
  </si>
  <si>
    <t>0028</t>
  </si>
  <si>
    <t>0029</t>
  </si>
  <si>
    <t>0031</t>
  </si>
  <si>
    <t>0015</t>
  </si>
  <si>
    <t>0012</t>
  </si>
  <si>
    <t>(3)</t>
    <phoneticPr fontId="55" type="noConversion"/>
  </si>
  <si>
    <t>0003</t>
  </si>
  <si>
    <t>0011</t>
  </si>
  <si>
    <t>0020</t>
  </si>
  <si>
    <t>0026</t>
  </si>
  <si>
    <t>0034</t>
  </si>
  <si>
    <t>(4)</t>
    <phoneticPr fontId="55" type="noConversion"/>
  </si>
  <si>
    <t>(1+2+3+4)</t>
    <phoneticPr fontId="55" type="noConversion"/>
  </si>
</sst>
</file>

<file path=xl/styles.xml><?xml version="1.0" encoding="utf-8"?>
<styleSheet xmlns="http://schemas.openxmlformats.org/spreadsheetml/2006/main">
  <numFmts count="8">
    <numFmt numFmtId="164" formatCode="yyyy/mm/dd"/>
    <numFmt numFmtId="165" formatCode="[$-409]d/mmm/yy;@"/>
    <numFmt numFmtId="166" formatCode="_ &quot;¥&quot;* #,##0.00_ ;_ &quot;¥&quot;* \-#,##0.00_ ;_ &quot;¥&quot;* &quot;-&quot;??_ ;_ @_ "/>
    <numFmt numFmtId="167" formatCode="######.00\ &quot;$&quot;"/>
    <numFmt numFmtId="168" formatCode="_ * #,##0.00_ ;_ * \-#,##0.00_ ;_ * &quot;-&quot;??_ ;_ @_ "/>
    <numFmt numFmtId="169" formatCode="_-* #,##0.00_-;\-* #,##0.00_-;_-* &quot;-&quot;??_-;_-@_-"/>
    <numFmt numFmtId="170" formatCode="_-&quot;$&quot;* #,##0.00_-;\-&quot;$&quot;* #,##0.00_-;_-&quot;$&quot;* &quot;-&quot;??_-;_-@_-"/>
    <numFmt numFmtId="171" formatCode="[$-409]d\/mmm\/yy;@"/>
  </numFmts>
  <fonts count="63"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2"/>
      <color rgb="FF000000"/>
      <name val="Kh Siemreap"/>
    </font>
    <font>
      <sz val="10"/>
      <color rgb="FF000000"/>
      <name val="Calibri"/>
      <family val="1"/>
      <charset val="136"/>
      <scheme val="minor"/>
    </font>
    <font>
      <sz val="12"/>
      <color rgb="FF000000"/>
      <name val="Khmer OS Siemreap"/>
    </font>
    <font>
      <sz val="10"/>
      <color rgb="FF000000"/>
      <name val="Khmer OS Siemreap"/>
    </font>
    <font>
      <sz val="12"/>
      <color rgb="FF000000"/>
      <name val="Calibri"/>
      <family val="1"/>
      <charset val="136"/>
      <scheme val="minor"/>
    </font>
    <font>
      <sz val="10"/>
      <color indexed="8"/>
      <name val="Khmer OS Siemreap"/>
    </font>
    <font>
      <sz val="10"/>
      <color theme="1"/>
      <name val="Calibri"/>
      <family val="1"/>
      <charset val="136"/>
      <scheme val="minor"/>
    </font>
    <font>
      <sz val="8"/>
      <color rgb="FF000000"/>
      <name val="Calibri"/>
      <family val="1"/>
      <charset val="136"/>
      <scheme val="minor"/>
    </font>
    <font>
      <sz val="8"/>
      <color theme="1"/>
      <name val="Calibri"/>
      <family val="1"/>
      <charset val="136"/>
      <scheme val="minor"/>
    </font>
    <font>
      <sz val="11"/>
      <color indexed="8"/>
      <name val="宋体"/>
      <family val="3"/>
      <charset val="134"/>
    </font>
    <font>
      <sz val="8"/>
      <name val="宋体"/>
      <family val="3"/>
      <charset val="134"/>
    </font>
    <font>
      <b/>
      <sz val="9"/>
      <color rgb="FF000000"/>
      <name val="Times New Roman"/>
      <family val="1"/>
    </font>
    <font>
      <sz val="11"/>
      <color theme="1"/>
      <name val="Khmer OS Siemreap"/>
    </font>
    <font>
      <b/>
      <sz val="11"/>
      <color theme="1"/>
      <name val="Khmer OS Siemreap"/>
    </font>
    <font>
      <b/>
      <sz val="11"/>
      <color theme="1"/>
      <name val="Calibri"/>
      <family val="1"/>
      <charset val="136"/>
      <scheme val="minor"/>
    </font>
    <font>
      <sz val="11"/>
      <color indexed="8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新細明體"/>
      <family val="1"/>
      <charset val="136"/>
    </font>
    <font>
      <sz val="11"/>
      <color indexed="20"/>
      <name val="Calibri"/>
      <family val="2"/>
    </font>
    <font>
      <b/>
      <sz val="11"/>
      <color indexed="52"/>
      <name val="新細明體"/>
      <family val="1"/>
      <charset val="136"/>
    </font>
    <font>
      <b/>
      <sz val="11"/>
      <color indexed="52"/>
      <name val="Calibri"/>
      <family val="2"/>
    </font>
    <font>
      <b/>
      <sz val="11"/>
      <color indexed="9"/>
      <name val="新細明體"/>
      <family val="1"/>
      <charset val="136"/>
    </font>
    <font>
      <b/>
      <sz val="11"/>
      <color indexed="9"/>
      <name val="Calibri"/>
      <family val="2"/>
    </font>
    <font>
      <sz val="11"/>
      <color indexed="8"/>
      <name val="宋体"/>
      <family val="3"/>
      <charset val="136"/>
    </font>
    <font>
      <sz val="12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i/>
      <sz val="11"/>
      <color indexed="23"/>
      <name val="Calibri"/>
      <family val="2"/>
    </font>
    <font>
      <sz val="11"/>
      <color indexed="17"/>
      <name val="新細明體"/>
      <family val="1"/>
      <charset val="136"/>
    </font>
    <font>
      <sz val="11"/>
      <color indexed="17"/>
      <name val="Calibri"/>
      <family val="2"/>
    </font>
    <font>
      <b/>
      <sz val="15"/>
      <color indexed="56"/>
      <name val="新細明體"/>
      <family val="1"/>
      <charset val="136"/>
    </font>
    <font>
      <b/>
      <sz val="15"/>
      <color indexed="56"/>
      <name val="Calibri"/>
      <family val="2"/>
    </font>
    <font>
      <b/>
      <sz val="13"/>
      <color indexed="56"/>
      <name val="新細明體"/>
      <family val="1"/>
      <charset val="136"/>
    </font>
    <font>
      <b/>
      <sz val="13"/>
      <color indexed="56"/>
      <name val="Calibri"/>
      <family val="2"/>
    </font>
    <font>
      <b/>
      <sz val="11"/>
      <color indexed="56"/>
      <name val="新細明體"/>
      <family val="1"/>
      <charset val="136"/>
    </font>
    <font>
      <b/>
      <sz val="11"/>
      <color indexed="56"/>
      <name val="Calibri"/>
      <family val="2"/>
    </font>
    <font>
      <sz val="11"/>
      <color indexed="62"/>
      <name val="新細明體"/>
      <family val="1"/>
      <charset val="136"/>
    </font>
    <font>
      <sz val="11"/>
      <color indexed="62"/>
      <name val="Calibri"/>
      <family val="2"/>
    </font>
    <font>
      <sz val="11"/>
      <color indexed="52"/>
      <name val="新細明體"/>
      <family val="1"/>
      <charset val="136"/>
    </font>
    <font>
      <sz val="11"/>
      <color indexed="52"/>
      <name val="Calibri"/>
      <family val="2"/>
    </font>
    <font>
      <sz val="11"/>
      <color indexed="60"/>
      <name val="新細明體"/>
      <family val="1"/>
      <charset val="136"/>
    </font>
    <font>
      <sz val="11"/>
      <color indexed="60"/>
      <name val="Calibri"/>
      <family val="2"/>
    </font>
    <font>
      <sz val="11"/>
      <color theme="1"/>
      <name val="Calibri"/>
      <family val="1"/>
      <scheme val="minor"/>
    </font>
    <font>
      <sz val="10"/>
      <name val="Arial"/>
      <family val="2"/>
    </font>
    <font>
      <b/>
      <sz val="11"/>
      <color indexed="63"/>
      <name val="新細明體"/>
      <family val="1"/>
      <charset val="136"/>
    </font>
    <font>
      <b/>
      <sz val="11"/>
      <color indexed="63"/>
      <name val="Calibri"/>
      <family val="2"/>
    </font>
    <font>
      <sz val="18"/>
      <color rgb="FF000000"/>
      <name val="ºÚÌå"/>
      <family val="3"/>
      <charset val="136"/>
    </font>
    <font>
      <sz val="10"/>
      <color rgb="FF000000"/>
      <name val="Arial"/>
      <family val="2"/>
    </font>
    <font>
      <sz val="9"/>
      <color rgb="FF000000"/>
      <name val="ËÎÌå"/>
      <family val="3"/>
      <charset val="136"/>
    </font>
    <font>
      <sz val="9"/>
      <color indexed="8"/>
      <name val="黑体"/>
      <family val="3"/>
      <charset val="134"/>
    </font>
    <font>
      <sz val="9"/>
      <color rgb="FF000000"/>
      <name val="ºÚÌå"/>
      <family val="3"/>
      <charset val="136"/>
    </font>
    <font>
      <b/>
      <sz val="9"/>
      <color rgb="FF000000"/>
      <name val="ºÚÌå"/>
      <family val="3"/>
      <charset val="136"/>
    </font>
    <font>
      <b/>
      <sz val="18"/>
      <color indexed="56"/>
      <name val="新細明體"/>
      <family val="1"/>
      <charset val="136"/>
    </font>
    <font>
      <b/>
      <sz val="18"/>
      <color indexed="56"/>
      <name val="Cambria"/>
      <family val="1"/>
    </font>
    <font>
      <b/>
      <sz val="11"/>
      <color indexed="8"/>
      <name val="新細明體"/>
      <family val="1"/>
      <charset val="136"/>
    </font>
    <font>
      <b/>
      <sz val="11"/>
      <color indexed="8"/>
      <name val="Calibri"/>
      <family val="2"/>
    </font>
    <font>
      <sz val="11"/>
      <color indexed="10"/>
      <name val="新細明體"/>
      <family val="1"/>
      <charset val="136"/>
    </font>
    <font>
      <sz val="11"/>
      <color indexed="10"/>
      <name val="Calibri"/>
      <family val="2"/>
    </font>
    <font>
      <sz val="11"/>
      <color theme="1"/>
      <name val="Calibri"/>
      <family val="2"/>
      <charset val="136"/>
      <scheme val="minor"/>
    </font>
    <font>
      <sz val="12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6">
    <xf numFmtId="0" fontId="0" fillId="0" borderId="0">
      <alignment vertical="center"/>
    </xf>
    <xf numFmtId="166" fontId="1" fillId="0" borderId="0" applyFont="0" applyFill="0" applyBorder="0" applyAlignment="0" applyProtection="0">
      <alignment vertical="center"/>
    </xf>
    <xf numFmtId="165" fontId="11" fillId="0" borderId="0">
      <alignment vertical="center"/>
    </xf>
    <xf numFmtId="0" fontId="1" fillId="0" borderId="0"/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/>
    <xf numFmtId="0" fontId="19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3" fillId="38" borderId="11" applyNumberFormat="0" applyAlignment="0" applyProtection="0">
      <alignment vertical="center"/>
    </xf>
    <xf numFmtId="0" fontId="24" fillId="39" borderId="11" applyNumberFormat="0" applyAlignment="0" applyProtection="0"/>
    <xf numFmtId="0" fontId="25" fillId="40" borderId="12" applyNumberFormat="0" applyAlignment="0" applyProtection="0">
      <alignment vertical="center"/>
    </xf>
    <xf numFmtId="0" fontId="26" fillId="41" borderId="12" applyNumberFormat="0" applyAlignment="0" applyProtection="0"/>
    <xf numFmtId="168" fontId="27" fillId="0" borderId="0" applyFont="0" applyFill="0" applyBorder="0" applyAlignment="0" applyProtection="0">
      <alignment vertical="center"/>
    </xf>
    <xf numFmtId="169" fontId="28" fillId="0" borderId="0" applyFont="0" applyFill="0" applyBorder="0" applyAlignment="0" applyProtection="0"/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9" fontId="1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70" fontId="27" fillId="0" borderId="0" applyProtection="0">
      <alignment vertical="center"/>
    </xf>
    <xf numFmtId="170" fontId="27" fillId="0" borderId="0" applyProtection="0">
      <alignment vertical="center"/>
    </xf>
    <xf numFmtId="170" fontId="27" fillId="0" borderId="0" applyProtection="0">
      <alignment vertical="center"/>
    </xf>
    <xf numFmtId="170" fontId="27" fillId="0" borderId="0" applyProtection="0">
      <alignment vertical="center"/>
    </xf>
    <xf numFmtId="170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/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/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9" fillId="12" borderId="11" applyNumberFormat="0" applyAlignment="0" applyProtection="0">
      <alignment vertical="center"/>
    </xf>
    <xf numFmtId="0" fontId="40" fillId="13" borderId="11" applyNumberFormat="0" applyAlignment="0" applyProtection="0"/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/>
    <xf numFmtId="0" fontId="43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17" fillId="0" borderId="0"/>
    <xf numFmtId="0" fontId="27" fillId="0" borderId="0"/>
    <xf numFmtId="171" fontId="27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165" fontId="11" fillId="0" borderId="0">
      <alignment vertical="center"/>
    </xf>
    <xf numFmtId="165" fontId="27" fillId="0" borderId="0">
      <alignment vertical="center"/>
    </xf>
    <xf numFmtId="165" fontId="11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165" fontId="1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65" fontId="27" fillId="0" borderId="0">
      <alignment vertical="center"/>
    </xf>
    <xf numFmtId="165" fontId="27" fillId="0" borderId="0" applyProtection="0">
      <alignment vertical="center"/>
    </xf>
    <xf numFmtId="171" fontId="27" fillId="0" borderId="0" applyProtection="0">
      <alignment vertical="center"/>
    </xf>
    <xf numFmtId="165" fontId="27" fillId="0" borderId="0" applyProtection="0">
      <alignment vertical="center"/>
    </xf>
    <xf numFmtId="165" fontId="27" fillId="0" borderId="0" applyProtection="0">
      <alignment vertical="center"/>
    </xf>
    <xf numFmtId="165" fontId="11" fillId="0" borderId="0" applyProtection="0">
      <alignment vertical="center"/>
    </xf>
    <xf numFmtId="0" fontId="45" fillId="0" borderId="0">
      <alignment vertical="center"/>
    </xf>
    <xf numFmtId="165" fontId="11" fillId="0" borderId="0">
      <alignment vertical="center"/>
    </xf>
    <xf numFmtId="0" fontId="27" fillId="0" borderId="0"/>
    <xf numFmtId="165" fontId="27" fillId="0" borderId="0">
      <alignment vertical="center"/>
    </xf>
    <xf numFmtId="0" fontId="1" fillId="0" borderId="0"/>
    <xf numFmtId="0" fontId="28" fillId="0" borderId="0"/>
    <xf numFmtId="0" fontId="18" fillId="0" borderId="0"/>
    <xf numFmtId="0" fontId="27" fillId="0" borderId="0"/>
    <xf numFmtId="0" fontId="18" fillId="0" borderId="0"/>
    <xf numFmtId="0" fontId="27" fillId="0" borderId="0">
      <alignment vertical="center"/>
    </xf>
    <xf numFmtId="0" fontId="45" fillId="0" borderId="0">
      <alignment vertical="center"/>
    </xf>
    <xf numFmtId="0" fontId="27" fillId="0" borderId="0"/>
    <xf numFmtId="0" fontId="46" fillId="0" borderId="0"/>
    <xf numFmtId="0" fontId="46" fillId="0" borderId="0" applyProtection="0"/>
    <xf numFmtId="0" fontId="46" fillId="0" borderId="0">
      <alignment vertical="center"/>
    </xf>
    <xf numFmtId="0" fontId="46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11" fillId="0" borderId="0"/>
    <xf numFmtId="0" fontId="11" fillId="0" borderId="0"/>
    <xf numFmtId="0" fontId="17" fillId="44" borderId="17" applyNumberFormat="0" applyFont="0" applyAlignment="0" applyProtection="0">
      <alignment vertical="center"/>
    </xf>
    <xf numFmtId="0" fontId="27" fillId="45" borderId="17" applyNumberFormat="0" applyFont="0" applyAlignment="0" applyProtection="0"/>
    <xf numFmtId="0" fontId="47" fillId="38" borderId="18" applyNumberFormat="0" applyAlignment="0" applyProtection="0">
      <alignment vertical="center"/>
    </xf>
    <xf numFmtId="0" fontId="48" fillId="39" borderId="18" applyNumberFormat="0" applyAlignment="0" applyProtection="0"/>
    <xf numFmtId="9" fontId="28" fillId="0" borderId="0" applyFont="0" applyFill="0" applyBorder="0" applyAlignment="0" applyProtection="0">
      <alignment vertical="center"/>
    </xf>
    <xf numFmtId="0" fontId="49" fillId="46" borderId="0">
      <alignment horizontal="left" vertical="top"/>
    </xf>
    <xf numFmtId="0" fontId="50" fillId="46" borderId="0">
      <alignment horizontal="left" vertical="top"/>
    </xf>
    <xf numFmtId="0" fontId="51" fillId="47" borderId="0">
      <alignment horizontal="left"/>
    </xf>
    <xf numFmtId="0" fontId="51" fillId="46" borderId="0">
      <alignment horizontal="left" vertical="center"/>
    </xf>
    <xf numFmtId="0" fontId="52" fillId="48" borderId="0">
      <alignment horizontal="right" vertical="center"/>
    </xf>
    <xf numFmtId="0" fontId="52" fillId="48" borderId="0">
      <alignment horizontal="right" vertical="center"/>
    </xf>
    <xf numFmtId="0" fontId="53" fillId="46" borderId="0">
      <alignment horizontal="right" vertical="center"/>
    </xf>
    <xf numFmtId="0" fontId="53" fillId="46" borderId="0">
      <alignment horizontal="right" vertical="center"/>
    </xf>
    <xf numFmtId="0" fontId="51" fillId="47" borderId="0">
      <alignment horizontal="right"/>
    </xf>
    <xf numFmtId="0" fontId="51" fillId="46" borderId="0">
      <alignment horizontal="left" vertical="top"/>
    </xf>
    <xf numFmtId="0" fontId="51" fillId="46" borderId="0">
      <alignment horizontal="right" vertical="top"/>
    </xf>
    <xf numFmtId="0" fontId="54" fillId="46" borderId="0">
      <alignment horizontal="center" vertical="center"/>
    </xf>
    <xf numFmtId="0" fontId="54" fillId="46" borderId="0">
      <alignment horizontal="left" vertical="center"/>
    </xf>
    <xf numFmtId="0" fontId="53" fillId="46" borderId="0">
      <alignment horizontal="center" vertical="center"/>
    </xf>
    <xf numFmtId="0" fontId="53" fillId="46" borderId="0">
      <alignment horizontal="center" vertical="center"/>
    </xf>
    <xf numFmtId="0" fontId="53" fillId="46" borderId="0">
      <alignment horizontal="center" vertical="center"/>
    </xf>
    <xf numFmtId="0" fontId="53" fillId="46" borderId="0">
      <alignment horizontal="center" vertical="top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165" fontId="27" fillId="0" borderId="0">
      <alignment vertical="center"/>
    </xf>
    <xf numFmtId="171" fontId="27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165" fontId="11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165" fontId="11" fillId="0" borderId="0">
      <alignment vertical="center"/>
    </xf>
    <xf numFmtId="165" fontId="27" fillId="0" borderId="0">
      <alignment vertical="center"/>
    </xf>
    <xf numFmtId="165" fontId="27" fillId="0" borderId="0">
      <alignment vertical="center"/>
    </xf>
    <xf numFmtId="165" fontId="11" fillId="0" borderId="0">
      <alignment vertical="center"/>
    </xf>
    <xf numFmtId="0" fontId="61" fillId="0" borderId="0">
      <alignment vertical="center"/>
    </xf>
    <xf numFmtId="0" fontId="62" fillId="45" borderId="17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40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7" fillId="44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8" borderId="11" applyNumberFormat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47" fillId="38" borderId="18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2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8" xfId="3" applyFont="1" applyFill="1" applyBorder="1" applyAlignment="1">
      <alignment vertical="center"/>
    </xf>
    <xf numFmtId="0" fontId="14" fillId="0" borderId="9" xfId="3" applyFont="1" applyFill="1" applyBorder="1" applyAlignment="1">
      <alignment vertical="center" shrinkToFit="1"/>
    </xf>
    <xf numFmtId="0" fontId="14" fillId="0" borderId="10" xfId="3" applyFont="1" applyFill="1" applyBorder="1" applyAlignment="1">
      <alignment vertical="center" shrinkToFit="1"/>
    </xf>
    <xf numFmtId="0" fontId="14" fillId="0" borderId="8" xfId="3" applyFont="1" applyFill="1" applyBorder="1" applyAlignment="1">
      <alignment vertical="center" shrinkToFit="1"/>
    </xf>
    <xf numFmtId="0" fontId="14" fillId="0" borderId="4" xfId="3" applyFont="1" applyFill="1" applyBorder="1" applyAlignment="1">
      <alignment horizontal="center" vertical="center" shrinkToFit="1"/>
    </xf>
    <xf numFmtId="0" fontId="14" fillId="0" borderId="4" xfId="3" quotePrefix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center" shrinkToFit="1"/>
    </xf>
    <xf numFmtId="167" fontId="0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49" fontId="15" fillId="0" borderId="8" xfId="3" applyNumberFormat="1" applyFont="1" applyFill="1" applyBorder="1" applyAlignment="1">
      <alignment horizontal="center" vertical="center" shrinkToFit="1"/>
    </xf>
    <xf numFmtId="0" fontId="15" fillId="0" borderId="9" xfId="3" applyFont="1" applyFill="1" applyBorder="1" applyAlignment="1">
      <alignment vertical="center" shrinkToFit="1"/>
    </xf>
    <xf numFmtId="167" fontId="16" fillId="0" borderId="4" xfId="1" applyNumberFormat="1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vertical="center" shrinkToFit="1"/>
    </xf>
    <xf numFmtId="167" fontId="16" fillId="0" borderId="4" xfId="0" applyNumberFormat="1" applyFont="1" applyFill="1" applyBorder="1" applyAlignment="1">
      <alignment horizontal="center" vertical="center"/>
    </xf>
  </cellXfs>
  <cellStyles count="256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20% - 强调文字颜色 1" xfId="16"/>
    <cellStyle name="20% - 强调文字颜色 2" xfId="17"/>
    <cellStyle name="20% - 强调文字颜色 3" xfId="18"/>
    <cellStyle name="20% - 强调文字颜色 4" xfId="19"/>
    <cellStyle name="20% - 强调文字颜色 5" xfId="20"/>
    <cellStyle name="20% - 强调文字颜色 6" xfId="21"/>
    <cellStyle name="40% - Accent1 2" xfId="22"/>
    <cellStyle name="40% - Accent1 3" xfId="23"/>
    <cellStyle name="40% - Accent2 2" xfId="24"/>
    <cellStyle name="40% - Accent2 3" xfId="25"/>
    <cellStyle name="40% - Accent3 2" xfId="26"/>
    <cellStyle name="40% - Accent3 3" xfId="27"/>
    <cellStyle name="40% - Accent4 2" xfId="28"/>
    <cellStyle name="40% - Accent4 3" xfId="29"/>
    <cellStyle name="40% - Accent5 2" xfId="30"/>
    <cellStyle name="40% - Accent5 3" xfId="31"/>
    <cellStyle name="40% - Accent6 2" xfId="32"/>
    <cellStyle name="40% - Accent6 3" xfId="33"/>
    <cellStyle name="40% - 强调文字颜色 1" xfId="34"/>
    <cellStyle name="40% - 强调文字颜色 2" xfId="35"/>
    <cellStyle name="40% - 强调文字颜色 3" xfId="36"/>
    <cellStyle name="40% - 强调文字颜色 4" xfId="37"/>
    <cellStyle name="40% - 强调文字颜色 5" xfId="38"/>
    <cellStyle name="40% - 强调文字颜色 6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60% - 强调文字颜色 1" xfId="52"/>
    <cellStyle name="60% - 强调文字颜色 2" xfId="53"/>
    <cellStyle name="60% - 强调文字颜色 3" xfId="54"/>
    <cellStyle name="60% - 强调文字颜色 4" xfId="55"/>
    <cellStyle name="60% - 强调文字颜色 5" xfId="56"/>
    <cellStyle name="60% - 强调文字颜色 6" xfId="57"/>
    <cellStyle name="Accent1 2" xfId="58"/>
    <cellStyle name="Accent1 3" xfId="59"/>
    <cellStyle name="Accent2 2" xfId="60"/>
    <cellStyle name="Accent2 3" xfId="61"/>
    <cellStyle name="Accent3 2" xfId="62"/>
    <cellStyle name="Accent3 3" xfId="63"/>
    <cellStyle name="Accent4 2" xfId="64"/>
    <cellStyle name="Accent4 3" xfId="65"/>
    <cellStyle name="Accent5 2" xfId="66"/>
    <cellStyle name="Accent5 3" xfId="67"/>
    <cellStyle name="Accent6 2" xfId="68"/>
    <cellStyle name="Accent6 3" xfId="69"/>
    <cellStyle name="Bad 2" xfId="70"/>
    <cellStyle name="Bad 3" xfId="71"/>
    <cellStyle name="Calculation 2" xfId="72"/>
    <cellStyle name="Calculation 3" xfId="73"/>
    <cellStyle name="Check Cell 2" xfId="74"/>
    <cellStyle name="Check Cell 3" xfId="75"/>
    <cellStyle name="Comma 10" xfId="76"/>
    <cellStyle name="Comma 11" xfId="77"/>
    <cellStyle name="Comma 2" xfId="78"/>
    <cellStyle name="Comma 3" xfId="79"/>
    <cellStyle name="Comma 4" xfId="80"/>
    <cellStyle name="Comma 5" xfId="81"/>
    <cellStyle name="Comma 6" xfId="82"/>
    <cellStyle name="Comma 7" xfId="83"/>
    <cellStyle name="Comma 7 2" xfId="84"/>
    <cellStyle name="Comma 8" xfId="85"/>
    <cellStyle name="Comma 9" xfId="86"/>
    <cellStyle name="Currency" xfId="1" builtinId="4"/>
    <cellStyle name="Currency 2" xfId="87"/>
    <cellStyle name="Currency 3" xfId="88"/>
    <cellStyle name="Currency 4" xfId="89"/>
    <cellStyle name="Currency 5" xfId="90"/>
    <cellStyle name="Currency 6" xfId="91"/>
    <cellStyle name="Explanatory Text 2" xfId="92"/>
    <cellStyle name="Explanatory Text 3" xfId="93"/>
    <cellStyle name="Good 2" xfId="94"/>
    <cellStyle name="Good 3" xfId="95"/>
    <cellStyle name="Heading 1 2" xfId="96"/>
    <cellStyle name="Heading 1 3" xfId="97"/>
    <cellStyle name="Heading 2 2" xfId="98"/>
    <cellStyle name="Heading 2 3" xfId="99"/>
    <cellStyle name="Heading 3 2" xfId="100"/>
    <cellStyle name="Heading 3 3" xfId="101"/>
    <cellStyle name="Heading 4 2" xfId="102"/>
    <cellStyle name="Heading 4 3" xfId="103"/>
    <cellStyle name="Input 2" xfId="104"/>
    <cellStyle name="Input 3" xfId="105"/>
    <cellStyle name="Linked Cell 2" xfId="106"/>
    <cellStyle name="Linked Cell 3" xfId="107"/>
    <cellStyle name="Neutral 2" xfId="108"/>
    <cellStyle name="Neutral 3" xfId="109"/>
    <cellStyle name="Normal" xfId="0" builtinId="0"/>
    <cellStyle name="Normal 10" xfId="110"/>
    <cellStyle name="Normal 11" xfId="111"/>
    <cellStyle name="Normal 12" xfId="112"/>
    <cellStyle name="Normal 13" xfId="113"/>
    <cellStyle name="Normal 14" xfId="114"/>
    <cellStyle name="Normal 14 2" xfId="115"/>
    <cellStyle name="Normal 14 2 2" xfId="116"/>
    <cellStyle name="Normal 14 2_Salary" xfId="117"/>
    <cellStyle name="Normal 14 3" xfId="118"/>
    <cellStyle name="Normal 14_Salary" xfId="119"/>
    <cellStyle name="Normal 15" xfId="120"/>
    <cellStyle name="Normal 15 2" xfId="121"/>
    <cellStyle name="Normal 15_Salary" xfId="122"/>
    <cellStyle name="Normal 16" xfId="123"/>
    <cellStyle name="Normal 17" xfId="124"/>
    <cellStyle name="Normal 18" xfId="125"/>
    <cellStyle name="Normal 19" xfId="126"/>
    <cellStyle name="Normal 2" xfId="127"/>
    <cellStyle name="Normal 2 2" xfId="128"/>
    <cellStyle name="Normal 2 3" xfId="129"/>
    <cellStyle name="Normal 2 4" xfId="130"/>
    <cellStyle name="Normal 2 4 2" xfId="131"/>
    <cellStyle name="Normal 2 4_Salary" xfId="132"/>
    <cellStyle name="Normal 2 5" xfId="133"/>
    <cellStyle name="Normal 2_Salary" xfId="134"/>
    <cellStyle name="Normal 20" xfId="135"/>
    <cellStyle name="Normal 21" xfId="136"/>
    <cellStyle name="Normal 22" xfId="137"/>
    <cellStyle name="Normal 23" xfId="138"/>
    <cellStyle name="Normal 3" xfId="139"/>
    <cellStyle name="Normal 3 2" xfId="140"/>
    <cellStyle name="Normal 3 3" xfId="141"/>
    <cellStyle name="Normal 3 4" xfId="142"/>
    <cellStyle name="Normal 3 5" xfId="143"/>
    <cellStyle name="Normal 3_1033-1034补钱" xfId="144"/>
    <cellStyle name="Normal 4" xfId="145"/>
    <cellStyle name="Normal 4 2" xfId="146"/>
    <cellStyle name="Normal 4 3" xfId="147"/>
    <cellStyle name="Normal 4 3 2" xfId="148"/>
    <cellStyle name="Normal 5" xfId="149"/>
    <cellStyle name="Normal 6" xfId="150"/>
    <cellStyle name="Normal 7" xfId="151"/>
    <cellStyle name="Normal 8" xfId="152"/>
    <cellStyle name="Normal 9" xfId="153"/>
    <cellStyle name="Normal 9 2" xfId="154"/>
    <cellStyle name="Normal 9 3" xfId="155"/>
    <cellStyle name="Normal 9 4" xfId="156"/>
    <cellStyle name="Normal 9 4 2" xfId="157"/>
    <cellStyle name="Normal 9 4_Salary" xfId="158"/>
    <cellStyle name="Normal 9_Salary" xfId="159"/>
    <cellStyle name="Normal_Salary" xfId="2"/>
    <cellStyle name="Normal_Sheet3" xfId="3"/>
    <cellStyle name="Note 2" xfId="160"/>
    <cellStyle name="Note 3" xfId="161"/>
    <cellStyle name="Output 2" xfId="162"/>
    <cellStyle name="Output 3" xfId="163"/>
    <cellStyle name="Percent 2" xfId="164"/>
    <cellStyle name="S0" xfId="165"/>
    <cellStyle name="S1" xfId="166"/>
    <cellStyle name="S10" xfId="167"/>
    <cellStyle name="S11" xfId="168"/>
    <cellStyle name="S12" xfId="169"/>
    <cellStyle name="S12 2" xfId="170"/>
    <cellStyle name="S12 3" xfId="171"/>
    <cellStyle name="S13" xfId="172"/>
    <cellStyle name="S14" xfId="173"/>
    <cellStyle name="S2" xfId="174"/>
    <cellStyle name="S3" xfId="175"/>
    <cellStyle name="S4" xfId="176"/>
    <cellStyle name="S5" xfId="177"/>
    <cellStyle name="S6" xfId="178"/>
    <cellStyle name="S7" xfId="179"/>
    <cellStyle name="S8" xfId="180"/>
    <cellStyle name="S9" xfId="181"/>
    <cellStyle name="Title 2" xfId="182"/>
    <cellStyle name="Title 3" xfId="183"/>
    <cellStyle name="Total 2" xfId="184"/>
    <cellStyle name="Total 3" xfId="185"/>
    <cellStyle name="Warning Text 2" xfId="186"/>
    <cellStyle name="Warning Text 3" xfId="187"/>
    <cellStyle name="一般 2" xfId="188"/>
    <cellStyle name="一般 2 2" xfId="189"/>
    <cellStyle name="一般 2 3" xfId="190"/>
    <cellStyle name="一般 2 3 2" xfId="191"/>
    <cellStyle name="一般 2 3_Salary" xfId="192"/>
    <cellStyle name="一般 2 4" xfId="193"/>
    <cellStyle name="一般 2 4 2" xfId="194"/>
    <cellStyle name="一般 2 4_Salary" xfId="195"/>
    <cellStyle name="一般 2 5" xfId="196"/>
    <cellStyle name="一般 2 6" xfId="197"/>
    <cellStyle name="一般 2_Salary" xfId="198"/>
    <cellStyle name="一般 3" xfId="199"/>
    <cellStyle name="備註 2" xfId="200"/>
    <cellStyle name="好_考勤表" xfId="201"/>
    <cellStyle name="差" xfId="202"/>
    <cellStyle name="强调文字颜色 1" xfId="203"/>
    <cellStyle name="强调文字颜色 2" xfId="204"/>
    <cellStyle name="强调文字颜色 3" xfId="205"/>
    <cellStyle name="强调文字颜色 4" xfId="206"/>
    <cellStyle name="强调文字颜色 5" xfId="207"/>
    <cellStyle name="强调文字颜色 6" xfId="208"/>
    <cellStyle name="标题" xfId="209"/>
    <cellStyle name="标题 1" xfId="210"/>
    <cellStyle name="标题 2" xfId="211"/>
    <cellStyle name="标题 3" xfId="212"/>
    <cellStyle name="标题 4" xfId="213"/>
    <cellStyle name="检查单元格" xfId="214"/>
    <cellStyle name="標題 1 2" xfId="215"/>
    <cellStyle name="標題 10" xfId="216"/>
    <cellStyle name="標題 11" xfId="217"/>
    <cellStyle name="標題 12" xfId="218"/>
    <cellStyle name="標題 13" xfId="219"/>
    <cellStyle name="標題 14" xfId="220"/>
    <cellStyle name="標題 15" xfId="221"/>
    <cellStyle name="標題 16" xfId="222"/>
    <cellStyle name="標題 17" xfId="223"/>
    <cellStyle name="標題 18" xfId="224"/>
    <cellStyle name="標題 19" xfId="225"/>
    <cellStyle name="標題 2 2" xfId="226"/>
    <cellStyle name="標題 20" xfId="227"/>
    <cellStyle name="標題 21" xfId="228"/>
    <cellStyle name="標題 22" xfId="229"/>
    <cellStyle name="標題 23" xfId="230"/>
    <cellStyle name="標題 24" xfId="231"/>
    <cellStyle name="標題 25" xfId="232"/>
    <cellStyle name="標題 26" xfId="233"/>
    <cellStyle name="標題 27" xfId="234"/>
    <cellStyle name="標題 28" xfId="235"/>
    <cellStyle name="標題 29" xfId="236"/>
    <cellStyle name="標題 3 2" xfId="237"/>
    <cellStyle name="標題 30" xfId="238"/>
    <cellStyle name="標題 31" xfId="239"/>
    <cellStyle name="標題 32" xfId="240"/>
    <cellStyle name="標題 4 2" xfId="241"/>
    <cellStyle name="標題 5" xfId="242"/>
    <cellStyle name="標題 6" xfId="243"/>
    <cellStyle name="標題 7" xfId="244"/>
    <cellStyle name="標題 8" xfId="245"/>
    <cellStyle name="標題 9" xfId="246"/>
    <cellStyle name="汇总" xfId="247"/>
    <cellStyle name="注释" xfId="248"/>
    <cellStyle name="解释性文本" xfId="249"/>
    <cellStyle name="警告文本" xfId="250"/>
    <cellStyle name="计算" xfId="251"/>
    <cellStyle name="输入" xfId="252"/>
    <cellStyle name="输出" xfId="253"/>
    <cellStyle name="适中" xfId="254"/>
    <cellStyle name="链接单元格" xfId="2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n%20Dragon%20Cambodia/Accounting%20&#26371;&#35336;/Payroll%20&#34218;&#36039;PD/Salary%20&#34218;&#36164;%20PD/SALARY2024PD/SALARY202408P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change Rate"/>
      <sheetName val="AttD"/>
      <sheetName val="OTD"/>
      <sheetName val="AttN"/>
      <sheetName val="OTN"/>
      <sheetName val="List Bas &amp; Etra"/>
      <sheetName val="SalaryKh"/>
      <sheetName val="AttDF"/>
      <sheetName val="SalaryF"/>
      <sheetName val="Tax on salary"/>
      <sheetName val="NSSF and BANK"/>
      <sheetName val="Sheet1"/>
      <sheetName val="Advance $ List"/>
      <sheetName val="Ad List"/>
      <sheetName val="ប្រាក់វត្តមាន"/>
      <sheetName val="Suspend Contract"/>
      <sheetName val="Sus List"/>
      <sheetName val="Sheet 5$"/>
      <sheetName val="Paid"/>
      <sheetName val="Salary0"/>
      <sheetName val="SalaryKh3"/>
      <sheetName val="SalaryKh Security"/>
      <sheetName val="SalaryKh Security (2)"/>
      <sheetName val="SalaryKh1"/>
      <sheetName val="SalaryKh2"/>
      <sheetName val="Sheet2"/>
      <sheetName val="Adjus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 t="str">
            <v>0001</v>
          </cell>
          <cell r="D4" t="str">
            <v>ពាញ​ ជុំនោ</v>
          </cell>
          <cell r="E4" t="str">
            <v>PEANH CHOMNOR</v>
          </cell>
          <cell r="F4">
            <v>100</v>
          </cell>
          <cell r="G4" t="str">
            <v>WIRE( Y )</v>
          </cell>
        </row>
        <row r="5">
          <cell r="C5" t="str">
            <v>0002</v>
          </cell>
          <cell r="D5" t="str">
            <v>មាស​ ផាលុច្ស</v>
          </cell>
          <cell r="E5" t="str">
            <v>MEAS PHALUCH</v>
          </cell>
          <cell r="F5">
            <v>100</v>
          </cell>
          <cell r="G5" t="str">
            <v>ការិយាល័យ</v>
          </cell>
        </row>
        <row r="6">
          <cell r="C6" t="str">
            <v>0003</v>
          </cell>
          <cell r="D6" t="str">
            <v>ប្រាក់ វណ្ណា</v>
          </cell>
          <cell r="E6" t="str">
            <v>PRAK VANNA</v>
          </cell>
          <cell r="F6">
            <v>100</v>
          </cell>
          <cell r="G6" t="str">
            <v>សន្តិសុខ</v>
          </cell>
        </row>
        <row r="7">
          <cell r="C7" t="str">
            <v>0004</v>
          </cell>
          <cell r="D7" t="str">
            <v>ម៉ៅ សុខុម</v>
          </cell>
          <cell r="E7" t="str">
            <v>MAO SOKHOM</v>
          </cell>
          <cell r="F7">
            <v>100</v>
          </cell>
          <cell r="G7" t="str">
            <v>ជាងភ្លើង/ជាងម៉ាស៊ីន</v>
          </cell>
        </row>
        <row r="8">
          <cell r="C8" t="str">
            <v>0005</v>
          </cell>
          <cell r="D8" t="str">
            <v>ធីម សុភួង</v>
          </cell>
          <cell r="E8" t="str">
            <v>THIM SOPHUONG</v>
          </cell>
          <cell r="F8">
            <v>100</v>
          </cell>
          <cell r="G8" t="str">
            <v>បកប្រែចិន</v>
          </cell>
        </row>
        <row r="9">
          <cell r="C9" t="str">
            <v>0006</v>
          </cell>
          <cell r="D9" t="str">
            <v>ហ៊ុន នួន</v>
          </cell>
          <cell r="E9" t="str">
            <v>HUN NUON</v>
          </cell>
          <cell r="F9">
            <v>100</v>
          </cell>
          <cell r="G9" t="str">
            <v>WIRE( Z )</v>
          </cell>
        </row>
        <row r="10">
          <cell r="C10" t="str">
            <v>0007</v>
          </cell>
          <cell r="D10" t="str">
            <v>ចិន ផេង</v>
          </cell>
          <cell r="E10" t="str">
            <v>CHIN PHENG</v>
          </cell>
          <cell r="F10">
            <v>100</v>
          </cell>
          <cell r="G10" t="str">
            <v>PVC</v>
          </cell>
        </row>
        <row r="11">
          <cell r="C11" t="str">
            <v>0008</v>
          </cell>
          <cell r="D11" t="str">
            <v>សៅ ណាក់</v>
          </cell>
          <cell r="E11" t="str">
            <v>SAO NAK</v>
          </cell>
          <cell r="F11">
            <v>100</v>
          </cell>
          <cell r="G11" t="str">
            <v>WIRE( Y )</v>
          </cell>
        </row>
        <row r="12">
          <cell r="C12" t="str">
            <v>0009</v>
          </cell>
          <cell r="D12" t="str">
            <v>សែម ឧស្សាហ៏</v>
          </cell>
          <cell r="E12" t="str">
            <v>SEM OUSA</v>
          </cell>
          <cell r="F12">
            <v>100</v>
          </cell>
          <cell r="G12" t="str">
            <v>WIRE( Y )</v>
          </cell>
        </row>
        <row r="13">
          <cell r="C13" t="str">
            <v>0010</v>
          </cell>
          <cell r="D13" t="str">
            <v>ធីម វិច្ចរ៉ា</v>
          </cell>
          <cell r="E13" t="str">
            <v>THIM VICHARA</v>
          </cell>
          <cell r="F13">
            <v>100</v>
          </cell>
          <cell r="G13" t="str">
            <v>WIRE( Z )</v>
          </cell>
        </row>
        <row r="14">
          <cell r="C14" t="str">
            <v>0011</v>
          </cell>
          <cell r="D14" t="str">
            <v>សូរ វុទ្ធី</v>
          </cell>
          <cell r="E14" t="str">
            <v>SO VUTHY</v>
          </cell>
          <cell r="F14">
            <v>100</v>
          </cell>
          <cell r="G14" t="str">
            <v>សន្តិសុខ</v>
          </cell>
        </row>
        <row r="15">
          <cell r="C15" t="str">
            <v>0012</v>
          </cell>
          <cell r="D15" t="str">
            <v>អឿន ម៉ារី</v>
          </cell>
          <cell r="E15" t="str">
            <v>OEURN MARY</v>
          </cell>
          <cell r="F15">
            <v>100</v>
          </cell>
          <cell r="G15" t="str">
            <v>QC</v>
          </cell>
        </row>
        <row r="16">
          <cell r="C16" t="str">
            <v>0013</v>
          </cell>
          <cell r="D16" t="str">
            <v>ជុំ យាន</v>
          </cell>
          <cell r="E16" t="str">
            <v>CHOM YAEN</v>
          </cell>
          <cell r="F16">
            <v>100</v>
          </cell>
          <cell r="G16" t="str">
            <v>WIRE( Y )</v>
          </cell>
        </row>
        <row r="17">
          <cell r="C17" t="str">
            <v>0014</v>
          </cell>
          <cell r="D17" t="str">
            <v>អឿន វិទូ</v>
          </cell>
          <cell r="E17" t="str">
            <v>EOURN VITUO</v>
          </cell>
          <cell r="F17">
            <v>100</v>
          </cell>
          <cell r="G17" t="str">
            <v>WIRE( X )</v>
          </cell>
        </row>
        <row r="18">
          <cell r="C18" t="str">
            <v>0015</v>
          </cell>
          <cell r="D18" t="str">
            <v>អៀង សំអ៊ាត</v>
          </cell>
          <cell r="E18" t="str">
            <v>EARNG SOM EART</v>
          </cell>
          <cell r="F18">
            <v>100</v>
          </cell>
          <cell r="G18" t="str">
            <v>Wire កាន់ឃ្លាំង</v>
          </cell>
        </row>
        <row r="19">
          <cell r="C19" t="str">
            <v>0016</v>
          </cell>
          <cell r="D19" t="str">
            <v>ចេន សំបូ</v>
          </cell>
          <cell r="E19" t="str">
            <v>CHEN SAMBO</v>
          </cell>
          <cell r="F19">
            <v>100</v>
          </cell>
          <cell r="G19" t="str">
            <v>WIRE( X )</v>
          </cell>
        </row>
        <row r="20">
          <cell r="C20" t="str">
            <v>0018</v>
          </cell>
          <cell r="D20" t="str">
            <v>ភួង សារ៉ូន</v>
          </cell>
          <cell r="E20" t="str">
            <v>PHUONG SA RUON</v>
          </cell>
          <cell r="F20">
            <v>100</v>
          </cell>
          <cell r="G20" t="str">
            <v>WIRE( Y )</v>
          </cell>
        </row>
        <row r="21">
          <cell r="C21" t="str">
            <v>0019</v>
          </cell>
          <cell r="D21" t="str">
            <v>ព្រំ បូរ៉ាត</v>
          </cell>
          <cell r="E21" t="str">
            <v>PRUM BORAT</v>
          </cell>
          <cell r="F21">
            <v>100</v>
          </cell>
          <cell r="G21" t="str">
            <v>WIRE( X )</v>
          </cell>
        </row>
        <row r="22">
          <cell r="C22" t="str">
            <v>0020</v>
          </cell>
          <cell r="D22" t="str">
            <v>សុខ សាផាត</v>
          </cell>
          <cell r="E22" t="str">
            <v>SOK SAPHAT</v>
          </cell>
          <cell r="F22">
            <v>100</v>
          </cell>
          <cell r="G22" t="str">
            <v>សន្តិសុខ</v>
          </cell>
        </row>
        <row r="23">
          <cell r="C23" t="str">
            <v>0021</v>
          </cell>
          <cell r="D23" t="str">
            <v>វឿន ស្រីអិត</v>
          </cell>
          <cell r="E23" t="str">
            <v>VOEUN SREYEAT</v>
          </cell>
          <cell r="F23">
            <v>100</v>
          </cell>
          <cell r="G23" t="str">
            <v>WIRE( Z )</v>
          </cell>
        </row>
        <row r="24">
          <cell r="C24" t="str">
            <v>0022</v>
          </cell>
          <cell r="D24" t="str">
            <v>កន សុជាតិ</v>
          </cell>
          <cell r="E24" t="str">
            <v>KORN SOCHEAT</v>
          </cell>
          <cell r="F24">
            <v>100</v>
          </cell>
          <cell r="G24" t="str">
            <v>WIRE( Y )</v>
          </cell>
        </row>
        <row r="25">
          <cell r="C25" t="str">
            <v>0024</v>
          </cell>
          <cell r="D25" t="str">
            <v>ជិន ចន្ដា</v>
          </cell>
          <cell r="E25" t="str">
            <v>CHIN CHANDA</v>
          </cell>
          <cell r="F25">
            <v>100</v>
          </cell>
          <cell r="G25" t="str">
            <v>ការិយាល័យ</v>
          </cell>
        </row>
        <row r="26">
          <cell r="C26" t="str">
            <v>0025</v>
          </cell>
          <cell r="D26" t="str">
            <v>សុខ សារ៉ន</v>
          </cell>
          <cell r="E26" t="str">
            <v>SOK SARON</v>
          </cell>
          <cell r="F26">
            <v>100</v>
          </cell>
          <cell r="G26" t="str">
            <v>អនាម័យ</v>
          </cell>
        </row>
        <row r="27">
          <cell r="C27" t="str">
            <v>0026</v>
          </cell>
          <cell r="D27" t="str">
            <v>ពេញ ​ភារម្យ</v>
          </cell>
          <cell r="E27" t="str">
            <v>PENH PHEARUM</v>
          </cell>
          <cell r="F27">
            <v>100</v>
          </cell>
          <cell r="G27" t="str">
            <v>សន្តិសុខ</v>
          </cell>
        </row>
        <row r="28">
          <cell r="C28" t="str">
            <v>0027</v>
          </cell>
          <cell r="D28" t="str">
            <v>នី​ ចន្ថា</v>
          </cell>
          <cell r="E28" t="str">
            <v>NY CHANTHA</v>
          </cell>
          <cell r="F28">
            <v>100</v>
          </cell>
          <cell r="G28" t="str">
            <v>PVC</v>
          </cell>
        </row>
        <row r="29">
          <cell r="C29" t="str">
            <v>0028</v>
          </cell>
          <cell r="D29" t="str">
            <v>ទី ណាត</v>
          </cell>
          <cell r="E29" t="str">
            <v>TY NAT</v>
          </cell>
          <cell r="F29">
            <v>100</v>
          </cell>
          <cell r="G29" t="str">
            <v>WIRE( Y )</v>
          </cell>
        </row>
        <row r="30">
          <cell r="C30" t="str">
            <v>0029</v>
          </cell>
          <cell r="D30" t="str">
            <v>ឡុង សាវឿន</v>
          </cell>
          <cell r="E30" t="str">
            <v>LONG SAVOEUN</v>
          </cell>
          <cell r="F30">
            <v>100</v>
          </cell>
          <cell r="G30" t="str">
            <v>WIRE( Y )</v>
          </cell>
        </row>
        <row r="31">
          <cell r="C31" t="str">
            <v>0030</v>
          </cell>
          <cell r="D31" t="str">
            <v>កៅ ឧត្ដម</v>
          </cell>
          <cell r="E31" t="str">
            <v>KAO ODOM</v>
          </cell>
          <cell r="F31">
            <v>100</v>
          </cell>
          <cell r="G31" t="str">
            <v>WIRE( Z )</v>
          </cell>
        </row>
        <row r="32">
          <cell r="C32" t="str">
            <v>0031</v>
          </cell>
          <cell r="D32" t="str">
            <v>កែវ សុភារុន</v>
          </cell>
          <cell r="E32" t="str">
            <v>KEO SOPHEARUN</v>
          </cell>
          <cell r="F32">
            <v>100</v>
          </cell>
          <cell r="G32" t="str">
            <v>WIRE( Y )</v>
          </cell>
        </row>
        <row r="33">
          <cell r="C33" t="str">
            <v>0032</v>
          </cell>
          <cell r="D33" t="str">
            <v>ប្រាក់ សារ៉ាត់</v>
          </cell>
          <cell r="E33" t="str">
            <v>PRAK SARATH</v>
          </cell>
          <cell r="F33">
            <v>100</v>
          </cell>
          <cell r="G33" t="str">
            <v>ចុងភៅ</v>
          </cell>
        </row>
        <row r="34">
          <cell r="C34" t="str">
            <v>0033</v>
          </cell>
          <cell r="D34" t="str">
            <v>នួន វណ្ណៈ</v>
          </cell>
          <cell r="E34" t="str">
            <v>NUON VANNAK</v>
          </cell>
          <cell r="F34">
            <v>100</v>
          </cell>
          <cell r="G34" t="str">
            <v>PVC</v>
          </cell>
        </row>
        <row r="35">
          <cell r="C35" t="str">
            <v>0034</v>
          </cell>
          <cell r="D35" t="str">
            <v>ទា ណេន</v>
          </cell>
          <cell r="E35" t="str">
            <v>THEA NEN</v>
          </cell>
          <cell r="F35">
            <v>100</v>
          </cell>
          <cell r="G35" t="str">
            <v>អនាម័យ</v>
          </cell>
        </row>
        <row r="36">
          <cell r="C36" t="str">
            <v>0036</v>
          </cell>
          <cell r="D36" t="str">
            <v>ឆាយ សុវ៉ាត</v>
          </cell>
          <cell r="E36" t="str">
            <v>CHHAY SOVATH</v>
          </cell>
          <cell r="F36">
            <v>100</v>
          </cell>
          <cell r="G36" t="str">
            <v>បើកបរ</v>
          </cell>
        </row>
        <row r="37">
          <cell r="C37" t="str">
            <v>0017</v>
          </cell>
          <cell r="D37" t="str">
            <v>សៅ នី</v>
          </cell>
          <cell r="E37" t="str">
            <v>SAO NY</v>
          </cell>
          <cell r="F37">
            <v>0</v>
          </cell>
          <cell r="G37" t="str">
            <v>QC</v>
          </cell>
        </row>
        <row r="38">
          <cell r="C38" t="str">
            <v>0023</v>
          </cell>
          <cell r="D38" t="str">
            <v>ឡាយ ពិសី</v>
          </cell>
          <cell r="E38" t="str">
            <v>LAY PISEY</v>
          </cell>
          <cell r="F38">
            <v>0</v>
          </cell>
          <cell r="G38" t="str">
            <v>QC</v>
          </cell>
        </row>
        <row r="79">
          <cell r="C79" t="str">
            <v>Total Amounts USD</v>
          </cell>
          <cell r="F79">
            <v>3300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148"/>
  <sheetViews>
    <sheetView tabSelected="1" showWhiteSpace="0" view="pageLayout" zoomScale="85" zoomScalePageLayoutView="85" workbookViewId="0">
      <selection activeCell="L10" sqref="L10"/>
    </sheetView>
  </sheetViews>
  <sheetFormatPr defaultRowHeight="14.4"/>
  <cols>
    <col min="2" max="2" width="18.5546875" customWidth="1"/>
    <col min="3" max="3" width="14.88671875" customWidth="1"/>
    <col min="4" max="4" width="21.44140625" customWidth="1"/>
    <col min="5" max="5" width="24.33203125" customWidth="1"/>
    <col min="6" max="6" width="29.44140625" customWidth="1"/>
    <col min="7" max="7" width="28.44140625" customWidth="1"/>
  </cols>
  <sheetData>
    <row r="1" spans="1:27" ht="26.25" customHeight="1">
      <c r="A1" s="21" t="s">
        <v>0</v>
      </c>
      <c r="B1" s="22"/>
      <c r="C1" s="22"/>
      <c r="D1" s="23"/>
      <c r="E1" s="24" t="s">
        <v>1</v>
      </c>
      <c r="F1" s="24"/>
      <c r="G1" s="2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3"/>
      <c r="Z1" s="3"/>
      <c r="AA1" s="3"/>
    </row>
    <row r="2" spans="1:27" ht="22.5" customHeight="1">
      <c r="A2" s="25" t="s">
        <v>2</v>
      </c>
      <c r="B2" s="26"/>
      <c r="C2" s="26"/>
      <c r="D2" s="27"/>
      <c r="E2" s="24" t="s">
        <v>3</v>
      </c>
      <c r="F2" s="24"/>
      <c r="G2" s="2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  <c r="Y2" s="3"/>
      <c r="Z2" s="3"/>
      <c r="AA2" s="3"/>
    </row>
    <row r="3" spans="1:27" ht="23.25" customHeight="1">
      <c r="A3" s="28" t="s">
        <v>4</v>
      </c>
      <c r="B3" s="29"/>
      <c r="C3" s="29"/>
      <c r="D3" s="29"/>
      <c r="E3" s="30"/>
      <c r="F3" s="31">
        <v>45528</v>
      </c>
      <c r="G3" s="32" t="s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  <c r="Y3" s="3"/>
      <c r="Z3" s="3"/>
      <c r="AA3" s="3"/>
    </row>
    <row r="4" spans="1:27" ht="23.25" customHeight="1">
      <c r="A4" s="33" t="s">
        <v>6</v>
      </c>
      <c r="B4" s="34"/>
      <c r="C4" s="34"/>
      <c r="D4" s="34"/>
      <c r="E4" s="34"/>
      <c r="F4" s="4"/>
      <c r="G4" s="32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3"/>
      <c r="Y4" s="3"/>
      <c r="Z4" s="3"/>
      <c r="AA4" s="3"/>
    </row>
    <row r="5" spans="1:27" s="6" customFormat="1" ht="22.5" customHeight="1">
      <c r="A5" s="19" t="s">
        <v>7</v>
      </c>
      <c r="B5" s="19" t="s">
        <v>8</v>
      </c>
      <c r="C5" s="19" t="s">
        <v>9</v>
      </c>
      <c r="D5" s="19" t="s">
        <v>10</v>
      </c>
      <c r="E5" s="19" t="s">
        <v>11</v>
      </c>
      <c r="F5" s="20" t="s">
        <v>12</v>
      </c>
      <c r="G5" s="19" t="s">
        <v>13</v>
      </c>
    </row>
    <row r="6" spans="1:27" ht="3" customHeight="1">
      <c r="A6" s="19"/>
      <c r="B6" s="19"/>
      <c r="C6" s="19"/>
      <c r="D6" s="19"/>
      <c r="E6" s="19"/>
      <c r="F6" s="20"/>
      <c r="G6" s="19"/>
    </row>
    <row r="7" spans="1:27" s="9" customFormat="1" ht="19.5" customHeight="1">
      <c r="A7" s="7" t="s">
        <v>14</v>
      </c>
      <c r="B7" s="35" t="s">
        <v>15</v>
      </c>
      <c r="C7" s="8" t="s">
        <v>16</v>
      </c>
      <c r="D7" s="7" t="s">
        <v>17</v>
      </c>
      <c r="E7" s="35" t="s">
        <v>18</v>
      </c>
      <c r="F7" s="7" t="s">
        <v>19</v>
      </c>
      <c r="G7" s="7" t="s">
        <v>20</v>
      </c>
    </row>
    <row r="8" spans="1:27" ht="57.75" customHeight="1">
      <c r="A8" s="10">
        <v>1</v>
      </c>
      <c r="B8" s="15" t="str">
        <f>VLOOKUP(C8,'[1]Ad List'!$C$4:$G$79,5,0)</f>
        <v>ការិយាល័យ</v>
      </c>
      <c r="C8" s="16" t="s">
        <v>21</v>
      </c>
      <c r="D8" s="17" t="str">
        <f>VLOOKUP(C8,'[1]Ad List'!$C$4:$G$79,2,0)</f>
        <v>មាស​ ផាលុច្ស</v>
      </c>
      <c r="E8" s="17" t="str">
        <f>VLOOKUP(C8,'[1]Ad List'!$C$4:$G$79,3,0)</f>
        <v>MEAS PHALUCH</v>
      </c>
      <c r="F8" s="18">
        <f>VLOOKUP(C8,'[1]Ad List'!$C$4:$G$79,4,0)</f>
        <v>100</v>
      </c>
      <c r="G8" s="36"/>
    </row>
    <row r="9" spans="1:27" ht="57.75" customHeight="1">
      <c r="A9" s="10">
        <v>2</v>
      </c>
      <c r="B9" s="15" t="str">
        <f>VLOOKUP(C9,'[1]Ad List'!$C$4:$G$79,5,0)</f>
        <v>ជាងភ្លើង/ជាងម៉ាស៊ីន</v>
      </c>
      <c r="C9" s="16" t="s">
        <v>22</v>
      </c>
      <c r="D9" s="17" t="str">
        <f>VLOOKUP(C9,'[1]Ad List'!$C$4:$G$79,2,0)</f>
        <v>ម៉ៅ សុខុម</v>
      </c>
      <c r="E9" s="17" t="str">
        <f>VLOOKUP(C9,'[1]Ad List'!$C$4:$G$79,3,0)</f>
        <v>MAO SOKHOM</v>
      </c>
      <c r="F9" s="18">
        <f>VLOOKUP(C9,'[1]Ad List'!$C$4:$G$79,4,0)</f>
        <v>100</v>
      </c>
      <c r="G9" s="36"/>
    </row>
    <row r="10" spans="1:27" ht="57.75" customHeight="1">
      <c r="A10" s="10">
        <v>3</v>
      </c>
      <c r="B10" s="15" t="str">
        <f>VLOOKUP(C10,'[1]Ad List'!$C$4:$G$79,5,0)</f>
        <v>បកប្រែចិន</v>
      </c>
      <c r="C10" s="16" t="s">
        <v>23</v>
      </c>
      <c r="D10" s="17" t="str">
        <f>VLOOKUP(C10,'[1]Ad List'!$C$4:$G$79,2,0)</f>
        <v>ធីម សុភួង</v>
      </c>
      <c r="E10" s="17" t="str">
        <f>VLOOKUP(C10,'[1]Ad List'!$C$4:$G$79,3,0)</f>
        <v>THIM SOPHUONG</v>
      </c>
      <c r="F10" s="18">
        <f>VLOOKUP(C10,'[1]Ad List'!$C$4:$G$79,4,0)</f>
        <v>100</v>
      </c>
      <c r="G10" s="36"/>
    </row>
    <row r="11" spans="1:27" ht="57.75" customHeight="1">
      <c r="A11" s="10">
        <v>4</v>
      </c>
      <c r="B11" s="15" t="str">
        <f>VLOOKUP(C11,'[1]Ad List'!$C$4:$G$79,5,0)</f>
        <v>ការិយាល័យ</v>
      </c>
      <c r="C11" s="16" t="s">
        <v>24</v>
      </c>
      <c r="D11" s="17" t="str">
        <f>VLOOKUP(C11,'[1]Ad List'!$C$4:$G$79,2,0)</f>
        <v>ជិន ចន្ដា</v>
      </c>
      <c r="E11" s="17" t="str">
        <f>VLOOKUP(C11,'[1]Ad List'!$C$4:$G$79,3,0)</f>
        <v>CHIN CHANDA</v>
      </c>
      <c r="F11" s="18">
        <f>VLOOKUP(C11,'[1]Ad List'!$C$4:$G$79,4,0)</f>
        <v>100</v>
      </c>
      <c r="G11" s="36"/>
    </row>
    <row r="12" spans="1:27" ht="57.75" customHeight="1">
      <c r="A12" s="10">
        <v>5</v>
      </c>
      <c r="B12" s="15" t="str">
        <f>VLOOKUP(C12,'[1]Ad List'!$C$4:$G$79,5,0)</f>
        <v>អនាម័យ</v>
      </c>
      <c r="C12" s="16" t="s">
        <v>25</v>
      </c>
      <c r="D12" s="17" t="str">
        <f>VLOOKUP(C12,'[1]Ad List'!$C$4:$G$79,2,0)</f>
        <v>សុខ សារ៉ន</v>
      </c>
      <c r="E12" s="17" t="str">
        <f>VLOOKUP(C12,'[1]Ad List'!$C$4:$G$79,3,0)</f>
        <v>SOK SARON</v>
      </c>
      <c r="F12" s="18">
        <f>VLOOKUP(C12,'[1]Ad List'!$C$4:$G$79,4,0)</f>
        <v>100</v>
      </c>
      <c r="G12" s="36"/>
    </row>
    <row r="13" spans="1:27" ht="57.75" customHeight="1">
      <c r="A13" s="10">
        <v>6</v>
      </c>
      <c r="B13" s="15" t="str">
        <f>VLOOKUP(C13,'[1]Ad List'!$C$4:$G$79,5,0)</f>
        <v>ចុងភៅ</v>
      </c>
      <c r="C13" s="16" t="s">
        <v>26</v>
      </c>
      <c r="D13" s="17" t="str">
        <f>VLOOKUP(C13,'[1]Ad List'!$C$4:$G$79,2,0)</f>
        <v>ប្រាក់ សារ៉ាត់</v>
      </c>
      <c r="E13" s="17" t="str">
        <f>VLOOKUP(C13,'[1]Ad List'!$C$4:$G$79,3,0)</f>
        <v>PRAK SARATH</v>
      </c>
      <c r="F13" s="18">
        <f>VLOOKUP(C13,'[1]Ad List'!$C$4:$G$79,4,0)</f>
        <v>100</v>
      </c>
      <c r="G13" s="36"/>
    </row>
    <row r="14" spans="1:27" ht="29.25" customHeight="1">
      <c r="A14" s="37"/>
      <c r="B14" s="37"/>
      <c r="C14" s="11"/>
      <c r="D14" s="12" t="s">
        <v>27</v>
      </c>
      <c r="E14" s="13"/>
      <c r="F14" s="18">
        <f>SUBTOTAL(9,F8:F13)</f>
        <v>600</v>
      </c>
      <c r="G14" s="37"/>
    </row>
    <row r="15" spans="1:27" ht="189" customHeight="1">
      <c r="A15" s="10">
        <v>7</v>
      </c>
      <c r="B15" s="15" t="str">
        <f>VLOOKUP(C15,'[1]Ad List'!$C$4:$G$79,5,0)</f>
        <v>បើកបរ</v>
      </c>
      <c r="C15" s="16" t="s">
        <v>28</v>
      </c>
      <c r="D15" s="17" t="str">
        <f>VLOOKUP(C15,'[1]Ad List'!$C$4:$G$79,2,0)</f>
        <v>ឆាយ សុវ៉ាត</v>
      </c>
      <c r="E15" s="17" t="str">
        <f>VLOOKUP(C15,'[1]Ad List'!$C$4:$G$79,3,0)</f>
        <v>CHHAY SOVATH</v>
      </c>
      <c r="F15" s="18">
        <f>VLOOKUP(C15,'[1]Ad List'!$C$4:$G$79,4,0)</f>
        <v>100</v>
      </c>
      <c r="G15" s="36"/>
    </row>
    <row r="16" spans="1:27" ht="111.75" hidden="1" customHeight="1">
      <c r="A16" s="10"/>
      <c r="B16" s="15"/>
      <c r="C16" s="16"/>
      <c r="D16" s="17"/>
      <c r="E16" s="17"/>
      <c r="F16" s="18"/>
      <c r="G16" s="36"/>
    </row>
    <row r="17" spans="1:7" ht="63.75" hidden="1" customHeight="1">
      <c r="A17" s="10"/>
      <c r="B17" s="15"/>
      <c r="C17" s="16"/>
      <c r="D17" s="17"/>
      <c r="E17" s="17"/>
      <c r="F17" s="18"/>
      <c r="G17" s="36"/>
    </row>
    <row r="18" spans="1:7" ht="58.5" hidden="1" customHeight="1">
      <c r="A18" s="10"/>
      <c r="B18" s="15"/>
      <c r="C18" s="16"/>
      <c r="D18" s="17"/>
      <c r="E18" s="17"/>
      <c r="F18" s="18"/>
      <c r="G18" s="36"/>
    </row>
    <row r="19" spans="1:7" ht="58.5" hidden="1" customHeight="1">
      <c r="A19" s="10"/>
      <c r="B19" s="15"/>
      <c r="C19" s="16"/>
      <c r="D19" s="17"/>
      <c r="E19" s="17"/>
      <c r="F19" s="18"/>
      <c r="G19" s="36"/>
    </row>
    <row r="20" spans="1:7" ht="58.5" hidden="1" customHeight="1">
      <c r="A20" s="10"/>
      <c r="B20" s="15"/>
      <c r="C20" s="16"/>
      <c r="D20" s="17"/>
      <c r="E20" s="17"/>
      <c r="F20" s="18"/>
      <c r="G20" s="36"/>
    </row>
    <row r="21" spans="1:7" ht="101.25" customHeight="1">
      <c r="A21" s="37"/>
      <c r="B21" s="37"/>
      <c r="C21" s="14"/>
      <c r="D21" s="12" t="s">
        <v>27</v>
      </c>
      <c r="E21" s="13"/>
      <c r="F21" s="18">
        <f>SUBTOTAL(9,F15:F20)</f>
        <v>100</v>
      </c>
      <c r="G21" s="37"/>
    </row>
    <row r="22" spans="1:7" ht="149.25" hidden="1" customHeight="1">
      <c r="A22" s="10"/>
      <c r="B22" s="15"/>
      <c r="C22" s="16"/>
      <c r="D22" s="17"/>
      <c r="E22" s="17"/>
      <c r="F22" s="18"/>
      <c r="G22" s="36"/>
    </row>
    <row r="23" spans="1:7" ht="55.5" hidden="1" customHeight="1">
      <c r="A23" s="10"/>
      <c r="B23" s="15"/>
      <c r="C23" s="16"/>
      <c r="D23" s="17"/>
      <c r="E23" s="17"/>
      <c r="F23" s="18"/>
      <c r="G23" s="36"/>
    </row>
    <row r="24" spans="1:7" ht="55.5" hidden="1" customHeight="1">
      <c r="A24" s="10"/>
      <c r="B24" s="15"/>
      <c r="C24" s="16"/>
      <c r="D24" s="17"/>
      <c r="E24" s="17"/>
      <c r="F24" s="18"/>
      <c r="G24" s="36"/>
    </row>
    <row r="25" spans="1:7" ht="55.5" hidden="1" customHeight="1">
      <c r="A25" s="10"/>
      <c r="B25" s="15"/>
      <c r="C25" s="16"/>
      <c r="D25" s="17"/>
      <c r="E25" s="17"/>
      <c r="F25" s="18"/>
      <c r="G25" s="36"/>
    </row>
    <row r="26" spans="1:7" ht="55.5" hidden="1" customHeight="1">
      <c r="A26" s="10"/>
      <c r="B26" s="15"/>
      <c r="C26" s="16"/>
      <c r="D26" s="17"/>
      <c r="E26" s="17"/>
      <c r="F26" s="18"/>
      <c r="G26" s="36"/>
    </row>
    <row r="27" spans="1:7" ht="55.5" hidden="1" customHeight="1">
      <c r="A27" s="10"/>
      <c r="B27" s="15"/>
      <c r="C27" s="16"/>
      <c r="D27" s="17"/>
      <c r="E27" s="17"/>
      <c r="F27" s="18"/>
      <c r="G27" s="36"/>
    </row>
    <row r="28" spans="1:7" ht="89.25" hidden="1" customHeight="1">
      <c r="A28" s="37"/>
      <c r="B28" s="37"/>
      <c r="C28" s="11"/>
      <c r="D28" s="12" t="s">
        <v>27</v>
      </c>
      <c r="E28" s="13"/>
      <c r="F28" s="18">
        <f>SUBTOTAL(9,F22:F27)</f>
        <v>0</v>
      </c>
      <c r="G28" s="37"/>
    </row>
    <row r="29" spans="1:7" ht="146.25" hidden="1" customHeight="1">
      <c r="A29" s="10"/>
      <c r="B29" s="15"/>
      <c r="C29" s="16"/>
      <c r="D29" s="17"/>
      <c r="E29" s="17"/>
      <c r="F29" s="18"/>
      <c r="G29" s="36"/>
    </row>
    <row r="30" spans="1:7" ht="86.25" hidden="1" customHeight="1">
      <c r="A30" s="10"/>
      <c r="B30" s="15"/>
      <c r="C30" s="16"/>
      <c r="D30" s="17"/>
      <c r="E30" s="17"/>
      <c r="F30" s="18"/>
      <c r="G30" s="36"/>
    </row>
    <row r="31" spans="1:7" ht="86.25" hidden="1" customHeight="1">
      <c r="A31" s="10"/>
      <c r="B31" s="15"/>
      <c r="C31" s="16"/>
      <c r="D31" s="17"/>
      <c r="E31" s="17"/>
      <c r="F31" s="18"/>
      <c r="G31" s="36"/>
    </row>
    <row r="32" spans="1:7" ht="54.75" hidden="1" customHeight="1">
      <c r="A32" s="10"/>
      <c r="B32" s="15"/>
      <c r="C32" s="16"/>
      <c r="D32" s="17"/>
      <c r="E32" s="17"/>
      <c r="F32" s="18"/>
      <c r="G32" s="36"/>
    </row>
    <row r="33" spans="1:7" ht="54.75" hidden="1" customHeight="1">
      <c r="A33" s="10"/>
      <c r="B33" s="15"/>
      <c r="C33" s="16"/>
      <c r="D33" s="17"/>
      <c r="E33" s="17"/>
      <c r="F33" s="18"/>
      <c r="G33" s="36"/>
    </row>
    <row r="34" spans="1:7" ht="54.75" hidden="1" customHeight="1">
      <c r="A34" s="10"/>
      <c r="B34" s="15"/>
      <c r="C34" s="16"/>
      <c r="D34" s="17"/>
      <c r="E34" s="17"/>
      <c r="F34" s="18"/>
      <c r="G34" s="36"/>
    </row>
    <row r="35" spans="1:7" ht="114" hidden="1" customHeight="1">
      <c r="A35" s="37"/>
      <c r="B35" s="37"/>
      <c r="C35" s="14"/>
      <c r="D35" s="12" t="s">
        <v>27</v>
      </c>
      <c r="E35" s="13"/>
      <c r="F35" s="18">
        <f>SUBTOTAL(9,F29:F34)</f>
        <v>0</v>
      </c>
      <c r="G35" s="37"/>
    </row>
    <row r="36" spans="1:7" ht="78" customHeight="1">
      <c r="A36" s="37"/>
      <c r="B36" s="37"/>
      <c r="C36" s="38" t="s">
        <v>29</v>
      </c>
      <c r="D36" s="39" t="s">
        <v>30</v>
      </c>
      <c r="E36" s="13"/>
      <c r="F36" s="40">
        <f>SUM(F14,F21,F28,F35)</f>
        <v>700</v>
      </c>
      <c r="G36" s="37"/>
    </row>
    <row r="37" spans="1:7" ht="82.5" customHeight="1">
      <c r="A37" s="10">
        <v>1</v>
      </c>
      <c r="B37" s="15" t="str">
        <f>VLOOKUP(C37,'[1]Ad List'!$C$4:$G$79,5,0)</f>
        <v>PVC</v>
      </c>
      <c r="C37" s="16" t="s">
        <v>31</v>
      </c>
      <c r="D37" s="17" t="str">
        <f>VLOOKUP(C37,'[1]Ad List'!$C$4:$G$79,2,0)</f>
        <v>ចិន ផេង</v>
      </c>
      <c r="E37" s="17" t="str">
        <f>VLOOKUP(C37,'[1]Ad List'!$C$4:$G$79,3,0)</f>
        <v>CHIN PHENG</v>
      </c>
      <c r="F37" s="18">
        <f>VLOOKUP(C37,'[1]Ad List'!$C$4:$G$79,4,0)</f>
        <v>100</v>
      </c>
      <c r="G37" s="36"/>
    </row>
    <row r="38" spans="1:7" ht="82.5" customHeight="1">
      <c r="A38" s="10">
        <v>2</v>
      </c>
      <c r="B38" s="15" t="str">
        <f>VLOOKUP(C38,'[1]Ad List'!$C$4:$G$79,5,0)</f>
        <v>PVC</v>
      </c>
      <c r="C38" s="16" t="s">
        <v>32</v>
      </c>
      <c r="D38" s="17" t="str">
        <f>VLOOKUP(C38,'[1]Ad List'!$C$4:$G$79,2,0)</f>
        <v>នី​ ចន្ថា</v>
      </c>
      <c r="E38" s="17" t="str">
        <f>VLOOKUP(C38,'[1]Ad List'!$C$4:$G$79,3,0)</f>
        <v>NY CHANTHA</v>
      </c>
      <c r="F38" s="18">
        <f>VLOOKUP(C38,'[1]Ad List'!$C$4:$G$79,4,0)</f>
        <v>100</v>
      </c>
      <c r="G38" s="36"/>
    </row>
    <row r="39" spans="1:7" ht="82.5" customHeight="1">
      <c r="A39" s="10">
        <v>3</v>
      </c>
      <c r="B39" s="15" t="str">
        <f>VLOOKUP(C39,'[1]Ad List'!$C$4:$G$79,5,0)</f>
        <v>PVC</v>
      </c>
      <c r="C39" s="16" t="s">
        <v>33</v>
      </c>
      <c r="D39" s="17" t="str">
        <f>VLOOKUP(C39,'[1]Ad List'!$C$4:$G$79,2,0)</f>
        <v>នួន វណ្ណៈ</v>
      </c>
      <c r="E39" s="17" t="str">
        <f>VLOOKUP(C39,'[1]Ad List'!$C$4:$G$79,3,0)</f>
        <v>NUON VANNAK</v>
      </c>
      <c r="F39" s="18">
        <f>VLOOKUP(C39,'[1]Ad List'!$C$4:$G$79,4,0)</f>
        <v>100</v>
      </c>
      <c r="G39" s="36"/>
    </row>
    <row r="40" spans="1:7" ht="67.5" hidden="1" customHeight="1">
      <c r="A40" s="10"/>
      <c r="B40" s="15"/>
      <c r="C40" s="16"/>
      <c r="D40" s="17"/>
      <c r="E40" s="17"/>
      <c r="F40" s="18"/>
      <c r="G40" s="36"/>
    </row>
    <row r="41" spans="1:7" ht="54" hidden="1" customHeight="1">
      <c r="A41" s="10"/>
      <c r="B41" s="15"/>
      <c r="C41" s="16"/>
      <c r="D41" s="17"/>
      <c r="E41" s="17"/>
      <c r="F41" s="18"/>
      <c r="G41" s="36"/>
    </row>
    <row r="42" spans="1:7" ht="54" hidden="1" customHeight="1">
      <c r="A42" s="10"/>
      <c r="B42" s="15"/>
      <c r="C42" s="16"/>
      <c r="D42" s="17"/>
      <c r="E42" s="17"/>
      <c r="F42" s="18"/>
      <c r="G42" s="36"/>
    </row>
    <row r="43" spans="1:7" ht="43.5" customHeight="1">
      <c r="A43" s="37"/>
      <c r="B43" s="37"/>
      <c r="C43" s="14"/>
      <c r="D43" s="12" t="s">
        <v>27</v>
      </c>
      <c r="E43" s="13"/>
      <c r="F43" s="18">
        <f>SUBTOTAL(9,F37:F42)</f>
        <v>300</v>
      </c>
      <c r="G43" s="37"/>
    </row>
    <row r="44" spans="1:7" ht="144" hidden="1" customHeight="1">
      <c r="A44" s="10"/>
      <c r="B44" s="15"/>
      <c r="C44" s="16"/>
      <c r="D44" s="17"/>
      <c r="E44" s="17"/>
      <c r="F44" s="18"/>
      <c r="G44" s="36"/>
    </row>
    <row r="45" spans="1:7" ht="144" hidden="1" customHeight="1">
      <c r="A45" s="10"/>
      <c r="B45" s="15"/>
      <c r="C45" s="16"/>
      <c r="D45" s="17"/>
      <c r="E45" s="17"/>
      <c r="F45" s="18"/>
      <c r="G45" s="36"/>
    </row>
    <row r="46" spans="1:7" ht="84" hidden="1" customHeight="1">
      <c r="A46" s="10"/>
      <c r="B46" s="15"/>
      <c r="C46" s="16"/>
      <c r="D46" s="17"/>
      <c r="E46" s="17"/>
      <c r="F46" s="18"/>
      <c r="G46" s="36"/>
    </row>
    <row r="47" spans="1:7" ht="61.5" hidden="1" customHeight="1">
      <c r="A47" s="10"/>
      <c r="B47" s="15"/>
      <c r="C47" s="16"/>
      <c r="D47" s="17"/>
      <c r="E47" s="17"/>
      <c r="F47" s="18"/>
      <c r="G47" s="36"/>
    </row>
    <row r="48" spans="1:7" ht="61.5" hidden="1" customHeight="1">
      <c r="A48" s="10"/>
      <c r="B48" s="15"/>
      <c r="C48" s="16"/>
      <c r="D48" s="17"/>
      <c r="E48" s="17"/>
      <c r="F48" s="18"/>
      <c r="G48" s="36"/>
    </row>
    <row r="49" spans="1:7" ht="56.25" hidden="1" customHeight="1">
      <c r="A49" s="10"/>
      <c r="B49" s="15"/>
      <c r="C49" s="16"/>
      <c r="D49" s="17"/>
      <c r="E49" s="17"/>
      <c r="F49" s="18"/>
      <c r="G49" s="36"/>
    </row>
    <row r="50" spans="1:7" ht="100.5" hidden="1" customHeight="1">
      <c r="A50" s="37"/>
      <c r="B50" s="37"/>
      <c r="C50" s="14"/>
      <c r="D50" s="12" t="s">
        <v>27</v>
      </c>
      <c r="E50" s="13"/>
      <c r="F50" s="18">
        <f>SUBTOTAL(9,F44:F49)</f>
        <v>0</v>
      </c>
      <c r="G50" s="37"/>
    </row>
    <row r="51" spans="1:7" ht="41.25" customHeight="1">
      <c r="A51" s="37"/>
      <c r="B51" s="37"/>
      <c r="C51" s="38" t="s">
        <v>34</v>
      </c>
      <c r="D51" s="39" t="s">
        <v>30</v>
      </c>
      <c r="E51" s="13"/>
      <c r="F51" s="40">
        <f>SUM(F43,F50)</f>
        <v>300</v>
      </c>
      <c r="G51" s="37"/>
    </row>
    <row r="52" spans="1:7" ht="58.5" customHeight="1">
      <c r="A52" s="10">
        <v>1</v>
      </c>
      <c r="B52" s="15" t="str">
        <f>VLOOKUP(C52,'[1]Ad List'!$C$4:$G$79,5,0)</f>
        <v>WIRE( Z )</v>
      </c>
      <c r="C52" s="16" t="s">
        <v>35</v>
      </c>
      <c r="D52" s="17" t="str">
        <f>VLOOKUP(C52,'[1]Ad List'!$C$4:$G$79,2,0)</f>
        <v>ហ៊ុន នួន</v>
      </c>
      <c r="E52" s="17" t="str">
        <f>VLOOKUP(C52,'[1]Ad List'!$C$4:$G$79,3,0)</f>
        <v>HUN NUON</v>
      </c>
      <c r="F52" s="18">
        <f>VLOOKUP(C52,'[1]Ad List'!$C$4:$G$79,4,0)</f>
        <v>100</v>
      </c>
      <c r="G52" s="36"/>
    </row>
    <row r="53" spans="1:7" ht="58.5" customHeight="1">
      <c r="A53" s="10">
        <v>2</v>
      </c>
      <c r="B53" s="15" t="str">
        <f>VLOOKUP(C53,'[1]Ad List'!$C$4:$G$79,5,0)</f>
        <v>WIRE( Z )</v>
      </c>
      <c r="C53" s="16" t="s">
        <v>36</v>
      </c>
      <c r="D53" s="17" t="str">
        <f>VLOOKUP(C53,'[1]Ad List'!$C$4:$G$79,2,0)</f>
        <v>ធីម វិច្ចរ៉ា</v>
      </c>
      <c r="E53" s="17" t="str">
        <f>VLOOKUP(C53,'[1]Ad List'!$C$4:$G$79,3,0)</f>
        <v>THIM VICHARA</v>
      </c>
      <c r="F53" s="18">
        <f>VLOOKUP(C53,'[1]Ad List'!$C$4:$G$79,4,0)</f>
        <v>100</v>
      </c>
      <c r="G53" s="36"/>
    </row>
    <row r="54" spans="1:7" ht="58.5" customHeight="1">
      <c r="A54" s="10">
        <v>3</v>
      </c>
      <c r="B54" s="15" t="str">
        <f>VLOOKUP(C54,'[1]Ad List'!$C$4:$G$79,5,0)</f>
        <v>WIRE( Z )</v>
      </c>
      <c r="C54" s="16" t="s">
        <v>37</v>
      </c>
      <c r="D54" s="17" t="str">
        <f>VLOOKUP(C54,'[1]Ad List'!$C$4:$G$79,2,0)</f>
        <v>វឿន ស្រីអិត</v>
      </c>
      <c r="E54" s="17" t="str">
        <f>VLOOKUP(C54,'[1]Ad List'!$C$4:$G$79,3,0)</f>
        <v>VOEUN SREYEAT</v>
      </c>
      <c r="F54" s="18">
        <f>VLOOKUP(C54,'[1]Ad List'!$C$4:$G$79,4,0)</f>
        <v>100</v>
      </c>
      <c r="G54" s="36"/>
    </row>
    <row r="55" spans="1:7" ht="58.5" customHeight="1">
      <c r="A55" s="10">
        <v>4</v>
      </c>
      <c r="B55" s="15" t="str">
        <f>VLOOKUP(C55,'[1]Ad List'!$C$4:$G$79,5,0)</f>
        <v>WIRE( Z )</v>
      </c>
      <c r="C55" s="16" t="s">
        <v>38</v>
      </c>
      <c r="D55" s="17" t="str">
        <f>VLOOKUP(C55,'[1]Ad List'!$C$4:$G$79,2,0)</f>
        <v>កៅ ឧត្ដម</v>
      </c>
      <c r="E55" s="17" t="str">
        <f>VLOOKUP(C55,'[1]Ad List'!$C$4:$G$79,3,0)</f>
        <v>KAO ODOM</v>
      </c>
      <c r="F55" s="18">
        <f>VLOOKUP(C55,'[1]Ad List'!$C$4:$G$79,4,0)</f>
        <v>100</v>
      </c>
      <c r="G55" s="36"/>
    </row>
    <row r="56" spans="1:7" ht="58.5" customHeight="1">
      <c r="A56" s="10">
        <v>5</v>
      </c>
      <c r="B56" s="15" t="str">
        <f>VLOOKUP(C56,'[1]Ad List'!$C$4:$G$79,5,0)</f>
        <v>WIRE( X )</v>
      </c>
      <c r="C56" s="16" t="s">
        <v>39</v>
      </c>
      <c r="D56" s="17" t="str">
        <f>VLOOKUP(C56,'[1]Ad List'!$C$4:$G$79,2,0)</f>
        <v>អឿន វិទូ</v>
      </c>
      <c r="E56" s="17" t="str">
        <f>VLOOKUP(C56,'[1]Ad List'!$C$4:$G$79,3,0)</f>
        <v>EOURN VITUO</v>
      </c>
      <c r="F56" s="18">
        <f>VLOOKUP(C56,'[1]Ad List'!$C$4:$G$79,4,0)</f>
        <v>100</v>
      </c>
      <c r="G56" s="36"/>
    </row>
    <row r="57" spans="1:7" ht="58.5" customHeight="1">
      <c r="A57" s="10">
        <v>6</v>
      </c>
      <c r="B57" s="15" t="str">
        <f>VLOOKUP(C57,'[1]Ad List'!$C$4:$G$79,5,0)</f>
        <v>WIRE( X )</v>
      </c>
      <c r="C57" s="16" t="s">
        <v>40</v>
      </c>
      <c r="D57" s="17" t="str">
        <f>VLOOKUP(C57,'[1]Ad List'!$C$4:$G$79,2,0)</f>
        <v>ចេន សំបូ</v>
      </c>
      <c r="E57" s="17" t="str">
        <f>VLOOKUP(C57,'[1]Ad List'!$C$4:$G$79,3,0)</f>
        <v>CHEN SAMBO</v>
      </c>
      <c r="F57" s="18">
        <f>VLOOKUP(C57,'[1]Ad List'!$C$4:$G$79,4,0)</f>
        <v>100</v>
      </c>
      <c r="G57" s="36"/>
    </row>
    <row r="58" spans="1:7" ht="24.75" customHeight="1">
      <c r="A58" s="37"/>
      <c r="B58" s="37"/>
      <c r="C58" s="14"/>
      <c r="D58" s="12" t="s">
        <v>27</v>
      </c>
      <c r="E58" s="13"/>
      <c r="F58" s="18">
        <f>SUBTOTAL(9,F52:F57)</f>
        <v>600</v>
      </c>
      <c r="G58" s="37"/>
    </row>
    <row r="59" spans="1:7" ht="58.5" customHeight="1">
      <c r="A59" s="10">
        <v>7</v>
      </c>
      <c r="B59" s="15" t="str">
        <f>VLOOKUP(C59,'[1]Ad List'!$C$4:$G$79,5,0)</f>
        <v>WIRE( X )</v>
      </c>
      <c r="C59" s="16" t="s">
        <v>41</v>
      </c>
      <c r="D59" s="17" t="str">
        <f>VLOOKUP(C59,'[1]Ad List'!$C$4:$G$79,2,0)</f>
        <v>ព្រំ បូរ៉ាត</v>
      </c>
      <c r="E59" s="17" t="str">
        <f>VLOOKUP(C59,'[1]Ad List'!$C$4:$G$79,3,0)</f>
        <v>PRUM BORAT</v>
      </c>
      <c r="F59" s="18">
        <f>VLOOKUP(C59,'[1]Ad List'!$C$4:$G$79,4,0)</f>
        <v>100</v>
      </c>
      <c r="G59" s="36"/>
    </row>
    <row r="60" spans="1:7" ht="58.5" customHeight="1">
      <c r="A60" s="10">
        <v>8</v>
      </c>
      <c r="B60" s="15" t="str">
        <f>VLOOKUP(C60,'[1]Ad List'!$C$4:$G$79,5,0)</f>
        <v>WIRE( Y )</v>
      </c>
      <c r="C60" s="16" t="s">
        <v>42</v>
      </c>
      <c r="D60" s="17" t="str">
        <f>VLOOKUP(C60,'[1]Ad List'!$C$4:$G$79,2,0)</f>
        <v>ពាញ​ ជុំនោ</v>
      </c>
      <c r="E60" s="17" t="str">
        <f>VLOOKUP(C60,'[1]Ad List'!$C$4:$G$79,3,0)</f>
        <v>PEANH CHOMNOR</v>
      </c>
      <c r="F60" s="18">
        <f>VLOOKUP(C60,'[1]Ad List'!$C$4:$G$79,4,0)</f>
        <v>100</v>
      </c>
      <c r="G60" s="36"/>
    </row>
    <row r="61" spans="1:7" ht="58.5" customHeight="1">
      <c r="A61" s="10">
        <v>9</v>
      </c>
      <c r="B61" s="15" t="str">
        <f>VLOOKUP(C61,'[1]Ad List'!$C$4:$G$79,5,0)</f>
        <v>WIRE( Y )</v>
      </c>
      <c r="C61" s="16" t="s">
        <v>43</v>
      </c>
      <c r="D61" s="17" t="str">
        <f>VLOOKUP(C61,'[1]Ad List'!$C$4:$G$79,2,0)</f>
        <v>សៅ ណាក់</v>
      </c>
      <c r="E61" s="17" t="str">
        <f>VLOOKUP(C61,'[1]Ad List'!$C$4:$G$79,3,0)</f>
        <v>SAO NAK</v>
      </c>
      <c r="F61" s="18">
        <f>VLOOKUP(C61,'[1]Ad List'!$C$4:$G$79,4,0)</f>
        <v>100</v>
      </c>
      <c r="G61" s="36"/>
    </row>
    <row r="62" spans="1:7" ht="58.5" customHeight="1">
      <c r="A62" s="10">
        <v>10</v>
      </c>
      <c r="B62" s="15" t="str">
        <f>VLOOKUP(C62,'[1]Ad List'!$C$4:$G$79,5,0)</f>
        <v>WIRE( Y )</v>
      </c>
      <c r="C62" s="16" t="s">
        <v>44</v>
      </c>
      <c r="D62" s="17" t="str">
        <f>VLOOKUP(C62,'[1]Ad List'!$C$4:$G$79,2,0)</f>
        <v>សែម ឧស្សាហ៏</v>
      </c>
      <c r="E62" s="17" t="str">
        <f>VLOOKUP(C62,'[1]Ad List'!$C$4:$G$79,3,0)</f>
        <v>SEM OUSA</v>
      </c>
      <c r="F62" s="18">
        <f>VLOOKUP(C62,'[1]Ad List'!$C$4:$G$79,4,0)</f>
        <v>100</v>
      </c>
      <c r="G62" s="36"/>
    </row>
    <row r="63" spans="1:7" ht="58.5" customHeight="1">
      <c r="A63" s="10">
        <v>11</v>
      </c>
      <c r="B63" s="15" t="str">
        <f>VLOOKUP(C63,'[1]Ad List'!$C$4:$G$79,5,0)</f>
        <v>WIRE( Y )</v>
      </c>
      <c r="C63" s="16" t="s">
        <v>45</v>
      </c>
      <c r="D63" s="17" t="str">
        <f>VLOOKUP(C63,'[1]Ad List'!$C$4:$G$79,2,0)</f>
        <v>ជុំ យាន</v>
      </c>
      <c r="E63" s="17" t="str">
        <f>VLOOKUP(C63,'[1]Ad List'!$C$4:$G$79,3,0)</f>
        <v>CHOM YAEN</v>
      </c>
      <c r="F63" s="18">
        <f>VLOOKUP(C63,'[1]Ad List'!$C$4:$G$79,4,0)</f>
        <v>100</v>
      </c>
      <c r="G63" s="36"/>
    </row>
    <row r="64" spans="1:7" ht="58.5" customHeight="1">
      <c r="A64" s="10">
        <v>12</v>
      </c>
      <c r="B64" s="15" t="str">
        <f>VLOOKUP(C64,'[1]Ad List'!$C$4:$G$79,5,0)</f>
        <v>WIRE( Y )</v>
      </c>
      <c r="C64" s="16" t="s">
        <v>46</v>
      </c>
      <c r="D64" s="17" t="str">
        <f>VLOOKUP(C64,'[1]Ad List'!$C$4:$G$79,2,0)</f>
        <v>ភួង សារ៉ូន</v>
      </c>
      <c r="E64" s="17" t="str">
        <f>VLOOKUP(C64,'[1]Ad List'!$C$4:$G$79,3,0)</f>
        <v>PHUONG SA RUON</v>
      </c>
      <c r="F64" s="18">
        <f>VLOOKUP(C64,'[1]Ad List'!$C$4:$G$79,4,0)</f>
        <v>100</v>
      </c>
      <c r="G64" s="36"/>
    </row>
    <row r="65" spans="1:7" ht="24.75" customHeight="1">
      <c r="A65" s="37"/>
      <c r="B65" s="37"/>
      <c r="C65" s="14"/>
      <c r="D65" s="12" t="s">
        <v>27</v>
      </c>
      <c r="E65" s="13"/>
      <c r="F65" s="18">
        <f>SUBTOTAL(9,F59:F64)</f>
        <v>600</v>
      </c>
      <c r="G65" s="37"/>
    </row>
    <row r="66" spans="1:7" ht="53.25" customHeight="1">
      <c r="A66" s="10">
        <v>13</v>
      </c>
      <c r="B66" s="15" t="str">
        <f>VLOOKUP(C66,'[1]Ad List'!$C$4:$G$79,5,0)</f>
        <v>WIRE( Y )</v>
      </c>
      <c r="C66" s="16" t="s">
        <v>47</v>
      </c>
      <c r="D66" s="17" t="str">
        <f>VLOOKUP(C66,'[1]Ad List'!$C$4:$G$79,2,0)</f>
        <v>កន សុជាតិ</v>
      </c>
      <c r="E66" s="17" t="str">
        <f>VLOOKUP(C66,'[1]Ad List'!$C$4:$G$79,3,0)</f>
        <v>KORN SOCHEAT</v>
      </c>
      <c r="F66" s="18">
        <f>VLOOKUP(C66,'[1]Ad List'!$C$4:$G$79,4,0)</f>
        <v>100</v>
      </c>
      <c r="G66" s="36"/>
    </row>
    <row r="67" spans="1:7" ht="53.25" customHeight="1">
      <c r="A67" s="10">
        <v>14</v>
      </c>
      <c r="B67" s="15" t="str">
        <f>VLOOKUP(C67,'[1]Ad List'!$C$4:$G$79,5,0)</f>
        <v>WIRE( Y )</v>
      </c>
      <c r="C67" s="16" t="s">
        <v>48</v>
      </c>
      <c r="D67" s="17" t="str">
        <f>VLOOKUP(C67,'[1]Ad List'!$C$4:$G$79,2,0)</f>
        <v>ទី ណាត</v>
      </c>
      <c r="E67" s="17" t="str">
        <f>VLOOKUP(C67,'[1]Ad List'!$C$4:$G$79,3,0)</f>
        <v>TY NAT</v>
      </c>
      <c r="F67" s="18">
        <f>VLOOKUP(C67,'[1]Ad List'!$C$4:$G$79,4,0)</f>
        <v>100</v>
      </c>
      <c r="G67" s="36"/>
    </row>
    <row r="68" spans="1:7" ht="53.25" customHeight="1">
      <c r="A68" s="10">
        <v>15</v>
      </c>
      <c r="B68" s="15" t="str">
        <f>VLOOKUP(C68,'[1]Ad List'!$C$4:$G$79,5,0)</f>
        <v>WIRE( Y )</v>
      </c>
      <c r="C68" s="16" t="s">
        <v>49</v>
      </c>
      <c r="D68" s="17" t="str">
        <f>VLOOKUP(C68,'[1]Ad List'!$C$4:$G$79,2,0)</f>
        <v>ឡុង សាវឿន</v>
      </c>
      <c r="E68" s="17" t="str">
        <f>VLOOKUP(C68,'[1]Ad List'!$C$4:$G$79,3,0)</f>
        <v>LONG SAVOEUN</v>
      </c>
      <c r="F68" s="18">
        <f>VLOOKUP(C68,'[1]Ad List'!$C$4:$G$79,4,0)</f>
        <v>100</v>
      </c>
      <c r="G68" s="36"/>
    </row>
    <row r="69" spans="1:7" ht="53.25" customHeight="1">
      <c r="A69" s="10">
        <v>16</v>
      </c>
      <c r="B69" s="15" t="str">
        <f>VLOOKUP(C69,'[1]Ad List'!$C$4:$G$79,5,0)</f>
        <v>WIRE( Y )</v>
      </c>
      <c r="C69" s="16" t="s">
        <v>50</v>
      </c>
      <c r="D69" s="17" t="str">
        <f>VLOOKUP(C69,'[1]Ad List'!$C$4:$G$79,2,0)</f>
        <v>កែវ សុភារុន</v>
      </c>
      <c r="E69" s="17" t="str">
        <f>VLOOKUP(C69,'[1]Ad List'!$C$4:$G$79,3,0)</f>
        <v>KEO SOPHEARUN</v>
      </c>
      <c r="F69" s="18">
        <f>VLOOKUP(C69,'[1]Ad List'!$C$4:$G$79,4,0)</f>
        <v>100</v>
      </c>
      <c r="G69" s="36"/>
    </row>
    <row r="70" spans="1:7" ht="53.25" customHeight="1">
      <c r="A70" s="10">
        <v>17</v>
      </c>
      <c r="B70" s="15" t="str">
        <f>VLOOKUP(C70,'[1]Ad List'!$C$4:$G$79,5,0)</f>
        <v>Wire កាន់ឃ្លាំង</v>
      </c>
      <c r="C70" s="16" t="s">
        <v>51</v>
      </c>
      <c r="D70" s="17" t="str">
        <f>VLOOKUP(C70,'[1]Ad List'!$C$4:$G$79,2,0)</f>
        <v>អៀង សំអ៊ាត</v>
      </c>
      <c r="E70" s="17" t="str">
        <f>VLOOKUP(C70,'[1]Ad List'!$C$4:$G$79,3,0)</f>
        <v>EARNG SOM EART</v>
      </c>
      <c r="F70" s="18">
        <f>VLOOKUP(C70,'[1]Ad List'!$C$4:$G$79,4,0)</f>
        <v>100</v>
      </c>
      <c r="G70" s="36"/>
    </row>
    <row r="71" spans="1:7" ht="53.25" customHeight="1">
      <c r="A71" s="10">
        <v>18</v>
      </c>
      <c r="B71" s="15" t="str">
        <f>VLOOKUP(C71,'[1]Ad List'!$C$4:$G$79,5,0)</f>
        <v>QC</v>
      </c>
      <c r="C71" s="16" t="s">
        <v>52</v>
      </c>
      <c r="D71" s="17" t="str">
        <f>VLOOKUP(C71,'[1]Ad List'!$C$4:$G$79,2,0)</f>
        <v>អឿន ម៉ារី</v>
      </c>
      <c r="E71" s="17" t="str">
        <f>VLOOKUP(C71,'[1]Ad List'!$C$4:$G$79,3,0)</f>
        <v>OEURN MARY</v>
      </c>
      <c r="F71" s="18">
        <f>VLOOKUP(C71,'[1]Ad List'!$C$4:$G$79,4,0)</f>
        <v>100</v>
      </c>
      <c r="G71" s="36"/>
    </row>
    <row r="72" spans="1:7" ht="24.75" customHeight="1">
      <c r="A72" s="37"/>
      <c r="B72" s="37"/>
      <c r="C72" s="14"/>
      <c r="D72" s="12" t="s">
        <v>27</v>
      </c>
      <c r="E72" s="13"/>
      <c r="F72" s="18">
        <f>SUBTOTAL(9,F66:F71)</f>
        <v>600</v>
      </c>
      <c r="G72" s="37"/>
    </row>
    <row r="73" spans="1:7" ht="85.5" hidden="1" customHeight="1">
      <c r="A73" s="10"/>
      <c r="B73" s="15"/>
      <c r="C73" s="16"/>
      <c r="D73" s="17"/>
      <c r="E73" s="17"/>
      <c r="F73" s="18"/>
      <c r="G73" s="36"/>
    </row>
    <row r="74" spans="1:7" ht="85.5" hidden="1" customHeight="1">
      <c r="A74" s="10"/>
      <c r="B74" s="15"/>
      <c r="C74" s="16"/>
      <c r="D74" s="17"/>
      <c r="E74" s="17"/>
      <c r="F74" s="18"/>
      <c r="G74" s="36"/>
    </row>
    <row r="75" spans="1:7" ht="85.5" hidden="1" customHeight="1">
      <c r="A75" s="10"/>
      <c r="B75" s="15"/>
      <c r="C75" s="16"/>
      <c r="D75" s="17"/>
      <c r="E75" s="17"/>
      <c r="F75" s="18"/>
      <c r="G75" s="36"/>
    </row>
    <row r="76" spans="1:7" ht="52.5" hidden="1" customHeight="1">
      <c r="A76" s="10"/>
      <c r="B76" s="15"/>
      <c r="C76" s="16"/>
      <c r="D76" s="17"/>
      <c r="E76" s="17"/>
      <c r="F76" s="18"/>
      <c r="G76" s="36"/>
    </row>
    <row r="77" spans="1:7" ht="52.5" hidden="1" customHeight="1">
      <c r="A77" s="10"/>
      <c r="B77" s="15"/>
      <c r="C77" s="16"/>
      <c r="D77" s="17"/>
      <c r="E77" s="17"/>
      <c r="F77" s="18"/>
      <c r="G77" s="36"/>
    </row>
    <row r="78" spans="1:7" ht="52.5" hidden="1" customHeight="1">
      <c r="A78" s="10"/>
      <c r="B78" s="15"/>
      <c r="C78" s="16"/>
      <c r="D78" s="17"/>
      <c r="E78" s="17"/>
      <c r="F78" s="18"/>
      <c r="G78" s="36"/>
    </row>
    <row r="79" spans="1:7" ht="78" hidden="1" customHeight="1">
      <c r="A79" s="37"/>
      <c r="B79" s="37"/>
      <c r="C79" s="14"/>
      <c r="D79" s="12" t="s">
        <v>27</v>
      </c>
      <c r="E79" s="13"/>
      <c r="F79" s="18">
        <f>SUBTOTAL(9,F73:F78)</f>
        <v>0</v>
      </c>
      <c r="G79" s="37"/>
    </row>
    <row r="80" spans="1:7" ht="83.25" hidden="1" customHeight="1">
      <c r="A80" s="10"/>
      <c r="B80" s="15"/>
      <c r="C80" s="16"/>
      <c r="D80" s="17"/>
      <c r="E80" s="17"/>
      <c r="F80" s="18"/>
      <c r="G80" s="36"/>
    </row>
    <row r="81" spans="1:7" ht="83.25" hidden="1" customHeight="1">
      <c r="A81" s="10"/>
      <c r="B81" s="15"/>
      <c r="C81" s="16"/>
      <c r="D81" s="17"/>
      <c r="E81" s="17"/>
      <c r="F81" s="18"/>
      <c r="G81" s="36"/>
    </row>
    <row r="82" spans="1:7" ht="75.75" hidden="1" customHeight="1">
      <c r="A82" s="10"/>
      <c r="B82" s="15"/>
      <c r="C82" s="16"/>
      <c r="D82" s="17"/>
      <c r="E82" s="17"/>
      <c r="F82" s="18"/>
      <c r="G82" s="36"/>
    </row>
    <row r="83" spans="1:7" ht="57" hidden="1" customHeight="1">
      <c r="A83" s="10"/>
      <c r="B83" s="15"/>
      <c r="C83" s="16"/>
      <c r="D83" s="17"/>
      <c r="E83" s="17"/>
      <c r="F83" s="18"/>
      <c r="G83" s="36"/>
    </row>
    <row r="84" spans="1:7" ht="57" hidden="1" customHeight="1">
      <c r="A84" s="10"/>
      <c r="B84" s="15"/>
      <c r="C84" s="16"/>
      <c r="D84" s="17"/>
      <c r="E84" s="17"/>
      <c r="F84" s="18"/>
      <c r="G84" s="36"/>
    </row>
    <row r="85" spans="1:7" ht="57" hidden="1" customHeight="1">
      <c r="A85" s="10"/>
      <c r="B85" s="15"/>
      <c r="C85" s="16"/>
      <c r="D85" s="17"/>
      <c r="E85" s="17"/>
      <c r="F85" s="18"/>
      <c r="G85" s="36"/>
    </row>
    <row r="86" spans="1:7" ht="77.25" hidden="1" customHeight="1">
      <c r="A86" s="37"/>
      <c r="B86" s="37"/>
      <c r="C86" s="14"/>
      <c r="D86" s="12" t="s">
        <v>27</v>
      </c>
      <c r="E86" s="13"/>
      <c r="F86" s="18">
        <f>SUBTOTAL(9,F80:F85)</f>
        <v>0</v>
      </c>
      <c r="G86" s="37"/>
    </row>
    <row r="87" spans="1:7" ht="152.25" hidden="1" customHeight="1">
      <c r="A87" s="10"/>
      <c r="B87" s="15"/>
      <c r="C87" s="16"/>
      <c r="D87" s="17"/>
      <c r="E87" s="17"/>
      <c r="F87" s="18"/>
      <c r="G87" s="36"/>
    </row>
    <row r="88" spans="1:7" ht="102" hidden="1" customHeight="1">
      <c r="A88" s="10"/>
      <c r="B88" s="15"/>
      <c r="C88" s="16"/>
      <c r="D88" s="17"/>
      <c r="E88" s="17"/>
      <c r="F88" s="18"/>
      <c r="G88" s="36"/>
    </row>
    <row r="89" spans="1:7" ht="58.5" hidden="1" customHeight="1">
      <c r="A89" s="10"/>
      <c r="B89" s="15"/>
      <c r="C89" s="16"/>
      <c r="D89" s="17"/>
      <c r="E89" s="17"/>
      <c r="F89" s="18"/>
      <c r="G89" s="36"/>
    </row>
    <row r="90" spans="1:7" ht="58.5" hidden="1" customHeight="1">
      <c r="A90" s="10"/>
      <c r="B90" s="15"/>
      <c r="C90" s="16"/>
      <c r="D90" s="17"/>
      <c r="E90" s="17"/>
      <c r="F90" s="18"/>
      <c r="G90" s="36"/>
    </row>
    <row r="91" spans="1:7" ht="58.5" hidden="1" customHeight="1">
      <c r="A91" s="10"/>
      <c r="B91" s="15"/>
      <c r="C91" s="16"/>
      <c r="D91" s="17"/>
      <c r="E91" s="17"/>
      <c r="F91" s="18"/>
      <c r="G91" s="36"/>
    </row>
    <row r="92" spans="1:7" ht="58.5" hidden="1" customHeight="1">
      <c r="A92" s="10"/>
      <c r="B92" s="15"/>
      <c r="C92" s="16"/>
      <c r="D92" s="17"/>
      <c r="E92" s="17"/>
      <c r="F92" s="18"/>
      <c r="G92" s="36"/>
    </row>
    <row r="93" spans="1:7" ht="84" hidden="1" customHeight="1">
      <c r="A93" s="37"/>
      <c r="B93" s="37"/>
      <c r="C93" s="14"/>
      <c r="D93" s="12" t="s">
        <v>27</v>
      </c>
      <c r="E93" s="13"/>
      <c r="F93" s="18">
        <f>SUBTOTAL(9,F87:F92)</f>
        <v>0</v>
      </c>
      <c r="G93" s="37"/>
    </row>
    <row r="94" spans="1:7" ht="96.75" hidden="1" customHeight="1">
      <c r="A94" s="10"/>
      <c r="B94" s="15"/>
      <c r="C94" s="16"/>
      <c r="D94" s="17"/>
      <c r="E94" s="17"/>
      <c r="F94" s="18"/>
      <c r="G94" s="36"/>
    </row>
    <row r="95" spans="1:7" ht="96.75" hidden="1" customHeight="1">
      <c r="A95" s="10"/>
      <c r="B95" s="15"/>
      <c r="C95" s="16"/>
      <c r="D95" s="17"/>
      <c r="E95" s="17"/>
      <c r="F95" s="18"/>
      <c r="G95" s="36"/>
    </row>
    <row r="96" spans="1:7" ht="81.75" hidden="1" customHeight="1">
      <c r="A96" s="10"/>
      <c r="B96" s="15"/>
      <c r="C96" s="16"/>
      <c r="D96" s="17"/>
      <c r="E96" s="17"/>
      <c r="F96" s="18"/>
      <c r="G96" s="36"/>
    </row>
    <row r="97" spans="1:7" ht="58.5" hidden="1" customHeight="1">
      <c r="A97" s="10"/>
      <c r="B97" s="15"/>
      <c r="C97" s="16"/>
      <c r="D97" s="17"/>
      <c r="E97" s="17"/>
      <c r="F97" s="18"/>
      <c r="G97" s="36"/>
    </row>
    <row r="98" spans="1:7" ht="58.5" hidden="1" customHeight="1">
      <c r="A98" s="10"/>
      <c r="B98" s="15"/>
      <c r="C98" s="16"/>
      <c r="D98" s="17"/>
      <c r="E98" s="17"/>
      <c r="F98" s="18"/>
      <c r="G98" s="36"/>
    </row>
    <row r="99" spans="1:7" ht="58.5" hidden="1" customHeight="1">
      <c r="A99" s="10"/>
      <c r="B99" s="15"/>
      <c r="C99" s="16"/>
      <c r="D99" s="17"/>
      <c r="E99" s="17"/>
      <c r="F99" s="18"/>
      <c r="G99" s="36"/>
    </row>
    <row r="100" spans="1:7" ht="64.5" hidden="1" customHeight="1">
      <c r="A100" s="37"/>
      <c r="B100" s="37"/>
      <c r="C100" s="14"/>
      <c r="D100" s="12" t="s">
        <v>27</v>
      </c>
      <c r="E100" s="13"/>
      <c r="F100" s="18">
        <f>SUBTOTAL(9,F94:F99)</f>
        <v>0</v>
      </c>
      <c r="G100" s="37"/>
    </row>
    <row r="101" spans="1:7" ht="58.5" hidden="1" customHeight="1">
      <c r="A101" s="10"/>
      <c r="B101" s="15"/>
      <c r="C101" s="16"/>
      <c r="D101" s="17"/>
      <c r="E101" s="17"/>
      <c r="F101" s="18"/>
      <c r="G101" s="36"/>
    </row>
    <row r="102" spans="1:7" ht="58.5" hidden="1" customHeight="1">
      <c r="A102" s="10"/>
      <c r="B102" s="15"/>
      <c r="C102" s="16"/>
      <c r="D102" s="17"/>
      <c r="E102" s="17"/>
      <c r="F102" s="18"/>
      <c r="G102" s="36"/>
    </row>
    <row r="103" spans="1:7" ht="58.5" hidden="1" customHeight="1">
      <c r="A103" s="10"/>
      <c r="B103" s="15"/>
      <c r="C103" s="16"/>
      <c r="D103" s="17"/>
      <c r="E103" s="17"/>
      <c r="F103" s="18"/>
      <c r="G103" s="36"/>
    </row>
    <row r="104" spans="1:7" ht="58.5" hidden="1" customHeight="1">
      <c r="A104" s="10"/>
      <c r="B104" s="15"/>
      <c r="C104" s="16"/>
      <c r="D104" s="17"/>
      <c r="E104" s="17"/>
      <c r="F104" s="18"/>
      <c r="G104" s="36"/>
    </row>
    <row r="105" spans="1:7" ht="58.5" hidden="1" customHeight="1">
      <c r="A105" s="10"/>
      <c r="B105" s="15"/>
      <c r="C105" s="16"/>
      <c r="D105" s="17"/>
      <c r="E105" s="17"/>
      <c r="F105" s="18"/>
      <c r="G105" s="36"/>
    </row>
    <row r="106" spans="1:7" ht="58.5" hidden="1" customHeight="1">
      <c r="A106" s="10"/>
      <c r="B106" s="15"/>
      <c r="C106" s="16"/>
      <c r="D106" s="17"/>
      <c r="E106" s="17"/>
      <c r="F106" s="18"/>
      <c r="G106" s="36"/>
    </row>
    <row r="107" spans="1:7" ht="24.75" hidden="1" customHeight="1">
      <c r="A107" s="37"/>
      <c r="B107" s="37"/>
      <c r="C107" s="14"/>
      <c r="D107" s="12" t="s">
        <v>27</v>
      </c>
      <c r="E107" s="13"/>
      <c r="F107" s="18">
        <f>SUBTOTAL(9,F101:F106)</f>
        <v>0</v>
      </c>
      <c r="G107" s="37"/>
    </row>
    <row r="108" spans="1:7" ht="58.5" hidden="1" customHeight="1">
      <c r="A108" s="10"/>
      <c r="B108" s="15"/>
      <c r="C108" s="16"/>
      <c r="D108" s="17"/>
      <c r="E108" s="17"/>
      <c r="F108" s="18"/>
      <c r="G108" s="36"/>
    </row>
    <row r="109" spans="1:7" ht="58.5" hidden="1" customHeight="1">
      <c r="A109" s="10"/>
      <c r="B109" s="15"/>
      <c r="C109" s="16"/>
      <c r="D109" s="17"/>
      <c r="E109" s="17"/>
      <c r="F109" s="18"/>
      <c r="G109" s="36"/>
    </row>
    <row r="110" spans="1:7" ht="58.5" hidden="1" customHeight="1">
      <c r="A110" s="10"/>
      <c r="B110" s="15"/>
      <c r="C110" s="16"/>
      <c r="D110" s="17"/>
      <c r="E110" s="17"/>
      <c r="F110" s="18"/>
      <c r="G110" s="36"/>
    </row>
    <row r="111" spans="1:7" ht="58.5" hidden="1" customHeight="1">
      <c r="A111" s="10"/>
      <c r="B111" s="15"/>
      <c r="C111" s="16"/>
      <c r="D111" s="17"/>
      <c r="E111" s="17"/>
      <c r="F111" s="18"/>
      <c r="G111" s="36"/>
    </row>
    <row r="112" spans="1:7" ht="58.5" hidden="1" customHeight="1">
      <c r="A112" s="10"/>
      <c r="B112" s="15"/>
      <c r="C112" s="16"/>
      <c r="D112" s="17"/>
      <c r="E112" s="17"/>
      <c r="F112" s="18"/>
      <c r="G112" s="36"/>
    </row>
    <row r="113" spans="1:7" ht="58.5" hidden="1" customHeight="1">
      <c r="A113" s="10"/>
      <c r="B113" s="15"/>
      <c r="C113" s="16"/>
      <c r="D113" s="17"/>
      <c r="E113" s="17"/>
      <c r="F113" s="18"/>
      <c r="G113" s="36"/>
    </row>
    <row r="114" spans="1:7" ht="24.75" hidden="1" customHeight="1">
      <c r="A114" s="37"/>
      <c r="B114" s="37"/>
      <c r="C114" s="14"/>
      <c r="D114" s="12" t="s">
        <v>27</v>
      </c>
      <c r="E114" s="13"/>
      <c r="F114" s="18">
        <f>SUBTOTAL(9,F108:F113)</f>
        <v>0</v>
      </c>
      <c r="G114" s="37"/>
    </row>
    <row r="115" spans="1:7" ht="60" hidden="1" customHeight="1">
      <c r="A115" s="10"/>
      <c r="B115" s="15"/>
      <c r="C115" s="16"/>
      <c r="D115" s="17"/>
      <c r="E115" s="17"/>
      <c r="F115" s="18"/>
      <c r="G115" s="36"/>
    </row>
    <row r="116" spans="1:7" ht="60" hidden="1" customHeight="1">
      <c r="A116" s="10"/>
      <c r="B116" s="15"/>
      <c r="C116" s="16"/>
      <c r="D116" s="17"/>
      <c r="E116" s="17"/>
      <c r="F116" s="18"/>
      <c r="G116" s="36"/>
    </row>
    <row r="117" spans="1:7" ht="60" hidden="1" customHeight="1">
      <c r="A117" s="10"/>
      <c r="B117" s="15"/>
      <c r="C117" s="16"/>
      <c r="D117" s="17"/>
      <c r="E117" s="17"/>
      <c r="F117" s="18"/>
      <c r="G117" s="36"/>
    </row>
    <row r="118" spans="1:7" ht="60" hidden="1" customHeight="1">
      <c r="A118" s="10"/>
      <c r="B118" s="15"/>
      <c r="C118" s="16"/>
      <c r="D118" s="17"/>
      <c r="E118" s="17"/>
      <c r="F118" s="18"/>
      <c r="G118" s="36"/>
    </row>
    <row r="119" spans="1:7" ht="60" hidden="1" customHeight="1">
      <c r="A119" s="10"/>
      <c r="B119" s="15"/>
      <c r="C119" s="16"/>
      <c r="D119" s="17"/>
      <c r="E119" s="17"/>
      <c r="F119" s="18"/>
      <c r="G119" s="36"/>
    </row>
    <row r="120" spans="1:7" ht="60" hidden="1" customHeight="1">
      <c r="A120" s="10"/>
      <c r="B120" s="15"/>
      <c r="C120" s="16"/>
      <c r="D120" s="17"/>
      <c r="E120" s="17"/>
      <c r="F120" s="18"/>
      <c r="G120" s="36"/>
    </row>
    <row r="121" spans="1:7" ht="45.75" hidden="1" customHeight="1">
      <c r="A121" s="37"/>
      <c r="B121" s="37"/>
      <c r="C121" s="14"/>
      <c r="D121" s="12" t="s">
        <v>27</v>
      </c>
      <c r="E121" s="13"/>
      <c r="F121" s="18">
        <f>SUBTOTAL(9,F115:F120)</f>
        <v>0</v>
      </c>
      <c r="G121" s="37"/>
    </row>
    <row r="122" spans="1:7" ht="160.65" hidden="1" customHeight="1">
      <c r="A122" s="10"/>
      <c r="B122" s="15"/>
      <c r="C122" s="16"/>
      <c r="D122" s="17"/>
      <c r="E122" s="17"/>
      <c r="F122" s="18"/>
      <c r="G122" s="36"/>
    </row>
    <row r="123" spans="1:7" ht="134.25" hidden="1" customHeight="1">
      <c r="A123" s="10"/>
      <c r="B123" s="15"/>
      <c r="C123" s="16"/>
      <c r="D123" s="17"/>
      <c r="E123" s="17"/>
      <c r="F123" s="18"/>
      <c r="G123" s="36"/>
    </row>
    <row r="124" spans="1:7" ht="104.25" hidden="1" customHeight="1">
      <c r="A124" s="10"/>
      <c r="B124" s="15"/>
      <c r="C124" s="16"/>
      <c r="D124" s="17"/>
      <c r="E124" s="17"/>
      <c r="F124" s="18"/>
      <c r="G124" s="36"/>
    </row>
    <row r="125" spans="1:7" ht="109.5" hidden="1" customHeight="1">
      <c r="A125" s="10"/>
      <c r="B125" s="15"/>
      <c r="C125" s="16"/>
      <c r="D125" s="17"/>
      <c r="E125" s="17"/>
      <c r="F125" s="18"/>
      <c r="G125" s="36"/>
    </row>
    <row r="126" spans="1:7" ht="55.5" hidden="1" customHeight="1">
      <c r="A126" s="10"/>
      <c r="B126" s="15"/>
      <c r="C126" s="16"/>
      <c r="D126" s="17"/>
      <c r="E126" s="17"/>
      <c r="F126" s="18"/>
      <c r="G126" s="36"/>
    </row>
    <row r="127" spans="1:7" ht="55.5" hidden="1" customHeight="1">
      <c r="A127" s="10"/>
      <c r="B127" s="15"/>
      <c r="C127" s="16"/>
      <c r="D127" s="17"/>
      <c r="E127" s="17"/>
      <c r="F127" s="18"/>
      <c r="G127" s="36"/>
    </row>
    <row r="128" spans="1:7" ht="55.5" hidden="1" customHeight="1">
      <c r="A128" s="10"/>
      <c r="B128" s="15"/>
      <c r="C128" s="16"/>
      <c r="D128" s="17"/>
      <c r="E128" s="17"/>
      <c r="F128" s="18"/>
      <c r="G128" s="36"/>
    </row>
    <row r="129" spans="1:7" ht="79.5" hidden="1" customHeight="1">
      <c r="A129" s="37"/>
      <c r="B129" s="37"/>
      <c r="C129" s="14"/>
      <c r="D129" s="12" t="s">
        <v>27</v>
      </c>
      <c r="E129" s="13"/>
      <c r="F129" s="18">
        <f>SUBTOTAL(9,F122:F128)</f>
        <v>0</v>
      </c>
      <c r="G129" s="37"/>
    </row>
    <row r="130" spans="1:7" ht="154.5" hidden="1" customHeight="1">
      <c r="A130" s="10"/>
      <c r="B130" s="15"/>
      <c r="C130" s="16"/>
      <c r="D130" s="17"/>
      <c r="E130" s="17"/>
      <c r="F130" s="18"/>
      <c r="G130" s="36"/>
    </row>
    <row r="131" spans="1:7" ht="116.25" hidden="1" customHeight="1">
      <c r="A131" s="10"/>
      <c r="B131" s="15"/>
      <c r="C131" s="16"/>
      <c r="D131" s="17"/>
      <c r="E131" s="17"/>
      <c r="F131" s="18"/>
      <c r="G131" s="36"/>
    </row>
    <row r="132" spans="1:7" ht="51" hidden="1" customHeight="1">
      <c r="A132" s="10"/>
      <c r="B132" s="15"/>
      <c r="C132" s="16"/>
      <c r="D132" s="17"/>
      <c r="E132" s="17"/>
      <c r="F132" s="18"/>
      <c r="G132" s="36"/>
    </row>
    <row r="133" spans="1:7" ht="51" hidden="1" customHeight="1">
      <c r="A133" s="10"/>
      <c r="B133" s="15"/>
      <c r="C133" s="16"/>
      <c r="D133" s="17"/>
      <c r="E133" s="17"/>
      <c r="F133" s="18"/>
      <c r="G133" s="36"/>
    </row>
    <row r="134" spans="1:7" ht="51" hidden="1" customHeight="1">
      <c r="A134" s="10"/>
      <c r="B134" s="15"/>
      <c r="C134" s="16"/>
      <c r="D134" s="17"/>
      <c r="E134" s="17"/>
      <c r="F134" s="18"/>
      <c r="G134" s="36"/>
    </row>
    <row r="135" spans="1:7" ht="51" hidden="1" customHeight="1">
      <c r="A135" s="10"/>
      <c r="B135" s="15"/>
      <c r="C135" s="16"/>
      <c r="D135" s="17"/>
      <c r="E135" s="17"/>
      <c r="F135" s="18"/>
      <c r="G135" s="36"/>
    </row>
    <row r="136" spans="1:7" ht="28.5" hidden="1" customHeight="1">
      <c r="A136" s="37"/>
      <c r="B136" s="37"/>
      <c r="C136" s="14"/>
      <c r="D136" s="12" t="s">
        <v>27</v>
      </c>
      <c r="E136" s="13"/>
      <c r="F136" s="18">
        <f>SUBTOTAL(9,F130:F135)</f>
        <v>0</v>
      </c>
      <c r="G136" s="37"/>
    </row>
    <row r="137" spans="1:7" ht="27.75" customHeight="1">
      <c r="A137" s="37"/>
      <c r="B137" s="37"/>
      <c r="C137" s="38" t="s">
        <v>53</v>
      </c>
      <c r="D137" s="39" t="s">
        <v>30</v>
      </c>
      <c r="E137" s="41"/>
      <c r="F137" s="42">
        <f>SUM(F58,F65,F72,F79,F86,F93,F100,F107,F114,F121,F129,F136)</f>
        <v>1800</v>
      </c>
      <c r="G137" s="37"/>
    </row>
    <row r="138" spans="1:7" ht="68.25" customHeight="1">
      <c r="A138" s="10">
        <v>1</v>
      </c>
      <c r="B138" s="15" t="str">
        <f>VLOOKUP(C138,'[1]Ad List'!$C$4:$G$79,5,0)</f>
        <v>សន្តិសុខ</v>
      </c>
      <c r="C138" s="16" t="s">
        <v>54</v>
      </c>
      <c r="D138" s="17" t="str">
        <f>VLOOKUP(C138,'[1]Ad List'!$C$4:$G$79,2,0)</f>
        <v>ប្រាក់ វណ្ណា</v>
      </c>
      <c r="E138" s="17" t="str">
        <f>VLOOKUP(C138,'[1]Ad List'!$C$4:$G$79,3,0)</f>
        <v>PRAK VANNA</v>
      </c>
      <c r="F138" s="18">
        <f>VLOOKUP(C138,'[1]Ad List'!$C$4:$G$79,4,0)</f>
        <v>100</v>
      </c>
      <c r="G138" s="36"/>
    </row>
    <row r="139" spans="1:7" ht="68.25" customHeight="1">
      <c r="A139" s="10">
        <v>2</v>
      </c>
      <c r="B139" s="15" t="str">
        <f>VLOOKUP(C139,'[1]Ad List'!$C$4:$G$79,5,0)</f>
        <v>សន្តិសុខ</v>
      </c>
      <c r="C139" s="16" t="s">
        <v>55</v>
      </c>
      <c r="D139" s="17" t="str">
        <f>VLOOKUP(C139,'[1]Ad List'!$C$4:$G$79,2,0)</f>
        <v>សូរ វុទ្ធី</v>
      </c>
      <c r="E139" s="17" t="str">
        <f>VLOOKUP(C139,'[1]Ad List'!$C$4:$G$79,3,0)</f>
        <v>SO VUTHY</v>
      </c>
      <c r="F139" s="18">
        <f>VLOOKUP(C139,'[1]Ad List'!$C$4:$G$79,4,0)</f>
        <v>100</v>
      </c>
      <c r="G139" s="36"/>
    </row>
    <row r="140" spans="1:7" ht="68.25" customHeight="1">
      <c r="A140" s="10">
        <v>3</v>
      </c>
      <c r="B140" s="15" t="str">
        <f>VLOOKUP(C140,'[1]Ad List'!$C$4:$G$79,5,0)</f>
        <v>សន្តិសុខ</v>
      </c>
      <c r="C140" s="16" t="s">
        <v>56</v>
      </c>
      <c r="D140" s="17" t="str">
        <f>VLOOKUP(C140,'[1]Ad List'!$C$4:$G$79,2,0)</f>
        <v>សុខ សាផាត</v>
      </c>
      <c r="E140" s="17" t="str">
        <f>VLOOKUP(C140,'[1]Ad List'!$C$4:$G$79,3,0)</f>
        <v>SOK SAPHAT</v>
      </c>
      <c r="F140" s="18">
        <f>VLOOKUP(C140,'[1]Ad List'!$C$4:$G$79,4,0)</f>
        <v>100</v>
      </c>
      <c r="G140" s="36"/>
    </row>
    <row r="141" spans="1:7" ht="68.25" customHeight="1">
      <c r="A141" s="10">
        <v>4</v>
      </c>
      <c r="B141" s="15" t="str">
        <f>VLOOKUP(C141,'[1]Ad List'!$C$4:$G$79,5,0)</f>
        <v>សន្តិសុខ</v>
      </c>
      <c r="C141" s="16" t="s">
        <v>57</v>
      </c>
      <c r="D141" s="17" t="str">
        <f>VLOOKUP(C141,'[1]Ad List'!$C$4:$G$79,2,0)</f>
        <v>ពេញ ​ភារម្យ</v>
      </c>
      <c r="E141" s="17" t="str">
        <f>VLOOKUP(C141,'[1]Ad List'!$C$4:$G$79,3,0)</f>
        <v>PENH PHEARUM</v>
      </c>
      <c r="F141" s="18">
        <f>VLOOKUP(C141,'[1]Ad List'!$C$4:$G$79,4,0)</f>
        <v>100</v>
      </c>
      <c r="G141" s="36"/>
    </row>
    <row r="142" spans="1:7" ht="42" customHeight="1">
      <c r="A142" s="37"/>
      <c r="B142" s="37"/>
      <c r="C142" s="14"/>
      <c r="D142" s="12" t="s">
        <v>27</v>
      </c>
      <c r="E142" s="13"/>
      <c r="F142" s="18">
        <f>SUBTOTAL(9,F138:F141)</f>
        <v>400</v>
      </c>
      <c r="G142" s="37"/>
    </row>
    <row r="143" spans="1:7" ht="105" customHeight="1">
      <c r="A143" s="10">
        <v>5</v>
      </c>
      <c r="B143" s="15" t="str">
        <f>VLOOKUP(C143,'[1]Ad List'!$C$4:$G$79,5,0)</f>
        <v>អនាម័យ</v>
      </c>
      <c r="C143" s="16" t="s">
        <v>58</v>
      </c>
      <c r="D143" s="17" t="str">
        <f>VLOOKUP(C143,'[1]Ad List'!$C$4:$G$79,2,0)</f>
        <v>ទា ណេន</v>
      </c>
      <c r="E143" s="17" t="str">
        <f>VLOOKUP(C143,'[1]Ad List'!$C$4:$G$79,3,0)</f>
        <v>THEA NEN</v>
      </c>
      <c r="F143" s="18">
        <f>VLOOKUP(C143,'[1]Ad List'!$C$4:$G$79,4,0)</f>
        <v>100</v>
      </c>
      <c r="G143" s="36"/>
    </row>
    <row r="144" spans="1:7" ht="105" hidden="1" customHeight="1">
      <c r="A144" s="10"/>
      <c r="B144" s="15"/>
      <c r="C144" s="16"/>
      <c r="D144" s="17"/>
      <c r="E144" s="17"/>
      <c r="F144" s="18"/>
      <c r="G144" s="36"/>
    </row>
    <row r="145" spans="1:7" ht="90" hidden="1" customHeight="1">
      <c r="A145" s="10"/>
      <c r="B145" s="15"/>
      <c r="C145" s="16"/>
      <c r="D145" s="17"/>
      <c r="E145" s="17"/>
      <c r="F145" s="18"/>
      <c r="G145" s="36"/>
    </row>
    <row r="146" spans="1:7" ht="54" customHeight="1">
      <c r="A146" s="37"/>
      <c r="B146" s="37"/>
      <c r="C146" s="14"/>
      <c r="D146" s="12" t="s">
        <v>27</v>
      </c>
      <c r="E146" s="13"/>
      <c r="F146" s="18">
        <f>SUBTOTAL(9,F143:F145)</f>
        <v>100</v>
      </c>
      <c r="G146" s="37"/>
    </row>
    <row r="147" spans="1:7" ht="54" customHeight="1">
      <c r="A147" s="37"/>
      <c r="B147" s="37"/>
      <c r="C147" s="38" t="s">
        <v>59</v>
      </c>
      <c r="D147" s="39" t="s">
        <v>30</v>
      </c>
      <c r="E147" s="41"/>
      <c r="F147" s="42">
        <f>SUM(F142,F146)</f>
        <v>500</v>
      </c>
      <c r="G147" s="37"/>
    </row>
    <row r="148" spans="1:7" ht="54" customHeight="1">
      <c r="A148" s="37"/>
      <c r="B148" s="37"/>
      <c r="C148" s="38" t="s">
        <v>60</v>
      </c>
      <c r="D148" s="39" t="s">
        <v>30</v>
      </c>
      <c r="E148" s="41"/>
      <c r="F148" s="42">
        <f>SUM(F36,F51,F137,F147)</f>
        <v>3300</v>
      </c>
      <c r="G148" s="37"/>
    </row>
  </sheetData>
  <autoFilter ref="A7:AA147">
    <filterColumn colId="0"/>
  </autoFilter>
  <mergeCells count="14">
    <mergeCell ref="A1:D1"/>
    <mergeCell ref="E1:G1"/>
    <mergeCell ref="A2:D2"/>
    <mergeCell ref="E2:G2"/>
    <mergeCell ref="A3:E3"/>
    <mergeCell ref="G3:G4"/>
    <mergeCell ref="A4:E4"/>
    <mergeCell ref="G5:G6"/>
    <mergeCell ref="A5:A6"/>
    <mergeCell ref="B5:B6"/>
    <mergeCell ref="C5:C6"/>
    <mergeCell ref="D5:D6"/>
    <mergeCell ref="E5:E6"/>
    <mergeCell ref="F5:F6"/>
  </mergeCells>
  <printOptions horizontalCentered="1"/>
  <pageMargins left="0.31496062992126" right="0.31496062992126" top="0.31496062992126" bottom="1.37795275590551" header="0.31496062992126" footer="1.1811023622047201"/>
  <pageSetup paperSize="9" orientation="landscape" r:id="rId1"/>
  <headerFooter>
    <oddFooter>&amp;Lអ្នកគ្រប់គ្រង / 核准:&amp;Cអ្នកពិនិត្យ / 審核:&amp;Rអ្នកធ្វើតារាង / 制表: ​​​          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Advance $ List</vt:lpstr>
      <vt:lpstr>'Advance $ List'!Print_Titles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Staff 3</dc:creator>
  <cp:lastModifiedBy>Office Staff 3</cp:lastModifiedBy>
  <dcterms:created xsi:type="dcterms:W3CDTF">2024-08-27T02:51:06Z</dcterms:created>
  <dcterms:modified xsi:type="dcterms:W3CDTF">2024-08-27T03:15:21Z</dcterms:modified>
</cp:coreProperties>
</file>