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\ទឹកលុយ\"/>
    </mc:Choice>
  </mc:AlternateContent>
  <xr:revisionPtr revIDLastSave="0" documentId="13_ncr:1_{D6EF6440-126A-4D11-AD68-15483363F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事 大医生" sheetId="24" r:id="rId1"/>
    <sheet name="人事部" sheetId="3" r:id="rId2"/>
    <sheet name="Office 办公室" sheetId="5" r:id="rId3"/>
    <sheet name="Linking 缝盘" sheetId="4" r:id="rId4"/>
    <sheet name="Stiching 挑撞" sheetId="8" r:id="rId5"/>
    <sheet name=" Autoknit 电脑机" sheetId="1" r:id="rId6"/>
    <sheet name="Panel Checking 查片" sheetId="6" r:id="rId7"/>
    <sheet name="Cleaner 清洁工" sheetId="2" r:id="rId8"/>
    <sheet name="Electric 电工" sheetId="9" r:id="rId9"/>
    <sheet name="QC" sheetId="7" r:id="rId10"/>
    <sheet name="YARN WH 毛料仓" sheetId="11" r:id="rId11"/>
    <sheet name=" cook 煮饭" sheetId="10" r:id="rId12"/>
    <sheet name="LABEL SEWING 平车 " sheetId="12" r:id="rId13"/>
    <sheet name="WASHING 洗水" sheetId="13" r:id="rId14"/>
    <sheet name="烫衣 IRONING" sheetId="14" r:id="rId15"/>
    <sheet name="包装 PACKING" sheetId="15" r:id="rId16"/>
    <sheet name="电焊工" sheetId="16" r:id="rId17"/>
    <sheet name="行政部" sheetId="17" r:id="rId18"/>
    <sheet name="前查   First Checking" sheetId="20" r:id="rId19"/>
    <sheet name=" 复查   Final checking" sheetId="21" r:id="rId20"/>
    <sheet name="MENDING  补衣" sheetId="19" r:id="rId21"/>
  </sheets>
  <definedNames>
    <definedName name="_xlnm._FilterDatabase" localSheetId="3" hidden="1">'Linking 缝盘'!$A$13:$BF$234</definedName>
    <definedName name="_xlnm.Print_Area" localSheetId="10">'YARN WH 毛料仓'!$A$1:$BC$34</definedName>
    <definedName name="_xlnm.Print_Titles" localSheetId="5">' Autoknit 电脑机'!$9:$13</definedName>
    <definedName name="_xlnm.Print_Titles" localSheetId="11">' cook 煮饭'!$1:$7</definedName>
    <definedName name="_xlnm.Print_Titles" localSheetId="19">' 复查   Final checking'!$9:$13</definedName>
    <definedName name="_xlnm.Print_Titles" localSheetId="7">'Cleaner 清洁工'!$1:$6</definedName>
    <definedName name="_xlnm.Print_Titles" localSheetId="8">'Electric 电工'!$1:$7</definedName>
    <definedName name="_xlnm.Print_Titles" localSheetId="12">'LABEL SEWING 平车 '!$9:$13</definedName>
    <definedName name="_xlnm.Print_Titles" localSheetId="3">'Linking 缝盘'!$8:$12</definedName>
    <definedName name="_xlnm.Print_Titles" localSheetId="20">'MENDING  补衣'!$1:$7</definedName>
    <definedName name="_xlnm.Print_Titles" localSheetId="2">'Office 办公室'!$1:$6</definedName>
    <definedName name="_xlnm.Print_Titles" localSheetId="6">'Panel Checking 查片'!$1:$7</definedName>
    <definedName name="_xlnm.Print_Titles" localSheetId="9">QC!$8:$12</definedName>
    <definedName name="_xlnm.Print_Titles" localSheetId="4">'Stiching 挑撞'!$8:$12</definedName>
    <definedName name="_xlnm.Print_Titles" localSheetId="13">'WASHING 洗水'!$1:$6</definedName>
    <definedName name="_xlnm.Print_Titles" localSheetId="10">'YARN WH 毛料仓'!$1:$7</definedName>
    <definedName name="_xlnm.Print_Titles" localSheetId="0">'人事 大医生'!$1:$7</definedName>
    <definedName name="_xlnm.Print_Titles" localSheetId="1">人事部!$1:$6</definedName>
    <definedName name="_xlnm.Print_Titles" localSheetId="18">'前查   First Checking'!$9:$13</definedName>
    <definedName name="_xlnm.Print_Titles" localSheetId="15">'包装 PACKING'!$9:$13</definedName>
    <definedName name="_xlnm.Print_Titles" localSheetId="14">'烫衣 IRONING'!$8:$12</definedName>
    <definedName name="_xlnm.Print_Titles" localSheetId="16">电焊工!$1:$7</definedName>
    <definedName name="_xlnm.Print_Titles" localSheetId="17">行政部!$1:$7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24" l="1"/>
  <c r="AE20" i="24"/>
  <c r="AD20" i="24"/>
  <c r="AC20" i="24"/>
  <c r="AB20" i="24"/>
  <c r="AA20" i="24"/>
  <c r="Y20" i="24"/>
  <c r="X20" i="24"/>
  <c r="W20" i="24"/>
  <c r="V20" i="24"/>
  <c r="U20" i="24"/>
  <c r="T20" i="24"/>
  <c r="S20" i="24"/>
  <c r="R20" i="24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J19" i="24"/>
  <c r="H19" i="24"/>
  <c r="AZ72" i="15" l="1"/>
  <c r="AF16" i="17" l="1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AE16" i="17"/>
  <c r="K16" i="17"/>
  <c r="L16" i="17"/>
  <c r="M16" i="17"/>
  <c r="N16" i="17"/>
  <c r="O16" i="17"/>
  <c r="P16" i="17"/>
  <c r="J16" i="17"/>
  <c r="H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Q17" i="17"/>
  <c r="Q16" i="17"/>
  <c r="R83" i="14"/>
  <c r="S83" i="14"/>
  <c r="T83" i="14"/>
  <c r="U83" i="14"/>
  <c r="V83" i="14"/>
  <c r="W83" i="14"/>
  <c r="X83" i="14"/>
  <c r="Y83" i="14"/>
  <c r="Z83" i="14"/>
  <c r="AA83" i="14"/>
  <c r="AB83" i="14"/>
  <c r="AC83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Q84" i="14"/>
  <c r="Q83" i="14"/>
  <c r="R45" i="7"/>
  <c r="S45" i="7"/>
  <c r="T45" i="7"/>
  <c r="U45" i="7"/>
  <c r="V45" i="7"/>
  <c r="W45" i="7"/>
  <c r="X45" i="7"/>
  <c r="Y45" i="7"/>
  <c r="Z45" i="7"/>
  <c r="AA45" i="7"/>
  <c r="AB45" i="7"/>
  <c r="AC45" i="7"/>
  <c r="R46" i="7"/>
  <c r="S46" i="7"/>
  <c r="T46" i="7"/>
  <c r="U46" i="7"/>
  <c r="V46" i="7"/>
  <c r="W46" i="7"/>
  <c r="X46" i="7"/>
  <c r="Y46" i="7"/>
  <c r="Z46" i="7"/>
  <c r="AA46" i="7"/>
  <c r="AB46" i="7"/>
  <c r="AC46" i="7"/>
  <c r="Q46" i="7"/>
  <c r="Q45" i="7"/>
  <c r="R231" i="4"/>
  <c r="S231" i="4"/>
  <c r="T231" i="4"/>
  <c r="U231" i="4"/>
  <c r="V231" i="4"/>
  <c r="W231" i="4"/>
  <c r="X231" i="4"/>
  <c r="Y231" i="4"/>
  <c r="Z231" i="4"/>
  <c r="R232" i="4"/>
  <c r="S232" i="4"/>
  <c r="T232" i="4"/>
  <c r="U232" i="4"/>
  <c r="V232" i="4"/>
  <c r="W232" i="4"/>
  <c r="X232" i="4"/>
  <c r="Y232" i="4"/>
  <c r="Z232" i="4"/>
  <c r="Q232" i="4"/>
  <c r="Q231" i="4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Q72" i="15"/>
  <c r="Q73" i="15"/>
  <c r="R40" i="21" l="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Q41" i="21"/>
  <c r="Q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AE40" i="21"/>
  <c r="K40" i="21"/>
  <c r="L40" i="21"/>
  <c r="M40" i="21"/>
  <c r="N40" i="21"/>
  <c r="O40" i="21"/>
  <c r="P40" i="21"/>
  <c r="J40" i="21"/>
  <c r="H40" i="21"/>
  <c r="AF79" i="20"/>
  <c r="AG79" i="20"/>
  <c r="AH79" i="20"/>
  <c r="AI79" i="20"/>
  <c r="AJ79" i="20"/>
  <c r="AK79" i="20"/>
  <c r="AL79" i="20"/>
  <c r="AM79" i="20"/>
  <c r="AN79" i="20"/>
  <c r="AO79" i="20"/>
  <c r="AP79" i="20"/>
  <c r="AQ79" i="20"/>
  <c r="AR79" i="20"/>
  <c r="AS79" i="20"/>
  <c r="AT79" i="20"/>
  <c r="AU79" i="20"/>
  <c r="AV79" i="20"/>
  <c r="AW79" i="20"/>
  <c r="AX79" i="20"/>
  <c r="AY79" i="20"/>
  <c r="AZ79" i="20"/>
  <c r="BA79" i="20"/>
  <c r="BB79" i="20"/>
  <c r="AE79" i="20"/>
  <c r="R79" i="20"/>
  <c r="S79" i="20"/>
  <c r="T79" i="20"/>
  <c r="U79" i="20"/>
  <c r="V79" i="20"/>
  <c r="W79" i="20"/>
  <c r="X79" i="20"/>
  <c r="Y79" i="20"/>
  <c r="Z79" i="20"/>
  <c r="AA79" i="20"/>
  <c r="AB79" i="20"/>
  <c r="AC79" i="20"/>
  <c r="AD79" i="20"/>
  <c r="R80" i="20"/>
  <c r="S80" i="20"/>
  <c r="T80" i="20"/>
  <c r="U80" i="20"/>
  <c r="V80" i="20"/>
  <c r="W80" i="20"/>
  <c r="X80" i="20"/>
  <c r="Y80" i="20"/>
  <c r="Z80" i="20"/>
  <c r="AA80" i="20"/>
  <c r="AB80" i="20"/>
  <c r="AC80" i="20"/>
  <c r="AD80" i="20"/>
  <c r="Q80" i="20"/>
  <c r="Q79" i="20"/>
  <c r="K79" i="20" l="1"/>
  <c r="L79" i="20"/>
  <c r="M79" i="20"/>
  <c r="N79" i="20"/>
  <c r="O79" i="20"/>
  <c r="P79" i="20"/>
  <c r="J79" i="20"/>
  <c r="H79" i="20"/>
  <c r="AF22" i="19"/>
  <c r="AG22" i="19"/>
  <c r="AH22" i="19"/>
  <c r="AI22" i="19"/>
  <c r="AJ22" i="19"/>
  <c r="AK22" i="19"/>
  <c r="AL22" i="19"/>
  <c r="AM22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AE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AD23" i="19"/>
  <c r="Q23" i="19"/>
  <c r="Q22" i="19"/>
  <c r="K22" i="19"/>
  <c r="L22" i="19"/>
  <c r="M22" i="19"/>
  <c r="N22" i="19"/>
  <c r="O22" i="19"/>
  <c r="P22" i="19"/>
  <c r="J22" i="19"/>
  <c r="H22" i="19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BA72" i="15"/>
  <c r="BB72" i="15"/>
  <c r="AE72" i="15"/>
  <c r="K72" i="15"/>
  <c r="L72" i="15"/>
  <c r="M72" i="15"/>
  <c r="N72" i="15"/>
  <c r="O72" i="15"/>
  <c r="P72" i="15"/>
  <c r="J72" i="15"/>
  <c r="H72" i="15"/>
  <c r="AF83" i="14" l="1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B83" i="14"/>
  <c r="AE83" i="14"/>
  <c r="AD83" i="14"/>
  <c r="AD84" i="14"/>
  <c r="K83" i="14"/>
  <c r="L83" i="14"/>
  <c r="M83" i="14"/>
  <c r="N83" i="14"/>
  <c r="O83" i="14"/>
  <c r="P83" i="14"/>
  <c r="J83" i="14"/>
  <c r="H83" i="14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AE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Q28" i="13"/>
  <c r="Q27" i="13"/>
  <c r="K27" i="13"/>
  <c r="L27" i="13"/>
  <c r="M27" i="13"/>
  <c r="N27" i="13"/>
  <c r="O27" i="13"/>
  <c r="P27" i="13"/>
  <c r="J27" i="13"/>
  <c r="H27" i="13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AE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Q63" i="12"/>
  <c r="Q62" i="12"/>
  <c r="K62" i="12"/>
  <c r="L62" i="12"/>
  <c r="M62" i="12"/>
  <c r="N62" i="12"/>
  <c r="O62" i="12"/>
  <c r="P62" i="12"/>
  <c r="J62" i="12"/>
  <c r="H62" i="12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AE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Q31" i="11"/>
  <c r="Q30" i="11"/>
  <c r="K30" i="11"/>
  <c r="L30" i="11"/>
  <c r="M30" i="11"/>
  <c r="N30" i="11"/>
  <c r="O30" i="11"/>
  <c r="P30" i="11"/>
  <c r="J30" i="11"/>
  <c r="H30" i="11"/>
  <c r="AT16" i="10"/>
  <c r="H16" i="10"/>
  <c r="Q19" i="9"/>
  <c r="Q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AE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K18" i="9"/>
  <c r="L18" i="9"/>
  <c r="M18" i="9"/>
  <c r="N18" i="9"/>
  <c r="O18" i="9"/>
  <c r="P18" i="9"/>
  <c r="J18" i="9"/>
  <c r="H18" i="9"/>
  <c r="AF57" i="8" l="1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AE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Q58" i="8"/>
  <c r="Q57" i="8"/>
  <c r="K57" i="8"/>
  <c r="L57" i="8"/>
  <c r="M57" i="8"/>
  <c r="N57" i="8"/>
  <c r="O57" i="8"/>
  <c r="P57" i="8"/>
  <c r="J57" i="8"/>
  <c r="H57" i="8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AE45" i="7"/>
  <c r="AD45" i="7"/>
  <c r="AD46" i="7"/>
  <c r="K45" i="7"/>
  <c r="L45" i="7"/>
  <c r="M45" i="7"/>
  <c r="N45" i="7"/>
  <c r="O45" i="7"/>
  <c r="P45" i="7"/>
  <c r="J45" i="7"/>
  <c r="H45" i="7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AE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Q33" i="6"/>
  <c r="Q32" i="6"/>
  <c r="K32" i="6"/>
  <c r="L32" i="6"/>
  <c r="M32" i="6"/>
  <c r="N32" i="6"/>
  <c r="O32" i="6"/>
  <c r="P32" i="6"/>
  <c r="J32" i="6"/>
  <c r="H32" i="6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AE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Q22" i="5"/>
  <c r="Q21" i="5"/>
  <c r="K21" i="5"/>
  <c r="L21" i="5"/>
  <c r="M21" i="5"/>
  <c r="N21" i="5"/>
  <c r="O21" i="5"/>
  <c r="P21" i="5"/>
  <c r="J21" i="5"/>
  <c r="H21" i="5"/>
  <c r="AA231" i="4"/>
  <c r="AB231" i="4"/>
  <c r="AC231" i="4"/>
  <c r="AD231" i="4"/>
  <c r="AA232" i="4"/>
  <c r="AB232" i="4"/>
  <c r="AC232" i="4"/>
  <c r="AD232" i="4"/>
  <c r="AF231" i="4"/>
  <c r="AG231" i="4"/>
  <c r="AH231" i="4"/>
  <c r="AI231" i="4"/>
  <c r="AJ231" i="4"/>
  <c r="AK231" i="4"/>
  <c r="AL231" i="4"/>
  <c r="AM231" i="4"/>
  <c r="AN231" i="4"/>
  <c r="AO231" i="4"/>
  <c r="AP231" i="4"/>
  <c r="AQ231" i="4"/>
  <c r="AR231" i="4"/>
  <c r="AS231" i="4"/>
  <c r="AT231" i="4"/>
  <c r="AU231" i="4"/>
  <c r="AV231" i="4"/>
  <c r="AW231" i="4"/>
  <c r="AX231" i="4"/>
  <c r="AY231" i="4"/>
  <c r="AZ231" i="4"/>
  <c r="BA231" i="4"/>
  <c r="BB231" i="4"/>
  <c r="AE231" i="4"/>
  <c r="K231" i="4"/>
  <c r="L231" i="4"/>
  <c r="M231" i="4"/>
  <c r="N231" i="4"/>
  <c r="O231" i="4"/>
  <c r="P231" i="4"/>
  <c r="I231" i="4"/>
  <c r="J231" i="4"/>
  <c r="H231" i="4"/>
  <c r="AS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T19" i="3"/>
  <c r="AU19" i="3"/>
  <c r="AV19" i="3"/>
  <c r="AW19" i="3"/>
  <c r="AX19" i="3"/>
  <c r="AY19" i="3"/>
  <c r="AZ19" i="3"/>
  <c r="BA19" i="3"/>
  <c r="BB19" i="3"/>
  <c r="AE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Q20" i="3"/>
  <c r="Q19" i="3"/>
  <c r="K19" i="3"/>
  <c r="L19" i="3"/>
  <c r="M19" i="3"/>
  <c r="N19" i="3"/>
  <c r="O19" i="3"/>
  <c r="P19" i="3"/>
  <c r="J19" i="3"/>
  <c r="H19" i="3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AE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Q26" i="2"/>
  <c r="Q25" i="2"/>
  <c r="K25" i="2"/>
  <c r="L25" i="2"/>
  <c r="M25" i="2"/>
  <c r="N25" i="2"/>
  <c r="O25" i="2"/>
  <c r="P25" i="2"/>
  <c r="J25" i="2"/>
  <c r="H25" i="2"/>
  <c r="R88" i="1" l="1"/>
  <c r="S88" i="1"/>
  <c r="T88" i="1"/>
  <c r="U88" i="1"/>
  <c r="V88" i="1"/>
  <c r="W88" i="1"/>
  <c r="X88" i="1"/>
  <c r="Y88" i="1"/>
  <c r="Z88" i="1"/>
  <c r="AA88" i="1"/>
  <c r="AB88" i="1"/>
  <c r="AC88" i="1"/>
  <c r="AD88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Q89" i="1"/>
  <c r="Q88" i="1"/>
  <c r="AF88" i="1" l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AE88" i="1"/>
  <c r="K88" i="1"/>
  <c r="L88" i="1"/>
  <c r="M88" i="1"/>
  <c r="N88" i="1"/>
  <c r="O88" i="1"/>
  <c r="P88" i="1"/>
  <c r="J88" i="1"/>
  <c r="H88" i="1"/>
</calcChain>
</file>

<file path=xl/sharedStrings.xml><?xml version="1.0" encoding="utf-8"?>
<sst xmlns="http://schemas.openxmlformats.org/spreadsheetml/2006/main" count="7147" uniqueCount="1439">
  <si>
    <r>
      <rPr>
        <sz val="12"/>
        <color rgb="FF000000"/>
        <rFont val="Khmer OS Muol Light"/>
      </rPr>
      <t xml:space="preserve">ក្រុមហ៊ុន រិច ស្ព្រីង រីវើរ នីតធីង (ខេមបូឌា) ឯ.ក
</t>
    </r>
    <r>
      <rPr>
        <b/>
        <sz val="12"/>
        <color rgb="FF000000"/>
        <rFont val="Times New Roman"/>
        <family val="1"/>
      </rPr>
      <t xml:space="preserve">RICH SPRING RIVER KNITTING (CAMBODIA) CO.,LTD.
</t>
    </r>
    <r>
      <rPr>
        <b/>
        <sz val="12"/>
        <color rgb="FF000000"/>
        <rFont val="SimSun"/>
      </rPr>
      <t>富春江織造（柬埔寨）有限公司</t>
    </r>
  </si>
  <si>
    <t>តារាងបើកប្រាក់បៀវត្សរបស់ កម្មករនិយោជិត ប្រចាំខែ​ 09  ឆ្នាំ  2024</t>
  </si>
  <si>
    <t>2024  年  09  月份工资表</t>
  </si>
  <si>
    <t>ផ្នែក ： Autoknit/电脑机</t>
  </si>
  <si>
    <t/>
  </si>
  <si>
    <t>ល.រ</t>
  </si>
  <si>
    <t>លេខកាត</t>
  </si>
  <si>
    <t>គោត្តនាម
និងនាម</t>
  </si>
  <si>
    <t>ភេទ</t>
  </si>
  <si>
    <t>ថ្ងៃខែចូល
បម្រើ
ការងារ</t>
  </si>
  <si>
    <t>មុខងារ</t>
  </si>
  <si>
    <t>ស្ថានភាព
គ្រួសារ</t>
  </si>
  <si>
    <r>
      <rPr>
        <sz val="5.5"/>
        <color rgb="FF000000"/>
        <rFont val="Khmer OS Battambang"/>
      </rPr>
      <t xml:space="preserve">ប្រាក់
ខែ
</t>
    </r>
    <r>
      <rPr>
        <sz val="5.5"/>
        <color rgb="FF000000"/>
        <rFont val="Khmer OS Battambang"/>
      </rPr>
      <t>គោល</t>
    </r>
  </si>
  <si>
    <t>ប្រាក់
មុខងារ</t>
  </si>
  <si>
    <t>ចំនួន
ថ្ងៃ
ធ្វើការ
ធម្មតា</t>
  </si>
  <si>
    <r>
      <rPr>
        <sz val="5.5"/>
        <color rgb="FF000000"/>
        <rFont val="Khmer OS Battambang"/>
      </rPr>
      <t xml:space="preserve">ទឹក
</t>
    </r>
    <r>
      <rPr>
        <sz val="5.5"/>
        <color rgb="FF000000"/>
        <rFont val="Khmer OS Battambang"/>
      </rPr>
      <t xml:space="preserve">ប្រាក់
គិត
</t>
    </r>
    <r>
      <rPr>
        <sz val="5.5"/>
        <color rgb="FF000000"/>
        <rFont val="Khmer OS Battambang"/>
      </rPr>
      <t>បុង</t>
    </r>
  </si>
  <si>
    <t>ចំនួន
ម៉ោង
ធ្វើការ
សរុប</t>
  </si>
  <si>
    <r>
      <rPr>
        <sz val="5.5"/>
        <color rgb="FF000000"/>
        <rFont val="Khmer OS Battambang"/>
      </rPr>
      <t xml:space="preserve">ប្រាក់
ឈ្នួល
១
</t>
    </r>
    <r>
      <rPr>
        <sz val="5.5"/>
        <color rgb="FF000000"/>
        <rFont val="Khmer OS Battambang"/>
      </rPr>
      <t>ម៉ោង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</si>
  <si>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ធ្វើការ
</t>
    </r>
    <r>
      <rPr>
        <sz val="5.5"/>
        <color rgb="FF000000"/>
        <rFont val="Khmer OS Battambang"/>
      </rPr>
      <t>ធម្មតា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</si>
  <si>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ធ្វើការ
ពេល
</t>
    </r>
    <r>
      <rPr>
        <sz val="5.5"/>
        <color rgb="FF000000"/>
        <rFont val="Khmer OS Battambang"/>
      </rPr>
      <t>យប់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</si>
  <si>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ថែម
ម៉ោង
</t>
    </r>
    <r>
      <rPr>
        <sz val="5.5"/>
        <color rgb="FF000000"/>
        <rFont val="Khmer OS Battambang"/>
      </rPr>
      <t>ធម្មតា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</si>
  <si>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ថែម
ម៉ោង
</t>
    </r>
    <r>
      <rPr>
        <sz val="5.5"/>
        <color rgb="FF000000"/>
        <rFont val="Khmer OS Battambang"/>
      </rPr>
      <t>យប់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</si>
  <si>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ធ្វើការ
</t>
    </r>
    <r>
      <rPr>
        <sz val="5.5"/>
        <color rgb="FF000000"/>
        <rFont val="Khmer OS Battambang"/>
      </rPr>
      <t xml:space="preserve">ថ្ងៃឈប់
</t>
    </r>
    <r>
      <rPr>
        <sz val="5.5"/>
        <color rgb="FF000000"/>
        <rFont val="Khmer OS Battambang"/>
      </rPr>
      <t xml:space="preserve">សម្រាក
ប្រចាំ
</t>
    </r>
    <r>
      <rPr>
        <sz val="5.5"/>
        <color rgb="FF000000"/>
        <rFont val="Khmer OS Battambang"/>
      </rPr>
      <t>សប្តាហ៍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</si>
  <si>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ធ្វើការ
ថ្ងៃ
</t>
    </r>
    <r>
      <rPr>
        <sz val="5.5"/>
        <color rgb="FF000000"/>
        <rFont val="Khmer OS Battambang"/>
      </rPr>
      <t>បុណ្យ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</si>
  <si>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ឈប់
សម្រាក
</t>
    </r>
    <r>
      <rPr>
        <sz val="5.5"/>
        <color rgb="FF000000"/>
        <rFont val="Khmer OS Battambang"/>
      </rPr>
      <t>បុណ្យ</t>
    </r>
  </si>
  <si>
    <r>
      <rPr>
        <sz val="5.5"/>
        <color rgb="FF000000"/>
        <rFont val="Khmer OS Battambang"/>
      </rPr>
      <t xml:space="preserve">ឈប់
</t>
    </r>
    <r>
      <rPr>
        <sz val="5.5"/>
        <color rgb="FF000000"/>
        <rFont val="Khmer OS Battambang"/>
      </rPr>
      <t xml:space="preserve">បំណាច់
</t>
    </r>
    <r>
      <rPr>
        <sz val="5.5"/>
        <color rgb="FF000000"/>
        <rFont val="Khmer OS Battambang"/>
      </rPr>
      <t xml:space="preserve">ឆ្នាំ/
ច្បាប់
</t>
    </r>
    <r>
      <rPr>
        <sz val="5.5"/>
        <color rgb="FF000000"/>
        <rFont val="Khmer OS Battambang"/>
      </rPr>
      <t>ពិសេស</t>
    </r>
  </si>
  <si>
    <r>
      <rPr>
        <sz val="5.5"/>
        <color rgb="FF000000"/>
        <rFont val="Khmer OS Battambang"/>
      </rPr>
      <t xml:space="preserve">ច្បាប់
</t>
    </r>
    <r>
      <rPr>
        <sz val="5.5"/>
        <color rgb="FF000000"/>
        <rFont val="Khmer OS Battambang"/>
      </rPr>
      <t xml:space="preserve">ឈឺ
</t>
    </r>
    <r>
      <rPr>
        <sz val="5.5"/>
        <color rgb="FF000000"/>
        <rFont val="Khmer OS Battambang"/>
      </rPr>
      <t xml:space="preserve">មាន
ប្រាក់
</t>
    </r>
    <r>
      <rPr>
        <sz val="5.5"/>
        <color rgb="FF000000"/>
        <rFont val="Khmer OS Battambang"/>
      </rPr>
      <t>ឈ្នួល</t>
    </r>
  </si>
  <si>
    <r>
      <rPr>
        <sz val="5.5"/>
        <color rgb="FF000000"/>
        <rFont val="Khmer OS Battambang"/>
      </rPr>
      <t xml:space="preserve">ច្បាប់
</t>
    </r>
    <r>
      <rPr>
        <sz val="5.5"/>
        <color rgb="FF000000"/>
        <rFont val="Khmer OS Battambang"/>
      </rPr>
      <t xml:space="preserve">ពិនិត្យ
ផ្ទៃ
</t>
    </r>
    <r>
      <rPr>
        <sz val="5.5"/>
        <color rgb="FF000000"/>
        <rFont val="Khmer OS Battambang"/>
      </rPr>
      <t>ពោះ</t>
    </r>
  </si>
  <si>
    <r>
      <rPr>
        <sz val="5.5"/>
        <color rgb="FF000000"/>
        <rFont val="Khmer OS Battambang"/>
      </rPr>
      <t xml:space="preserve">បំបៅ
ដោះ
</t>
    </r>
    <r>
      <rPr>
        <sz val="5.5"/>
        <color rgb="FF000000"/>
        <rFont val="Khmer OS Battambang"/>
      </rPr>
      <t>កូន</t>
    </r>
  </si>
  <si>
    <r>
      <rPr>
        <sz val="5.5"/>
        <color rgb="FF000000"/>
        <rFont val="Khmer OS Battambang"/>
      </rPr>
      <t xml:space="preserve">ឈប់
</t>
    </r>
    <r>
      <rPr>
        <sz val="5.5"/>
        <color rgb="FF000000"/>
        <rFont val="Khmer OS Battambang"/>
      </rPr>
      <t xml:space="preserve">សម្រាក
</t>
    </r>
    <r>
      <rPr>
        <sz val="5.5"/>
        <color rgb="FF000000"/>
        <rFont val="Khmer OS Battambang"/>
      </rPr>
      <t xml:space="preserve">មាន
</t>
    </r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>ឈ្នួល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</si>
  <si>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ឈប់
សម្រាក
</t>
    </r>
    <r>
      <rPr>
        <sz val="5.5"/>
        <color rgb="FF000000"/>
        <rFont val="Khmer OS Battambang"/>
      </rPr>
      <t>50%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</si>
  <si>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បំណាច់
</t>
    </r>
    <r>
      <rPr>
        <sz val="5.5"/>
        <color rgb="FF000000"/>
        <rFont val="Khmer OS Battambang"/>
      </rPr>
      <t xml:space="preserve">ឆ្នាំ
</t>
    </r>
    <r>
      <rPr>
        <sz val="5.5"/>
        <color rgb="FF000000"/>
        <rFont val="Khmer OS Battambang"/>
      </rPr>
      <t>នៅសល់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</si>
  <si>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>ថ្លៃបាយ
ថែមម៉ោង</t>
    </r>
  </si>
  <si>
    <r>
      <rPr>
        <sz val="5.5"/>
        <color rgb="FF000000"/>
        <rFont val="Khmer OS Battambang"/>
      </rPr>
      <t xml:space="preserve">ច្បាប់
ឈប់
មាន
</t>
    </r>
    <r>
      <rPr>
        <sz val="5.5"/>
        <color rgb="FF000000"/>
        <rFont val="Khmer OS Battambang"/>
      </rPr>
      <t xml:space="preserve">ធុរៈ
</t>
    </r>
  </si>
  <si>
    <r>
      <rPr>
        <sz val="5.5"/>
        <color rgb="FF000000"/>
        <rFont val="Khmer OS Battambang"/>
      </rPr>
      <t xml:space="preserve">ឈប់
អត់
</t>
    </r>
    <r>
      <rPr>
        <sz val="5.5"/>
        <color rgb="FF000000"/>
        <rFont val="Khmer OS Battambang"/>
      </rPr>
      <t xml:space="preserve">ច្បាប់
</t>
    </r>
  </si>
  <si>
    <t>ប្រាក់
រង្វាន់
ធ្វើការ
ទៀង
ទាត់</t>
  </si>
  <si>
    <t>សោ
ហ៊ុយ
ធ្វើដំ
ណើរ
&amp;ស្នាក់
នៅ</t>
  </si>
  <si>
    <t>ប្រាក់
រង្វាន់
អតីត
ភាព
ការងារ</t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</si>
  <si>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>ឧបត្ថម្ភ
ទារក
ដ្ឋាន</t>
    </r>
  </si>
  <si>
    <t>ប្រាក់
ថ្លៃ
ពិនិត្យ
សុខ
ភាព</t>
  </si>
  <si>
    <t>ប្រាក់
រង្វាន់
ផ្សេងៗ</t>
  </si>
  <si>
    <t>ប្រាក់
ប៉ូវ
ផ្សេងៗ</t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</si>
  <si>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>ជំនាញ</t>
    </r>
  </si>
  <si>
    <t>ប្រាក់
បំណាច់
បញ្ចប់
កិច្ចន្យា៥%</t>
  </si>
  <si>
    <r>
      <rPr>
        <sz val="5.5"/>
        <color rgb="FF000000"/>
        <rFont val="Khmer OS Battambang"/>
      </rPr>
      <t xml:space="preserve">ប្រាក់
បំ
</t>
    </r>
    <r>
      <rPr>
        <sz val="5.5"/>
        <color rgb="FF000000"/>
        <rFont val="Khmer OS Battambang"/>
      </rPr>
      <t xml:space="preserve">ណាច់
</t>
    </r>
    <r>
      <rPr>
        <sz val="5.5"/>
        <color rgb="FF000000"/>
        <rFont val="Khmer OS Battambang"/>
      </rPr>
      <t>អតីត
ភាព
ការងារ</t>
    </r>
  </si>
  <si>
    <r>
      <rPr>
        <sz val="5.5"/>
        <color rgb="FF000000"/>
        <rFont val="Khmer OS Battambang"/>
      </rPr>
      <t xml:space="preserve">ចំនួន
</t>
    </r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ទាំងអស់
</t>
    </r>
    <r>
      <rPr>
        <sz val="5.5"/>
        <color rgb="FF000000"/>
        <rFont val="Khmer OS Battambang"/>
      </rPr>
      <t xml:space="preserve">ដែរ
</t>
    </r>
    <r>
      <rPr>
        <sz val="5.5"/>
        <color rgb="FF000000"/>
        <rFont val="Khmer OS Battambang"/>
      </rPr>
      <t>ត្រូវបាន</t>
    </r>
  </si>
  <si>
    <r>
      <rPr>
        <sz val="5.5"/>
        <color rgb="FF000000"/>
        <rFont val="Khmer OS Battambang"/>
      </rPr>
      <t xml:space="preserve">សង
</t>
    </r>
    <r>
      <rPr>
        <sz val="5.5"/>
        <color rgb="FF000000"/>
        <rFont val="Khmer OS Battambang"/>
      </rPr>
      <t xml:space="preserve">ប្រាក់
ថ្លៃបាយ
ថែម
</t>
    </r>
    <r>
      <rPr>
        <sz val="5.5"/>
        <color rgb="FF000000"/>
        <rFont val="Khmer OS Battambang"/>
      </rPr>
      <t>ម៉ោង</t>
    </r>
  </si>
  <si>
    <t>ប្រាក់
សោធន
និវត្តន៍
(បសស)</t>
  </si>
  <si>
    <t>ប្រាក់
ពន្ធលើ
បៀវត្ស</t>
  </si>
  <si>
    <r>
      <rPr>
        <sz val="5.5"/>
        <color rgb="FF000000"/>
        <rFont val="Khmer OS Battambang"/>
      </rPr>
      <t xml:space="preserve">ភាគ
</t>
    </r>
    <r>
      <rPr>
        <sz val="5.5"/>
        <color rgb="FF000000"/>
        <rFont val="Khmer OS Battambang"/>
      </rPr>
      <t xml:space="preserve">ទាន
</t>
    </r>
    <r>
      <rPr>
        <sz val="5.5"/>
        <color rgb="FF000000"/>
        <rFont val="Khmer OS Battambang"/>
      </rPr>
      <t xml:space="preserve">សមា
</t>
    </r>
    <r>
      <rPr>
        <sz val="5.5"/>
        <color rgb="FF000000"/>
        <rFont val="Khmer OS Battambang"/>
      </rPr>
      <t>ជិក
សហ
ជីព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</si>
  <si>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>ខ្ចី</t>
    </r>
  </si>
  <si>
    <r>
      <rPr>
        <sz val="5.5"/>
        <color rgb="FF000000"/>
        <rFont val="Khmer OS Battambang"/>
      </rPr>
      <t xml:space="preserve">ប្រាក់
</t>
    </r>
    <r>
      <rPr>
        <sz val="5.5"/>
        <color rgb="FF000000"/>
        <rFont val="Khmer OS Battambang"/>
      </rPr>
      <t xml:space="preserve">ខែ
លើក
</t>
    </r>
    <r>
      <rPr>
        <sz val="5.5"/>
        <color rgb="FF000000"/>
        <rFont val="Khmer OS Battambang"/>
      </rPr>
      <t>ទី1</t>
    </r>
  </si>
  <si>
    <t>ទឹក
ប្រាក់
កាត់
សរុប</t>
  </si>
  <si>
    <r>
      <rPr>
        <sz val="5.5"/>
        <color rgb="FF000000"/>
        <rFont val="Khmer OS Battambang"/>
      </rPr>
      <t xml:space="preserve">ចំនួន
</t>
    </r>
    <r>
      <rPr>
        <sz val="5.5"/>
        <color rgb="FF000000"/>
        <rFont val="Khmer OS Battambang"/>
      </rPr>
      <t xml:space="preserve">ប្រាក់
ទាំង
</t>
    </r>
    <r>
      <rPr>
        <sz val="5.5"/>
        <color rgb="FF000000"/>
        <rFont val="Khmer OS Battambang"/>
      </rPr>
      <t xml:space="preserve">អស់
ដែល
</t>
    </r>
    <r>
      <rPr>
        <sz val="5.5"/>
        <color rgb="FF000000"/>
        <rFont val="Khmer OS Battambang"/>
      </rPr>
      <t>ត្រូវបើក</t>
    </r>
  </si>
  <si>
    <t>ប្រាក់
ដុល្លារ</t>
  </si>
  <si>
    <t>ប្រាក់
រៀល</t>
  </si>
  <si>
    <t>ហត្ថលេខា</t>
  </si>
  <si>
    <t>ប្តី​ ឬ
ប្រពន្ធ</t>
  </si>
  <si>
    <t>កូន</t>
  </si>
  <si>
    <t>号</t>
  </si>
  <si>
    <t>工號</t>
  </si>
  <si>
    <t>姓名</t>
  </si>
  <si>
    <t>性别</t>
  </si>
  <si>
    <t>入職
日期</t>
  </si>
  <si>
    <t>职务</t>
  </si>
  <si>
    <t>家庭情况</t>
  </si>
  <si>
    <t>基本
工资</t>
  </si>
  <si>
    <t>職務津貼</t>
  </si>
  <si>
    <t>上班天数</t>
  </si>
  <si>
    <t>計件
金额</t>
  </si>
  <si>
    <t>总上班
小时</t>
  </si>
  <si>
    <t>每小时
工資</t>
  </si>
  <si>
    <t>正常上班
工資</t>
  </si>
  <si>
    <t>夜班
工資</t>
  </si>
  <si>
    <t>平时加班
工資</t>
  </si>
  <si>
    <t>晚上加班
工資</t>
  </si>
  <si>
    <t>周日加班
工資</t>
  </si>
  <si>
    <t>假日加班
工資</t>
  </si>
  <si>
    <t>公共假期</t>
  </si>
  <si>
    <t>请年假/特别假
工資</t>
  </si>
  <si>
    <t>有薪病假</t>
  </si>
  <si>
    <t>孕婦體檢</t>
  </si>
  <si>
    <t>哺乳工資</t>
  </si>
  <si>
    <t>有薪休假</t>
  </si>
  <si>
    <t>放休假50%
工资</t>
  </si>
  <si>
    <t>剩余年假
工資</t>
  </si>
  <si>
    <t>加班
餐费</t>
  </si>
  <si>
    <t>请事假</t>
  </si>
  <si>
    <t>旷工</t>
  </si>
  <si>
    <t>全勤
獎</t>
  </si>
  <si>
    <t>車馬費</t>
  </si>
  <si>
    <t>工齡
補貼</t>
  </si>
  <si>
    <t>托兒
費</t>
  </si>
  <si>
    <t>體檢
費</t>
  </si>
  <si>
    <t>其他
獎金</t>
  </si>
  <si>
    <t>其它
補貼</t>
  </si>
  <si>
    <t>技能津貼</t>
  </si>
  <si>
    <t>遣散費5%</t>
  </si>
  <si>
    <t>工齡補償金</t>
  </si>
  <si>
    <t>合計
工資</t>
  </si>
  <si>
    <t>扣回加班
餐费</t>
  </si>
  <si>
    <t>NSSF 養老
基金</t>
  </si>
  <si>
    <t>工資
稅</t>
  </si>
  <si>
    <t>工會
會員費</t>
  </si>
  <si>
    <t>預付款</t>
  </si>
  <si>
    <t>第一次工資</t>
  </si>
  <si>
    <t>合計
扣款</t>
  </si>
  <si>
    <t>實領
工資</t>
  </si>
  <si>
    <t>美金</t>
  </si>
  <si>
    <t>柬幣</t>
  </si>
  <si>
    <t>簽名</t>
  </si>
  <si>
    <t>丈夫/
妻子</t>
  </si>
  <si>
    <t>孩子</t>
  </si>
  <si>
    <t>No</t>
  </si>
  <si>
    <t>ID Card</t>
  </si>
  <si>
    <t>Name</t>
  </si>
  <si>
    <t>Sex</t>
  </si>
  <si>
    <t>Join
date</t>
  </si>
  <si>
    <t>Position</t>
  </si>
  <si>
    <t>Couple</t>
  </si>
  <si>
    <t>Child</t>
  </si>
  <si>
    <t>Basic
Salary</t>
  </si>
  <si>
    <t>Position
Allowan</t>
  </si>
  <si>
    <t>Work Day</t>
  </si>
  <si>
    <t>Total
Piece​​ Rate
Amount</t>
  </si>
  <si>
    <t>Total
Hours</t>
  </si>
  <si>
    <t>Houly
wage</t>
  </si>
  <si>
    <t>Wage_
Work Day</t>
  </si>
  <si>
    <t>Wage_work
at Night</t>
  </si>
  <si>
    <t>Wage_
Normal OT</t>
  </si>
  <si>
    <t>Wage 
OT at Nigt</t>
  </si>
  <si>
    <t>Wage_
OT Sunday</t>
  </si>
  <si>
    <t>Wage_
OT PH</t>
  </si>
  <si>
    <t>Public
Holiday</t>
  </si>
  <si>
    <t>Wage_AL/
Special leave</t>
  </si>
  <si>
    <t>Sick Leave</t>
  </si>
  <si>
    <t>Pregnant
 body​ check</t>
  </si>
  <si>
    <t>Wage-Breast
feeding</t>
  </si>
  <si>
    <t>Paid Leave</t>
  </si>
  <si>
    <t>No Work
50%wage</t>
  </si>
  <si>
    <t>Remaining
annual leave
Salary</t>
  </si>
  <si>
    <t>OT 
Meal Fee</t>
  </si>
  <si>
    <t>Unpaid Leave</t>
  </si>
  <si>
    <t>Absent</t>
  </si>
  <si>
    <t>Att 
Bonus</t>
  </si>
  <si>
    <t>Transportation
fee</t>
  </si>
  <si>
    <t>Seniority
bonus</t>
  </si>
  <si>
    <t>Child
Care
fee</t>
  </si>
  <si>
    <t>Health  check money</t>
  </si>
  <si>
    <t>Other Bonus</t>
  </si>
  <si>
    <t>Adjustment</t>
  </si>
  <si>
    <t>Skill Allowance</t>
  </si>
  <si>
    <t>Several
pay5%</t>
  </si>
  <si>
    <t>Seniority indemnity</t>
  </si>
  <si>
    <t>Total
Salary</t>
  </si>
  <si>
    <t>Return OT 
Meal Fee</t>
  </si>
  <si>
    <t>NSSF Pension fund</t>
  </si>
  <si>
    <t>Tax 
on
 salary</t>
  </si>
  <si>
    <t>Union
Member
fee</t>
  </si>
  <si>
    <t>loan</t>
  </si>
  <si>
    <t>First
Salary</t>
  </si>
  <si>
    <t>Total
Deduction</t>
  </si>
  <si>
    <t>Grand
Total</t>
  </si>
  <si>
    <t>Total
USD
Only</t>
  </si>
  <si>
    <r>
      <rPr>
        <sz val="5"/>
        <color rgb="FF000000"/>
        <rFont val="Times New Roman"/>
        <family val="1"/>
      </rPr>
      <t xml:space="preserve">Riel
</t>
    </r>
    <r>
      <rPr>
        <sz val="5"/>
        <color rgb="FF000000"/>
        <rFont val="Times New Roman"/>
        <family val="1"/>
      </rPr>
      <t>Remain</t>
    </r>
  </si>
  <si>
    <t>Signature</t>
  </si>
  <si>
    <t>A-24078</t>
  </si>
  <si>
    <t>ដា ស្រីទីន</t>
  </si>
  <si>
    <t>DA  SREYTIN</t>
  </si>
  <si>
    <t>F</t>
  </si>
  <si>
    <t>24-01-2024</t>
  </si>
  <si>
    <t>កម្មករ</t>
  </si>
  <si>
    <t>A-24082</t>
  </si>
  <si>
    <t>លៀង ប៊ុនឈៀង</t>
  </si>
  <si>
    <t>LEANG  BUNCHHEANG</t>
  </si>
  <si>
    <t>M</t>
  </si>
  <si>
    <t>A-24083</t>
  </si>
  <si>
    <t>ភាព ស្រីពិជ</t>
  </si>
  <si>
    <t>PHEAP SREYPICH</t>
  </si>
  <si>
    <t>A-24084</t>
  </si>
  <si>
    <t>ភាព មួយអេង</t>
  </si>
  <si>
    <t>PHEAP MUOYENG</t>
  </si>
  <si>
    <t>A-24091</t>
  </si>
  <si>
    <t>យ៉ុម បូផា</t>
  </si>
  <si>
    <t>YOM  BOPHA</t>
  </si>
  <si>
    <t>25-01-2024</t>
  </si>
  <si>
    <t>A-24096</t>
  </si>
  <si>
    <t>ថា សុខគា</t>
  </si>
  <si>
    <t>THA  SOKKEA</t>
  </si>
  <si>
    <t>22-01-2024</t>
  </si>
  <si>
    <t>A-24097</t>
  </si>
  <si>
    <t>សុខ លាងឆេង</t>
  </si>
  <si>
    <t>SOK  LEANGCHHENG</t>
  </si>
  <si>
    <t>A-24117</t>
  </si>
  <si>
    <t>គុណ សុខហេង</t>
  </si>
  <si>
    <t>KUN  SOKHENG</t>
  </si>
  <si>
    <t>A-24118</t>
  </si>
  <si>
    <t>ឡាច ស្រីឡែន</t>
  </si>
  <si>
    <t>LACH SREYLEN</t>
  </si>
  <si>
    <t>A-24129</t>
  </si>
  <si>
    <t>ពៅ ប៉ោលឿន</t>
  </si>
  <si>
    <t>POV  PORLOEUN</t>
  </si>
  <si>
    <t>29-01-2024</t>
  </si>
  <si>
    <t>A-24138</t>
  </si>
  <si>
    <t>ពិន ពិសាខ</t>
  </si>
  <si>
    <t>PIN  PISAK</t>
  </si>
  <si>
    <t>02-02-2024</t>
  </si>
  <si>
    <t>A-24143</t>
  </si>
  <si>
    <t>ពិន ពិសាល</t>
  </si>
  <si>
    <t>PIN  PISAL</t>
  </si>
  <si>
    <t>A-24170</t>
  </si>
  <si>
    <t>វុទ្ធី សុខសា</t>
  </si>
  <si>
    <t>VUTHY  SOKSA</t>
  </si>
  <si>
    <t>05-02-2024</t>
  </si>
  <si>
    <t>A-24192</t>
  </si>
  <si>
    <t>អុល ស្រីពេជ</t>
  </si>
  <si>
    <t>OL  SREYPECH</t>
  </si>
  <si>
    <t>12-02-2024</t>
  </si>
  <si>
    <t>A-24195</t>
  </si>
  <si>
    <t>គឹម ស្រីលីន</t>
  </si>
  <si>
    <t>KIM SREYLIN</t>
  </si>
  <si>
    <t>13-02-2024</t>
  </si>
  <si>
    <t>ដូរម្ជុល</t>
  </si>
  <si>
    <t>A-24230</t>
  </si>
  <si>
    <t>នួន ធឿន</t>
  </si>
  <si>
    <t>NUON THOEUN</t>
  </si>
  <si>
    <t>01-03-2024</t>
  </si>
  <si>
    <t>A-24252</t>
  </si>
  <si>
    <t>ខឿន គីមស៊ា</t>
  </si>
  <si>
    <t>KHOEURN KIMSEA</t>
  </si>
  <si>
    <t>06-03-2024</t>
  </si>
  <si>
    <t>A-24253</t>
  </si>
  <si>
    <t>ផល ទី</t>
  </si>
  <si>
    <t>PHOL TY</t>
  </si>
  <si>
    <t>A-24258</t>
  </si>
  <si>
    <t>សុខហេង​ ហ៊ី</t>
  </si>
  <si>
    <t>SOKHENG HY</t>
  </si>
  <si>
    <t>12-03-2024</t>
  </si>
  <si>
    <t>A-24279</t>
  </si>
  <si>
    <t>ភាព មួយអៀ</t>
  </si>
  <si>
    <t>PHEAP MUOYIE</t>
  </si>
  <si>
    <t>18-04-2024</t>
  </si>
  <si>
    <t>A-24283</t>
  </si>
  <si>
    <t>មុំ ម៉េង</t>
  </si>
  <si>
    <t>MOM MENG</t>
  </si>
  <si>
    <t>20-04-2024</t>
  </si>
  <si>
    <t>A-24379</t>
  </si>
  <si>
    <t>ឌី ស្រីណែត</t>
  </si>
  <si>
    <t>DY SREYNETH</t>
  </si>
  <si>
    <t>17-05-2024</t>
  </si>
  <si>
    <t>A-24499</t>
  </si>
  <si>
    <t>ថា ករុណា</t>
  </si>
  <si>
    <t>THA KAROUNA</t>
  </si>
  <si>
    <t>04-06-2024</t>
  </si>
  <si>
    <t>A-24535</t>
  </si>
  <si>
    <t>ធឿន ស្រីពេជ្រ</t>
  </si>
  <si>
    <t>THOEUN SREYPICH</t>
  </si>
  <si>
    <t>06-06-2024</t>
  </si>
  <si>
    <t>A-24593</t>
  </si>
  <si>
    <t>ប៊ុនធឿន ទិត្យា</t>
  </si>
  <si>
    <t>BUNTHOEURN TETSYA</t>
  </si>
  <si>
    <t>17-06-2024</t>
  </si>
  <si>
    <t>A-24638</t>
  </si>
  <si>
    <t>ពៅ ពេជ្រ</t>
  </si>
  <si>
    <t>PAO PICH</t>
  </si>
  <si>
    <t>06-08-2024</t>
  </si>
  <si>
    <t>A-24639</t>
  </si>
  <si>
    <t>ធុន សុខអាត</t>
  </si>
  <si>
    <t>THUN SOKAT</t>
  </si>
  <si>
    <t>A-24640</t>
  </si>
  <si>
    <t>ឡាយ ស៊ីថា</t>
  </si>
  <si>
    <t>LAY SITHA</t>
  </si>
  <si>
    <t>A-24641</t>
  </si>
  <si>
    <t>ហួត ចំណេន</t>
  </si>
  <si>
    <t>HOUT CHAMNAN</t>
  </si>
  <si>
    <t>A-24642</t>
  </si>
  <si>
    <t>ហេង សៅកី</t>
  </si>
  <si>
    <t>HENG SAOKEY</t>
  </si>
  <si>
    <t>LA-24125</t>
  </si>
  <si>
    <t>ឆាយ​ ស៊ីលៀង</t>
  </si>
  <si>
    <t>CHHAY  SILEANG</t>
  </si>
  <si>
    <t>ប្រធានក្រុម</t>
  </si>
  <si>
    <t>LA-24645</t>
  </si>
  <si>
    <t>ឡាយ​ សុខា</t>
  </si>
  <si>
    <t>LAY SOKHA</t>
  </si>
  <si>
    <t>LA-24665</t>
  </si>
  <si>
    <t>មឿន សាមីត</t>
  </si>
  <si>
    <t>MOEUN SAMIT</t>
  </si>
  <si>
    <t>23-09-2024</t>
  </si>
  <si>
    <t>RA-24238</t>
  </si>
  <si>
    <t>ឡាន ណាំហ្វុន</t>
  </si>
  <si>
    <t>LAN NAMFON</t>
  </si>
  <si>
    <t>RA-24239</t>
  </si>
  <si>
    <t>ហេង គុយទាង</t>
  </si>
  <si>
    <t>HENG KUYTEANG</t>
  </si>
  <si>
    <t>ZA-24130</t>
  </si>
  <si>
    <t>សឿន សុភ័ក្រ</t>
  </si>
  <si>
    <t>SOEURN  SOPHEAK</t>
  </si>
  <si>
    <t>27-01-2024</t>
  </si>
  <si>
    <t>ZA-24185</t>
  </si>
  <si>
    <t>គ្រឿន រ័ត្ន</t>
  </si>
  <si>
    <t>KROEURN  ROTH</t>
  </si>
  <si>
    <t>08-02-2024</t>
  </si>
  <si>
    <t>Total</t>
  </si>
  <si>
    <r>
      <rPr>
        <b/>
        <sz val="6"/>
        <color rgb="FF000000"/>
        <rFont val="Khmer OS Battambang"/>
      </rPr>
      <t xml:space="preserve">  អគ្គនាយក</t>
    </r>
    <r>
      <rPr>
        <b/>
        <sz val="6"/>
        <color rgb="FF000000"/>
        <rFont val="SimSun"/>
      </rPr>
      <t xml:space="preserve">總經理 </t>
    </r>
  </si>
  <si>
    <r>
      <rPr>
        <b/>
        <sz val="6"/>
        <color rgb="FF000000"/>
        <rFont val="Khmer OS Battambang"/>
      </rPr>
      <t>គណនេយ្យ</t>
    </r>
    <r>
      <rPr>
        <b/>
        <sz val="6"/>
        <color rgb="FF000000"/>
        <rFont val="SimSun"/>
      </rPr>
      <t>会计/出納</t>
    </r>
  </si>
  <si>
    <r>
      <rPr>
        <b/>
        <sz val="6"/>
        <color rgb="FF000000"/>
        <rFont val="Khmer OS Battambang"/>
      </rPr>
      <t xml:space="preserve">ប្រធានរោងចក្រ </t>
    </r>
    <r>
      <rPr>
        <b/>
        <sz val="6"/>
        <color rgb="FF000000"/>
        <rFont val="SimSun"/>
      </rPr>
      <t>厂长</t>
    </r>
  </si>
  <si>
    <t>ផ្នែក ： Cleaner/清洁工</t>
  </si>
  <si>
    <t>CL-24089</t>
  </si>
  <si>
    <t>វ៉ង់ ឡេង</t>
  </si>
  <si>
    <t>VONG  LENG</t>
  </si>
  <si>
    <t>10-01-2024</t>
  </si>
  <si>
    <t>CL-24243</t>
  </si>
  <si>
    <t>ឡី សុខ</t>
  </si>
  <si>
    <t>LEY SOK</t>
  </si>
  <si>
    <t>CL-24260</t>
  </si>
  <si>
    <t>ជៃ សម្ភស្ស</t>
  </si>
  <si>
    <t>CHEY SAMPHORS</t>
  </si>
  <si>
    <t>13-03-2024</t>
  </si>
  <si>
    <t>CL-24527</t>
  </si>
  <si>
    <t>លឹម មករា</t>
  </si>
  <si>
    <t>LOEM MAKARA</t>
  </si>
  <si>
    <t>05-06-2024</t>
  </si>
  <si>
    <t>CL-24626</t>
  </si>
  <si>
    <t>គិន ណាត</t>
  </si>
  <si>
    <t>KIN NAT</t>
  </si>
  <si>
    <t>11-07-2024</t>
  </si>
  <si>
    <t>CL-24660</t>
  </si>
  <si>
    <t xml:space="preserve">ឡាង សាក់ </t>
  </si>
  <si>
    <t>LANG SAK</t>
  </si>
  <si>
    <t>13-09-2024</t>
  </si>
  <si>
    <t>ផ្នែក ： 人事部</t>
  </si>
  <si>
    <t>OF-23003</t>
  </si>
  <si>
    <t>ឡេង លាងឆេង</t>
  </si>
  <si>
    <t>Leng Leangchheng</t>
  </si>
  <si>
    <t>01-12-2023</t>
  </si>
  <si>
    <t>ជំនួយការរដ្ឋបាល</t>
  </si>
  <si>
    <t>OF-24207</t>
  </si>
  <si>
    <t>ហាក់ ស្រីភឿន</t>
  </si>
  <si>
    <t>HAK SREYPHOEUN</t>
  </si>
  <si>
    <t>19-02-2024</t>
  </si>
  <si>
    <t>OF-24494</t>
  </si>
  <si>
    <t>ចាន់ លីណា</t>
  </si>
  <si>
    <t>CHAN LINA</t>
  </si>
  <si>
    <t>03-06-2024</t>
  </si>
  <si>
    <t>ផ្នែក ： Linking/缝盘</t>
  </si>
  <si>
    <t>B-24001</t>
  </si>
  <si>
    <t>ម៉ុន សុខឡេង</t>
  </si>
  <si>
    <t>MON  SOKLENG</t>
  </si>
  <si>
    <t>02-01-2024</t>
  </si>
  <si>
    <t>B-24002</t>
  </si>
  <si>
    <t>ឆេង ស្រីអេង</t>
  </si>
  <si>
    <t>CHHENG SREYENG</t>
  </si>
  <si>
    <t>B-24003</t>
  </si>
  <si>
    <t>លីម ស៊ីណា</t>
  </si>
  <si>
    <t>LIM  SINA</t>
  </si>
  <si>
    <t>B-24005</t>
  </si>
  <si>
    <t>ម៉ុន សុខហេង</t>
  </si>
  <si>
    <t>MON  SOKHENG</t>
  </si>
  <si>
    <t>B-24006</t>
  </si>
  <si>
    <t>ហុង ផានី</t>
  </si>
  <si>
    <t>HONG  PHANY</t>
  </si>
  <si>
    <t>B-24007</t>
  </si>
  <si>
    <t>ឡាំ ស្រីលាប</t>
  </si>
  <si>
    <t>LAM  SREYLEAP</t>
  </si>
  <si>
    <t>B-24008</t>
  </si>
  <si>
    <t>តោ ចាន់ថៃ</t>
  </si>
  <si>
    <t>TOR  CHANTHAI</t>
  </si>
  <si>
    <t>B-24009</t>
  </si>
  <si>
    <t>សម្បត្ដិ ស្រីលាប</t>
  </si>
  <si>
    <t>SAMBAT SREYLEAB</t>
  </si>
  <si>
    <t>B-24011</t>
  </si>
  <si>
    <t>ផល ស្រីលី</t>
  </si>
  <si>
    <t>PHORL SREYLY</t>
  </si>
  <si>
    <t>B-24012</t>
  </si>
  <si>
    <t>ហឿន ចន្ថា</t>
  </si>
  <si>
    <t>HOEURN  CHANTHA</t>
  </si>
  <si>
    <t>B-24013</t>
  </si>
  <si>
    <t>សុខ ស្រីណា</t>
  </si>
  <si>
    <t>SOK SREYNA</t>
  </si>
  <si>
    <t>B-24015</t>
  </si>
  <si>
    <t>ថាច សុខលន</t>
  </si>
  <si>
    <t>TACH  SOKLORN</t>
  </si>
  <si>
    <t>B-24016</t>
  </si>
  <si>
    <t>ឈិន សុខឡេង</t>
  </si>
  <si>
    <t>CHHEN SOKLENG</t>
  </si>
  <si>
    <t>B-24017</t>
  </si>
  <si>
    <t>ឈឹម ពិសី</t>
  </si>
  <si>
    <t>CHHOEM   PESEY</t>
  </si>
  <si>
    <t>B-24018</t>
  </si>
  <si>
    <t>ឆេង ស្រីមិញ</t>
  </si>
  <si>
    <t>CHHENG  SREYMINH</t>
  </si>
  <si>
    <t>B-24019</t>
  </si>
  <si>
    <t>ឆេង ស្រីលាប</t>
  </si>
  <si>
    <t>CHHENG  SREYLEAP</t>
  </si>
  <si>
    <t>B-24024</t>
  </si>
  <si>
    <t>ផុន សំអុល</t>
  </si>
  <si>
    <t>PHON SAMOL</t>
  </si>
  <si>
    <t>B-24029</t>
  </si>
  <si>
    <t>ធឿន ស្រីម៉ុច</t>
  </si>
  <si>
    <t>THOEURN SREYMUCH</t>
  </si>
  <si>
    <t>B-24030</t>
  </si>
  <si>
    <t>ង៉ែត ស្រីមី</t>
  </si>
  <si>
    <t>NGET  SREYMI</t>
  </si>
  <si>
    <t>B-24031</t>
  </si>
  <si>
    <t>នៅ លីអេង</t>
  </si>
  <si>
    <t>NOV  LIENG</t>
  </si>
  <si>
    <t>B-24038</t>
  </si>
  <si>
    <t>គ្រី ស៊ីវមួយ</t>
  </si>
  <si>
    <t>KRY  SIVMUOY</t>
  </si>
  <si>
    <t>B-24046</t>
  </si>
  <si>
    <t>ឈាង ចាន់ថុល</t>
  </si>
  <si>
    <t>CHEANG  CHANTHOL</t>
  </si>
  <si>
    <t>B-24047</t>
  </si>
  <si>
    <t>ឈាង ចាន់ធឿន</t>
  </si>
  <si>
    <t>CHHEANG CHANTHOEUN</t>
  </si>
  <si>
    <t>B-24048</t>
  </si>
  <si>
    <t>ម៉េង ដានេ</t>
  </si>
  <si>
    <t>MENG DANE</t>
  </si>
  <si>
    <t>B-24064</t>
  </si>
  <si>
    <t>ម៉ុញ សុខ</t>
  </si>
  <si>
    <t>MONH SOK</t>
  </si>
  <si>
    <t>05-01-2024</t>
  </si>
  <si>
    <t>B-24065</t>
  </si>
  <si>
    <t>កន ថុល</t>
  </si>
  <si>
    <t>KORN  THOL</t>
  </si>
  <si>
    <t>B-24067</t>
  </si>
  <si>
    <t>នឿន ស្រីតែន</t>
  </si>
  <si>
    <t>NOEURN  SREYTEN</t>
  </si>
  <si>
    <t>06-01-2024</t>
  </si>
  <si>
    <t>B-24068</t>
  </si>
  <si>
    <t>ព្រុំ ស៊ីណាត់</t>
  </si>
  <si>
    <t>PRUM  SINAT</t>
  </si>
  <si>
    <t>B-24069</t>
  </si>
  <si>
    <t>ហ៊ីម ម្លិះ</t>
  </si>
  <si>
    <t>HIM  MLIS</t>
  </si>
  <si>
    <t>B-24071</t>
  </si>
  <si>
    <t>លួន នីម</t>
  </si>
  <si>
    <t>LUON  NIM</t>
  </si>
  <si>
    <t>08-01-2024</t>
  </si>
  <si>
    <t>B-24074</t>
  </si>
  <si>
    <t>ចន សុភា</t>
  </si>
  <si>
    <t>CHORN  SOPHEA</t>
  </si>
  <si>
    <t>09-01-2024</t>
  </si>
  <si>
    <t>B-24087</t>
  </si>
  <si>
    <t>ចាន់ រ៉េត</t>
  </si>
  <si>
    <t>CHANN  RET</t>
  </si>
  <si>
    <t>B-24100</t>
  </si>
  <si>
    <t>វឿន សុខខុន</t>
  </si>
  <si>
    <t>VOEURN SOKHON</t>
  </si>
  <si>
    <t>B-24101</t>
  </si>
  <si>
    <t>វៃ ដាវី</t>
  </si>
  <si>
    <t>VAI  DAVY</t>
  </si>
  <si>
    <t>12-01-2024</t>
  </si>
  <si>
    <t>B-24102</t>
  </si>
  <si>
    <t>ចាន់ ស្រីអូន</t>
  </si>
  <si>
    <t>CHAN  SREYOUN</t>
  </si>
  <si>
    <t>B-24106</t>
  </si>
  <si>
    <t>គ្រី ស៊ីវម៉ី</t>
  </si>
  <si>
    <t>KRY  SIEVMEY</t>
  </si>
  <si>
    <t>16-01-2024</t>
  </si>
  <si>
    <t>B-24109</t>
  </si>
  <si>
    <t>សុន សុជាតិ</t>
  </si>
  <si>
    <t>SUN  SOCHEAT</t>
  </si>
  <si>
    <t>B-24126</t>
  </si>
  <si>
    <t>ង៉ែត ឃៀង</t>
  </si>
  <si>
    <t>NGET  KHIENG</t>
  </si>
  <si>
    <t>B-24127</t>
  </si>
  <si>
    <t>វឿន សុខឡេង</t>
  </si>
  <si>
    <t>VOEURN  SOKLENG</t>
  </si>
  <si>
    <t>B-24131</t>
  </si>
  <si>
    <t>សល់ សៀកលុយ</t>
  </si>
  <si>
    <t>SAL  SIEKLUY</t>
  </si>
  <si>
    <t>26-01-2024</t>
  </si>
  <si>
    <t>B-24132</t>
  </si>
  <si>
    <t>រស់​ ស្រីណុច</t>
  </si>
  <si>
    <t>RORS  SREYNOCH</t>
  </si>
  <si>
    <t>B-24135</t>
  </si>
  <si>
    <t>ញ៉ឹក ចាន់ទី</t>
  </si>
  <si>
    <t>NHOEK CHANTY</t>
  </si>
  <si>
    <t>B-24152</t>
  </si>
  <si>
    <t>ម៉ាប់ សាម៉ី</t>
  </si>
  <si>
    <t>MAB  SAMEY</t>
  </si>
  <si>
    <t>01-02-2024</t>
  </si>
  <si>
    <t>B-24153</t>
  </si>
  <si>
    <t>ធី ចន្ធូ</t>
  </si>
  <si>
    <t>THY  CHANTHO</t>
  </si>
  <si>
    <t>B-24156</t>
  </si>
  <si>
    <t>ដា ផាន់នីត</t>
  </si>
  <si>
    <t>DA  PHANNITH</t>
  </si>
  <si>
    <t>B-24157</t>
  </si>
  <si>
    <t>សុត លនអេង</t>
  </si>
  <si>
    <t>SOT  LORNENG</t>
  </si>
  <si>
    <t>B-24158</t>
  </si>
  <si>
    <t>សារឿន លក្ខណា</t>
  </si>
  <si>
    <t>SAROEUR  LEAKANA</t>
  </si>
  <si>
    <t>B-24160</t>
  </si>
  <si>
    <t>វ៉ិត​​​  សោភា</t>
  </si>
  <si>
    <t>VIT  SORPHEA</t>
  </si>
  <si>
    <t>B-24163</t>
  </si>
  <si>
    <t>លីម ស្រីណា</t>
  </si>
  <si>
    <t>LIM  SREYNA</t>
  </si>
  <si>
    <t>B-24164</t>
  </si>
  <si>
    <t>យីម សុកគា</t>
  </si>
  <si>
    <t>YIM  SOKKEA</t>
  </si>
  <si>
    <t>B-24166</t>
  </si>
  <si>
    <t>សុត ស្រីប៉ោ</t>
  </si>
  <si>
    <t>SOT  SREYPOR</t>
  </si>
  <si>
    <t>B-24167</t>
  </si>
  <si>
    <t>សំរិទ្ធ  ភេន</t>
  </si>
  <si>
    <t>SAMRITH   PHEN</t>
  </si>
  <si>
    <t>B-24173</t>
  </si>
  <si>
    <t>វៃ ស្រីម៉ិច</t>
  </si>
  <si>
    <t>VEY SREYMECH</t>
  </si>
  <si>
    <t>B-24176</t>
  </si>
  <si>
    <t>រិន ផលឡី</t>
  </si>
  <si>
    <t>RIN  PHALLY</t>
  </si>
  <si>
    <t>06-02-2024</t>
  </si>
  <si>
    <t>B-24181</t>
  </si>
  <si>
    <t>ផាត ភ័ន</t>
  </si>
  <si>
    <t>PHAT  PHORN</t>
  </si>
  <si>
    <t>B-24182</t>
  </si>
  <si>
    <t>គាំ ឡី</t>
  </si>
  <si>
    <t>KORM  LEY</t>
  </si>
  <si>
    <t>B-24194</t>
  </si>
  <si>
    <t>ហេង សុខនី</t>
  </si>
  <si>
    <t>HENG SOKNY</t>
  </si>
  <si>
    <t>B-24198</t>
  </si>
  <si>
    <t>គង់ សុខា</t>
  </si>
  <si>
    <t>KONG  SOKHA</t>
  </si>
  <si>
    <t>16-02-2024</t>
  </si>
  <si>
    <t>B-24200</t>
  </si>
  <si>
    <t>ម៉េត​ សុខជា</t>
  </si>
  <si>
    <t>MET  SOKCHEA</t>
  </si>
  <si>
    <t>B-24204</t>
  </si>
  <si>
    <t>ឡុង លី</t>
  </si>
  <si>
    <t>LONG  LY</t>
  </si>
  <si>
    <t>B-24206</t>
  </si>
  <si>
    <t>លាង សុខា</t>
  </si>
  <si>
    <t>Leang Sokha</t>
  </si>
  <si>
    <t>B-24209</t>
  </si>
  <si>
    <t>ដន ស្រីមិប</t>
  </si>
  <si>
    <t>DORN SREYMOEB</t>
  </si>
  <si>
    <t>B-24211</t>
  </si>
  <si>
    <t>ប៊ូ សុខជា</t>
  </si>
  <si>
    <t>BOU SOKCHEA</t>
  </si>
  <si>
    <t>B-24218</t>
  </si>
  <si>
    <t>សឿន ស្រីនូ</t>
  </si>
  <si>
    <t>SOEUN SREYNOU</t>
  </si>
  <si>
    <t>B-24221</t>
  </si>
  <si>
    <t>សាត ស្រីណា</t>
  </si>
  <si>
    <t>SAT SREYNA</t>
  </si>
  <si>
    <t>B-24223</t>
  </si>
  <si>
    <t>កាលី សពីយះ</t>
  </si>
  <si>
    <t>KALY SORPIYAS</t>
  </si>
  <si>
    <t>B-24224</t>
  </si>
  <si>
    <t>សាត ស្រីលូ</t>
  </si>
  <si>
    <t>SAT SREYLOU</t>
  </si>
  <si>
    <t>B-24225</t>
  </si>
  <si>
    <t>ជា ស្រីនិត</t>
  </si>
  <si>
    <t>CHEA SREYNIT</t>
  </si>
  <si>
    <t>B-24227</t>
  </si>
  <si>
    <t>ម៉ុត អូនបី</t>
  </si>
  <si>
    <t>MOT OUNBEY</t>
  </si>
  <si>
    <t>B-24233</t>
  </si>
  <si>
    <t>មុក ចាន់ទី</t>
  </si>
  <si>
    <t>MOK  CHANTHY</t>
  </si>
  <si>
    <t>B-24234</t>
  </si>
  <si>
    <t>រ៉ូ សុគន្ធា</t>
  </si>
  <si>
    <t>RO SOKUNTHEA</t>
  </si>
  <si>
    <t>B-24244</t>
  </si>
  <si>
    <t>សិញ ស្រី</t>
  </si>
  <si>
    <t>SINH SREY</t>
  </si>
  <si>
    <t>05-03-2024</t>
  </si>
  <si>
    <t>B-24245</t>
  </si>
  <si>
    <t>ប៊ូ សុជាតិ</t>
  </si>
  <si>
    <t>BOU SOCHEAT</t>
  </si>
  <si>
    <t>B-24264</t>
  </si>
  <si>
    <t>ធឿន ឡៃហ៊ាង</t>
  </si>
  <si>
    <t>THOEUN LAYHEANG</t>
  </si>
  <si>
    <t>18-03-2024</t>
  </si>
  <si>
    <t>B-24276</t>
  </si>
  <si>
    <t>ស៊្រុន ស្រីវី</t>
  </si>
  <si>
    <t>SRUN SREYVY</t>
  </si>
  <si>
    <t>17-04-2024</t>
  </si>
  <si>
    <t>B-24278</t>
  </si>
  <si>
    <t>ង៉ែត លឹមហេង</t>
  </si>
  <si>
    <t>NGET LOEMHENG</t>
  </si>
  <si>
    <t>B-24313</t>
  </si>
  <si>
    <t>សាន់ សាត</t>
  </si>
  <si>
    <t>SAN SATH</t>
  </si>
  <si>
    <t>07-05-2024</t>
  </si>
  <si>
    <t>B-24337</t>
  </si>
  <si>
    <t>សល់ សែន</t>
  </si>
  <si>
    <t>SORL SEN</t>
  </si>
  <si>
    <t>11-05-2024</t>
  </si>
  <si>
    <t>B-24350</t>
  </si>
  <si>
    <t>ភាព ផល្លី</t>
  </si>
  <si>
    <t>PHEAP PHALLY</t>
  </si>
  <si>
    <t>B-24353</t>
  </si>
  <si>
    <t>ថាច ម៉ាច</t>
  </si>
  <si>
    <t>​THACH MACH</t>
  </si>
  <si>
    <t>14-05-2024</t>
  </si>
  <si>
    <t>B-24354</t>
  </si>
  <si>
    <t>ថាច សៀកឡាំង</t>
  </si>
  <si>
    <t>THACH SEAKLANG</t>
  </si>
  <si>
    <t>B-24357</t>
  </si>
  <si>
    <t>លួត ឌីម</t>
  </si>
  <si>
    <t>LUOT DIM</t>
  </si>
  <si>
    <t>B-24397</t>
  </si>
  <si>
    <t>លឹម វណ្ណា</t>
  </si>
  <si>
    <t>LIM VANNA</t>
  </si>
  <si>
    <t>20-05-2024</t>
  </si>
  <si>
    <t>B-24435</t>
  </si>
  <si>
    <t>សុខ​ ប៊ុនសុង</t>
  </si>
  <si>
    <t>SOK BUNSONG</t>
  </si>
  <si>
    <t>27-05-2024</t>
  </si>
  <si>
    <t>B-24452</t>
  </si>
  <si>
    <t>ចក់ សុខឡាំង</t>
  </si>
  <si>
    <t>CHORK SOKLANG</t>
  </si>
  <si>
    <t>30-05-2024</t>
  </si>
  <si>
    <t>B-24484</t>
  </si>
  <si>
    <t>តុង​ ស្រី</t>
  </si>
  <si>
    <t>TONG SREY</t>
  </si>
  <si>
    <t>01-06-2024</t>
  </si>
  <si>
    <t>B-24492</t>
  </si>
  <si>
    <t>ភាព ម៉ារ៉ា</t>
  </si>
  <si>
    <t>PHEAP MARA</t>
  </si>
  <si>
    <t>B-24517</t>
  </si>
  <si>
    <t>ភួង ភក្តី</t>
  </si>
  <si>
    <t>PHUONG PHEAKDY</t>
  </si>
  <si>
    <t>B-24532</t>
  </si>
  <si>
    <t>ចំរើន ស័យយ័ន</t>
  </si>
  <si>
    <t>CHAMROEUN SAIYORN</t>
  </si>
  <si>
    <t>B-24564</t>
  </si>
  <si>
    <t>ពយ ស្រីណុច</t>
  </si>
  <si>
    <t>POY SREYNOCH</t>
  </si>
  <si>
    <t>11-06-2024</t>
  </si>
  <si>
    <t>B-24565</t>
  </si>
  <si>
    <t>ណាង ស្រីនិច</t>
  </si>
  <si>
    <t>NANG SREYNICH</t>
  </si>
  <si>
    <t>B-24589</t>
  </si>
  <si>
    <t>គង់ ធីតា</t>
  </si>
  <si>
    <t>KONG THIDA</t>
  </si>
  <si>
    <t>B-24591</t>
  </si>
  <si>
    <t>ឈុន សៀង</t>
  </si>
  <si>
    <t>CHHUMN SIENG</t>
  </si>
  <si>
    <t>B-24608</t>
  </si>
  <si>
    <t>វ៉ាន់ សុខហៀង</t>
  </si>
  <si>
    <t>VANN SOKHEANG</t>
  </si>
  <si>
    <t>24-06-2024</t>
  </si>
  <si>
    <t>B-24610</t>
  </si>
  <si>
    <t>សាក់ ម៉េងគៀង</t>
  </si>
  <si>
    <t>SAK MENGKEANG</t>
  </si>
  <si>
    <t>B-24617</t>
  </si>
  <si>
    <t>សុង សៀកម៉ី</t>
  </si>
  <si>
    <t>SONG SIEKMEY</t>
  </si>
  <si>
    <t>02-07-2024</t>
  </si>
  <si>
    <t>B-24631</t>
  </si>
  <si>
    <t>រ៉ន ឆដា</t>
  </si>
  <si>
    <t>RORN CHHORDA</t>
  </si>
  <si>
    <t>17-07-2024</t>
  </si>
  <si>
    <t>B-24644</t>
  </si>
  <si>
    <t>ឡាំ ដានី</t>
  </si>
  <si>
    <t>LAM DANY</t>
  </si>
  <si>
    <t>B-24649</t>
  </si>
  <si>
    <t>ផល ដេបូរ៉ា</t>
  </si>
  <si>
    <t>PHAL DEBORA</t>
  </si>
  <si>
    <t>14-08-2024</t>
  </si>
  <si>
    <t>B-24652</t>
  </si>
  <si>
    <t>ខុម វ៉ាន់ថុង</t>
  </si>
  <si>
    <t>KHOM VANTHONG</t>
  </si>
  <si>
    <t>20-08-2024</t>
  </si>
  <si>
    <t>B-24658</t>
  </si>
  <si>
    <t>សុន សុផានី</t>
  </si>
  <si>
    <t>SON SOPHANY</t>
  </si>
  <si>
    <t>04-09-2024</t>
  </si>
  <si>
    <t>LB-24010</t>
  </si>
  <si>
    <t>សុខ ឡាំងអេង</t>
  </si>
  <si>
    <t>SOK  LAINGENG</t>
  </si>
  <si>
    <t>LB-24161</t>
  </si>
  <si>
    <t>ផាត ភឿន</t>
  </si>
  <si>
    <t>PHAT   PHOEURN</t>
  </si>
  <si>
    <t>MB-24025</t>
  </si>
  <si>
    <t>ជា បូណា</t>
  </si>
  <si>
    <t>CHEA    BONA</t>
  </si>
  <si>
    <t>MB-24308</t>
  </si>
  <si>
    <t>ឈាំង ទួរី</t>
  </si>
  <si>
    <t>CHHANG TUORY</t>
  </si>
  <si>
    <t>06-05-2024</t>
  </si>
  <si>
    <t>RB-24020</t>
  </si>
  <si>
    <t>ហ៊ាង គីម</t>
  </si>
  <si>
    <t>HEANG KIM</t>
  </si>
  <si>
    <t>RB-24151</t>
  </si>
  <si>
    <t>កក្កដា  ​ណារី</t>
  </si>
  <si>
    <t>KAKADA  NARY</t>
  </si>
  <si>
    <t>RB-24247</t>
  </si>
  <si>
    <t>ណុល សារ៉ាក់</t>
  </si>
  <si>
    <t>NOL SARAK</t>
  </si>
  <si>
    <t>SB-24296</t>
  </si>
  <si>
    <t>សារិន បុប្ផា</t>
  </si>
  <si>
    <t>SAREN BOPHA</t>
  </si>
  <si>
    <t>02-05-2024</t>
  </si>
  <si>
    <t>ប្រធានធំ</t>
  </si>
  <si>
    <t>ផ្នែក ： Office/办公室</t>
  </si>
  <si>
    <t>OF-24259</t>
  </si>
  <si>
    <t>ចេក ណយ</t>
  </si>
  <si>
    <t>CHEK NOY</t>
  </si>
  <si>
    <t>ជំនួយការគណនេយ្យ</t>
  </si>
  <si>
    <t>OF-24317</t>
  </si>
  <si>
    <t>ជា ឆវ័ន</t>
  </si>
  <si>
    <t>CHEA CHHORVORN</t>
  </si>
  <si>
    <t>បុគ្គលិក</t>
  </si>
  <si>
    <t>OF-24495</t>
  </si>
  <si>
    <t>ជុណ្ហ សុទ្ធា</t>
  </si>
  <si>
    <t>CHUN SOTHEA</t>
  </si>
  <si>
    <t>SP-24362</t>
  </si>
  <si>
    <t>គុជ រ៉ាវី</t>
  </si>
  <si>
    <t>KUCH RAVY</t>
  </si>
  <si>
    <t>13-05-2024</t>
  </si>
  <si>
    <t>ជំនួយការ</t>
  </si>
  <si>
    <t>ផ្នែក ： Panel Checking/查片</t>
  </si>
  <si>
    <t>T-24377</t>
  </si>
  <si>
    <t>ចន លន</t>
  </si>
  <si>
    <t>CHORN LORN</t>
  </si>
  <si>
    <t>T-24488</t>
  </si>
  <si>
    <t>ខ្វែក បូទុំ</t>
  </si>
  <si>
    <t>KHVEK BOTUM</t>
  </si>
  <si>
    <t>T-24497</t>
  </si>
  <si>
    <t>មែ ស្រីនីន</t>
  </si>
  <si>
    <t>ME SREYNIN</t>
  </si>
  <si>
    <t>T-24553</t>
  </si>
  <si>
    <t>គង់ ចិន្តា</t>
  </si>
  <si>
    <t>KONG CHENDA</t>
  </si>
  <si>
    <t>10-06-2024</t>
  </si>
  <si>
    <t>T-24554</t>
  </si>
  <si>
    <t>អ៊ន មករា</t>
  </si>
  <si>
    <t>ORN MAKARA</t>
  </si>
  <si>
    <t>T-24559</t>
  </si>
  <si>
    <t>ហេង សុខខេង</t>
  </si>
  <si>
    <t>HENG SOKKHENG</t>
  </si>
  <si>
    <t>T-24571</t>
  </si>
  <si>
    <t>ភឺន សុផល</t>
  </si>
  <si>
    <t>PHEUN SOPHAL</t>
  </si>
  <si>
    <t>12-06-2024</t>
  </si>
  <si>
    <t>កម្មករ(ប៉ះ)</t>
  </si>
  <si>
    <t>T-24629</t>
  </si>
  <si>
    <t>ហៀង​ ចាន់រឿន</t>
  </si>
  <si>
    <t>HIENG CHANROEURN</t>
  </si>
  <si>
    <t>16-07-2024</t>
  </si>
  <si>
    <t>T-24653</t>
  </si>
  <si>
    <t>អូន សុខវ៉េត</t>
  </si>
  <si>
    <t>OUN SOKVET</t>
  </si>
  <si>
    <t>22-08-2024</t>
  </si>
  <si>
    <t>ផ្នែក ： QC</t>
  </si>
  <si>
    <t>QC-24188</t>
  </si>
  <si>
    <t>រាម សំណាង</t>
  </si>
  <si>
    <t>REAM  SAMNANG</t>
  </si>
  <si>
    <t>QC-24213</t>
  </si>
  <si>
    <t>ម៉ាប់ ស្រីម៉ុម</t>
  </si>
  <si>
    <t>MAB SREYMOM</t>
  </si>
  <si>
    <t>15-05-2024</t>
  </si>
  <si>
    <t>QC-24373</t>
  </si>
  <si>
    <t>ឈឿន ម៉ារី</t>
  </si>
  <si>
    <t>CHHOEURN MARY</t>
  </si>
  <si>
    <t>16-05-2024</t>
  </si>
  <si>
    <t>QC-24380</t>
  </si>
  <si>
    <t>ចក់ លៀងសី</t>
  </si>
  <si>
    <t>CHORK LEANGSEY</t>
  </si>
  <si>
    <t>QC-24382</t>
  </si>
  <si>
    <t>ហុង គីមសេង</t>
  </si>
  <si>
    <t>HONG KIMSENG</t>
  </si>
  <si>
    <t>QC-24388</t>
  </si>
  <si>
    <t>ស៊ន ម៉ូលី</t>
  </si>
  <si>
    <t>SORN MOLY</t>
  </si>
  <si>
    <t>18-05-2024</t>
  </si>
  <si>
    <t>QC-24419</t>
  </si>
  <si>
    <t>ឡុង សំភី</t>
  </si>
  <si>
    <t>LONG SAMPHY</t>
  </si>
  <si>
    <t>23-05-2024</t>
  </si>
  <si>
    <t>QC-24423</t>
  </si>
  <si>
    <t>ពេជ្រ ច័ន្ទរិត</t>
  </si>
  <si>
    <t>PECH CHANRITH</t>
  </si>
  <si>
    <t>24-05-2024</t>
  </si>
  <si>
    <t>QC-24462</t>
  </si>
  <si>
    <t>ហ៊ីម ញឹប</t>
  </si>
  <si>
    <t>HIM NHOEB</t>
  </si>
  <si>
    <t>QC-24507</t>
  </si>
  <si>
    <t>យុង សម្បត្តិ</t>
  </si>
  <si>
    <t>YONG SAMBAT</t>
  </si>
  <si>
    <t>QC-24509</t>
  </si>
  <si>
    <t>គួក សៀកលីម</t>
  </si>
  <si>
    <t>KUOK SIEKLIM</t>
  </si>
  <si>
    <t>QC-24555</t>
  </si>
  <si>
    <t>មាស ចាន្នី</t>
  </si>
  <si>
    <t>MEAS CHANNY</t>
  </si>
  <si>
    <t>QC-24583</t>
  </si>
  <si>
    <t>យឿន ស្រីនិច</t>
  </si>
  <si>
    <t>YOEURN SREYNICH</t>
  </si>
  <si>
    <t>កម្មករ(សាទី2)</t>
  </si>
  <si>
    <t>QC-24599</t>
  </si>
  <si>
    <t>គិន ចាន់ធួន</t>
  </si>
  <si>
    <t>KEN CHANTHUON</t>
  </si>
  <si>
    <t>QC-24603</t>
  </si>
  <si>
    <t>សៀងហេង ឡៃហៀង</t>
  </si>
  <si>
    <t>SEANGHENG LAIHEANG</t>
  </si>
  <si>
    <t>19-06-2024</t>
  </si>
  <si>
    <t>QC-24633</t>
  </si>
  <si>
    <t>ប៊ុនធឿន ម៉ីហៀង</t>
  </si>
  <si>
    <t>BUNTHOEUN MEYHEANG</t>
  </si>
  <si>
    <t>01-08-2024</t>
  </si>
  <si>
    <t>ផ្នែក ： Stiching/挑撞</t>
  </si>
  <si>
    <t>C-24027</t>
  </si>
  <si>
    <t>រ៉េត សាវ</t>
  </si>
  <si>
    <t>RET  SAO</t>
  </si>
  <si>
    <t>C-24037</t>
  </si>
  <si>
    <t>ចក់ តូច</t>
  </si>
  <si>
    <t>CHAK  TAUCH</t>
  </si>
  <si>
    <t>C-24041</t>
  </si>
  <si>
    <t>នួន ណាង</t>
  </si>
  <si>
    <t>NUON  NANG</t>
  </si>
  <si>
    <t>C-24042</t>
  </si>
  <si>
    <t>ធី ដាណែត</t>
  </si>
  <si>
    <t>THY  DANET</t>
  </si>
  <si>
    <t>C-24044</t>
  </si>
  <si>
    <t>សុខ ពៅ</t>
  </si>
  <si>
    <t>SOK  PEOU</t>
  </si>
  <si>
    <t>C-24062</t>
  </si>
  <si>
    <t>ម៉ក់​ សារ៉ឹម</t>
  </si>
  <si>
    <t>MORK  SAROEM</t>
  </si>
  <si>
    <t>04-01-2024</t>
  </si>
  <si>
    <t>C-24112</t>
  </si>
  <si>
    <t>ភួន ពៅ</t>
  </si>
  <si>
    <t>PUON POV</t>
  </si>
  <si>
    <t>18-01-2024</t>
  </si>
  <si>
    <t>C-24147</t>
  </si>
  <si>
    <t>មួន សុភា</t>
  </si>
  <si>
    <t>MUON  SOPHEA</t>
  </si>
  <si>
    <t>C-24148</t>
  </si>
  <si>
    <t>ហ៊ឹន សាភាន់</t>
  </si>
  <si>
    <t>HOEN SAPHORN</t>
  </si>
  <si>
    <t>C-24149</t>
  </si>
  <si>
    <t>ហ៊ិន ផល្លា</t>
  </si>
  <si>
    <t>HIN   PHALLA</t>
  </si>
  <si>
    <t>C-24217</t>
  </si>
  <si>
    <t>បាន ណារិន</t>
  </si>
  <si>
    <t>BAN NAREN</t>
  </si>
  <si>
    <t>22-02-2024</t>
  </si>
  <si>
    <t>C-24236</t>
  </si>
  <si>
    <t>ជឿន ចាន់ណា</t>
  </si>
  <si>
    <t>CHHOEURN CHANNA</t>
  </si>
  <si>
    <t>C-24246</t>
  </si>
  <si>
    <t>ខែម សុខខុម</t>
  </si>
  <si>
    <t>KHEM SOKKHOM</t>
  </si>
  <si>
    <t>C-24268</t>
  </si>
  <si>
    <t>វុត ចន្តា</t>
  </si>
  <si>
    <t>VUTH CHANDA</t>
  </si>
  <si>
    <t>26-03-2024</t>
  </si>
  <si>
    <t>C-24293</t>
  </si>
  <si>
    <t>វ៉េត​ ស្រីម៉ុត</t>
  </si>
  <si>
    <t>VETH SREYMOT</t>
  </si>
  <si>
    <t>C-24298</t>
  </si>
  <si>
    <t>រ៉ុម ស្រីរដ្ឋ</t>
  </si>
  <si>
    <t>ROM SREYROTH</t>
  </si>
  <si>
    <t>03-05-2024</t>
  </si>
  <si>
    <t>C-24637</t>
  </si>
  <si>
    <t>ហ៊ាង ចាន់ថា</t>
  </si>
  <si>
    <t>HEANG CHANTHA</t>
  </si>
  <si>
    <t>C-24651</t>
  </si>
  <si>
    <t>ញឹល ផាន</t>
  </si>
  <si>
    <t>NHOEL PHAN</t>
  </si>
  <si>
    <t>17-08-2024</t>
  </si>
  <si>
    <t>N-24043</t>
  </si>
  <si>
    <t>ខុម ចិន្តា</t>
  </si>
  <si>
    <t>KHOM  CHENDA</t>
  </si>
  <si>
    <t>RC-24648</t>
  </si>
  <si>
    <t>លាង លៀប</t>
  </si>
  <si>
    <t>LEANG LEAB</t>
  </si>
  <si>
    <t>ZC-24190</t>
  </si>
  <si>
    <t>ចំរើន ឆៃណារុង</t>
  </si>
  <si>
    <t>CHOMROEUN  CHHAINARONG</t>
  </si>
  <si>
    <t>ZC-24473</t>
  </si>
  <si>
    <t>សយ ធី</t>
  </si>
  <si>
    <t>SORY THY</t>
  </si>
  <si>
    <t>ផ្នែក ： Electric/电工</t>
  </si>
  <si>
    <t>EL-24222</t>
  </si>
  <si>
    <t>ហ៊ន សេងហុង</t>
  </si>
  <si>
    <t>HORN SENGHONG</t>
  </si>
  <si>
    <t>26-02-2024</t>
  </si>
  <si>
    <t>LEL-24215</t>
  </si>
  <si>
    <t>សួន សាវុធ</t>
  </si>
  <si>
    <t>SUON SAVUTH</t>
  </si>
  <si>
    <t>20-02-2024</t>
  </si>
  <si>
    <t>ប្រធាន</t>
  </si>
  <si>
    <t>ផ្នែក ： cook/煮饭</t>
  </si>
  <si>
    <t>CO-24288</t>
  </si>
  <si>
    <t>សាត សុខា</t>
  </si>
  <si>
    <t>Sat Sokha</t>
  </si>
  <si>
    <t>23-04-2024</t>
  </si>
  <si>
    <t>ផ្នែក ： YARN WH/毛料仓</t>
  </si>
  <si>
    <t>YW-24072</t>
  </si>
  <si>
    <t>ផ្លេក អ៊ួន</t>
  </si>
  <si>
    <t>PHLEK  UON</t>
  </si>
  <si>
    <t>YW-24073</t>
  </si>
  <si>
    <t>សុត​ ណារុន</t>
  </si>
  <si>
    <t>SOT  NARUN</t>
  </si>
  <si>
    <t>YW-24187</t>
  </si>
  <si>
    <t>សុខ ណារីម</t>
  </si>
  <si>
    <t>SOK  NARIM</t>
  </si>
  <si>
    <t>YW-24214</t>
  </si>
  <si>
    <t>អុល ស៊ីណា</t>
  </si>
  <si>
    <t>OL SINA</t>
  </si>
  <si>
    <t>YW-24248</t>
  </si>
  <si>
    <t>ជាស​ ណំ</t>
  </si>
  <si>
    <t>CHEAS NOM</t>
  </si>
  <si>
    <t>YW-24254</t>
  </si>
  <si>
    <t>យ៉ត ស្រីលីដា</t>
  </si>
  <si>
    <t>YAT SREYLIDA</t>
  </si>
  <si>
    <t>YW-24515</t>
  </si>
  <si>
    <t>រុន វ៉ាន់រី</t>
  </si>
  <si>
    <t>RUN VANRY</t>
  </si>
  <si>
    <t>ZYW-24454</t>
  </si>
  <si>
    <t>លី ប៉េងលីម</t>
  </si>
  <si>
    <t>LY PENGLIM</t>
  </si>
  <si>
    <t xml:space="preserve">ផ្នែក ： LABEL SEWING/平车 </t>
  </si>
  <si>
    <t>G-24303</t>
  </si>
  <si>
    <t>ប៉ៃ ស្រីស្រស់</t>
  </si>
  <si>
    <t>PAI SREYSROS</t>
  </si>
  <si>
    <t>04-05-2024</t>
  </si>
  <si>
    <t>G-24304</t>
  </si>
  <si>
    <t>សំណាង សុថាវី</t>
  </si>
  <si>
    <t>SAMNANG SOTHAVY</t>
  </si>
  <si>
    <t>G-24306</t>
  </si>
  <si>
    <t>ហៀង សុខលី</t>
  </si>
  <si>
    <t>HEANG SOKLY</t>
  </si>
  <si>
    <t>G-24334</t>
  </si>
  <si>
    <t>អឿន ស្រៀង</t>
  </si>
  <si>
    <t>OEURN SRIENG</t>
  </si>
  <si>
    <t>G-24339</t>
  </si>
  <si>
    <t>ឌី សាវ៉េត</t>
  </si>
  <si>
    <t>DY SAVET</t>
  </si>
  <si>
    <t>G-24367</t>
  </si>
  <si>
    <t>យឹម ស៊ីណាត</t>
  </si>
  <si>
    <t>YIM SINAT</t>
  </si>
  <si>
    <t>G-24381</t>
  </si>
  <si>
    <t>វី ស្រីណុច</t>
  </si>
  <si>
    <t>VY SREYNOCH</t>
  </si>
  <si>
    <t>G-24440</t>
  </si>
  <si>
    <t>ថន ស្រីមុំ</t>
  </si>
  <si>
    <t>Thorn Sreymom</t>
  </si>
  <si>
    <t>28-05-2024</t>
  </si>
  <si>
    <t>G-24475</t>
  </si>
  <si>
    <t>សាវ៉ន វួជសៀម</t>
  </si>
  <si>
    <t>SAVORN VUOCHSIEM</t>
  </si>
  <si>
    <t>G-24511</t>
  </si>
  <si>
    <t>ម៉ាន រ៉ា</t>
  </si>
  <si>
    <t>MAN RA</t>
  </si>
  <si>
    <t>G-24512</t>
  </si>
  <si>
    <t>សុន សំណាង</t>
  </si>
  <si>
    <t>SON SAMNANG</t>
  </si>
  <si>
    <t>G-24514</t>
  </si>
  <si>
    <t>ហាក់ សីហា</t>
  </si>
  <si>
    <t>HAK SEYHA</t>
  </si>
  <si>
    <t>G-24516</t>
  </si>
  <si>
    <t>វិន សុភណ័្ឌ</t>
  </si>
  <si>
    <t>VIN SOPHORN</t>
  </si>
  <si>
    <t>G-24518</t>
  </si>
  <si>
    <t>សន សុខនឿន</t>
  </si>
  <si>
    <t>SORN SOKNOEUN</t>
  </si>
  <si>
    <t>G-24520</t>
  </si>
  <si>
    <t>យី សុភាព</t>
  </si>
  <si>
    <t>YI SOPHEAP</t>
  </si>
  <si>
    <t>G-24522</t>
  </si>
  <si>
    <t>ចេង​ សុខគង់</t>
  </si>
  <si>
    <t>CHENG SOKKONG</t>
  </si>
  <si>
    <t>G-24533</t>
  </si>
  <si>
    <t>អាត លាងហ៊ួយ</t>
  </si>
  <si>
    <t>AT LEANGHUOY</t>
  </si>
  <si>
    <t>G-24572</t>
  </si>
  <si>
    <t>រិទ្ធ ស្រីម៉ាច</t>
  </si>
  <si>
    <t>RITH SREYMACH</t>
  </si>
  <si>
    <t>G-24636</t>
  </si>
  <si>
    <t>ស្រ៊ន​ សៀកឡេង</t>
  </si>
  <si>
    <t>SRORN SIEKLENG</t>
  </si>
  <si>
    <t>02-08-2024</t>
  </si>
  <si>
    <t>G-24643</t>
  </si>
  <si>
    <t>វន ចន្ធូ</t>
  </si>
  <si>
    <t>VORN CHANTHOU</t>
  </si>
  <si>
    <t>LG-24307</t>
  </si>
  <si>
    <t>ហេង​ សុភាព</t>
  </si>
  <si>
    <t>HENG SOPHEAP</t>
  </si>
  <si>
    <t>RG-24286</t>
  </si>
  <si>
    <t>ហៀង ស្រីមុំ</t>
  </si>
  <si>
    <t>HEANG SREYMOM</t>
  </si>
  <si>
    <t>24-04-2024</t>
  </si>
  <si>
    <t>ZG-24504</t>
  </si>
  <si>
    <t>ម៉ៅ ហៀង</t>
  </si>
  <si>
    <t>MAO HEANG</t>
  </si>
  <si>
    <t>ZG-24505</t>
  </si>
  <si>
    <t>សារឿន ទូច</t>
  </si>
  <si>
    <t>SAROEURN TOUCH</t>
  </si>
  <si>
    <t>ផ្នែក ： WASHING/洗水</t>
  </si>
  <si>
    <t>W-24299</t>
  </si>
  <si>
    <t>ហ៊ត​ មិនា</t>
  </si>
  <si>
    <t>HORT MENEA</t>
  </si>
  <si>
    <t>W-24320</t>
  </si>
  <si>
    <t>លោង ស្រន់</t>
  </si>
  <si>
    <t>LONG SRORN</t>
  </si>
  <si>
    <t>08-05-2024</t>
  </si>
  <si>
    <t>W-24455</t>
  </si>
  <si>
    <t>ឌី វ៉ាឃីម</t>
  </si>
  <si>
    <t>DY VAKHIM</t>
  </si>
  <si>
    <t>ZW-24439</t>
  </si>
  <si>
    <t>ជួង រ៉ាវី</t>
  </si>
  <si>
    <t>CHUONG RAVY</t>
  </si>
  <si>
    <t>ZW-24502</t>
  </si>
  <si>
    <t>នាក់ ហ៊ីម</t>
  </si>
  <si>
    <t>NAK HIM</t>
  </si>
  <si>
    <t>ZW-24503</t>
  </si>
  <si>
    <t>មឿន សុខនៅ</t>
  </si>
  <si>
    <t>MOEURN SOKNAO</t>
  </si>
  <si>
    <t>ZW-24598</t>
  </si>
  <si>
    <t>អ៊ន សុខឡេង</t>
  </si>
  <si>
    <t>ORN SOKLENG</t>
  </si>
  <si>
    <t>ផ្នែក ： 烫衣/IRONING</t>
  </si>
  <si>
    <t>BO-24322</t>
  </si>
  <si>
    <t>ញ៉ សុងហេង</t>
  </si>
  <si>
    <t>NHOR SONGHENG</t>
  </si>
  <si>
    <t>BO-24349</t>
  </si>
  <si>
    <t>ខៃ ផានិត</t>
  </si>
  <si>
    <t>KHAI PHANET</t>
  </si>
  <si>
    <t>H-24370</t>
  </si>
  <si>
    <t>អ៊ុច គីមមួយ</t>
  </si>
  <si>
    <t>UCH KIMMUOY</t>
  </si>
  <si>
    <t>H-24445</t>
  </si>
  <si>
    <t>ចាន់ថន សុខហេង</t>
  </si>
  <si>
    <t>Chanthorn Sokheng</t>
  </si>
  <si>
    <t>H-24456</t>
  </si>
  <si>
    <t>ភា សុភាស់</t>
  </si>
  <si>
    <t>PHEA SOPHORS</t>
  </si>
  <si>
    <t>H-24662</t>
  </si>
  <si>
    <t xml:space="preserve">មុំ ជ្រីម </t>
  </si>
  <si>
    <t>MOM CHRIM</t>
  </si>
  <si>
    <t>16-09-2024</t>
  </si>
  <si>
    <t>I-24287</t>
  </si>
  <si>
    <t>ងន ហ៊ី</t>
  </si>
  <si>
    <t>NGORN HY</t>
  </si>
  <si>
    <t>I-24305</t>
  </si>
  <si>
    <t>រ៉ន តុលា</t>
  </si>
  <si>
    <t>RORN TOLA</t>
  </si>
  <si>
    <t>I-24329</t>
  </si>
  <si>
    <t>តិចខាំ តាំងលី</t>
  </si>
  <si>
    <t>TECHKHAM TANGLY</t>
  </si>
  <si>
    <t>09-05-2024</t>
  </si>
  <si>
    <t>I-24342</t>
  </si>
  <si>
    <t>មឿន សុខចាន់</t>
  </si>
  <si>
    <t>MOEURN SOKCHANN</t>
  </si>
  <si>
    <t>I-24344</t>
  </si>
  <si>
    <t>សារ៉ន ធារ៉ា</t>
  </si>
  <si>
    <t>SARORN THEARA</t>
  </si>
  <si>
    <t>I-24346</t>
  </si>
  <si>
    <t>អ៊ន សីហា</t>
  </si>
  <si>
    <t>ORN SREYHA</t>
  </si>
  <si>
    <t>I-24347</t>
  </si>
  <si>
    <t>មុំ បូរី</t>
  </si>
  <si>
    <t>MOM BOREY</t>
  </si>
  <si>
    <t>I-24368</t>
  </si>
  <si>
    <t>គង់ សុខគឿន</t>
  </si>
  <si>
    <t>KONG SOKKOEUN</t>
  </si>
  <si>
    <t>I-24369</t>
  </si>
  <si>
    <t>សុក វ៉ាន់ឆៃ</t>
  </si>
  <si>
    <t>SOK VANCHHAI</t>
  </si>
  <si>
    <t>I-24396</t>
  </si>
  <si>
    <t>ហួន សុភ័ណ្ឌ</t>
  </si>
  <si>
    <t>HOUN SOPORN</t>
  </si>
  <si>
    <t>I-24401</t>
  </si>
  <si>
    <t>សាក់ សិត</t>
  </si>
  <si>
    <t>SAK SETH</t>
  </si>
  <si>
    <t>I-24409</t>
  </si>
  <si>
    <t>រុន រតនា</t>
  </si>
  <si>
    <t>RUN RATANA</t>
  </si>
  <si>
    <t>21-05-2024</t>
  </si>
  <si>
    <t>I-24410</t>
  </si>
  <si>
    <t>យ៉ន ប្រុសណែត</t>
  </si>
  <si>
    <t>YORN BROSNETH</t>
  </si>
  <si>
    <t>I-24427</t>
  </si>
  <si>
    <t>អុល ណាំហេង</t>
  </si>
  <si>
    <t>OL NAMHENG</t>
  </si>
  <si>
    <t>I-24457</t>
  </si>
  <si>
    <t>សៀង សុគុណ</t>
  </si>
  <si>
    <t>SIENG SOKUN</t>
  </si>
  <si>
    <t>I-24458</t>
  </si>
  <si>
    <t>ម៉េង ជា</t>
  </si>
  <si>
    <t>MENG CHEA</t>
  </si>
  <si>
    <t>I-24460</t>
  </si>
  <si>
    <t>សា សេងហុក</t>
  </si>
  <si>
    <t>SA SENGHOK</t>
  </si>
  <si>
    <t>I-24482</t>
  </si>
  <si>
    <t>ប៉ាន់ រិន</t>
  </si>
  <si>
    <t>PANN RIN</t>
  </si>
  <si>
    <t>I-24501</t>
  </si>
  <si>
    <t>ពន់ សុខអៃ</t>
  </si>
  <si>
    <t>PUN SOKAI</t>
  </si>
  <si>
    <t>I-24575</t>
  </si>
  <si>
    <t>វឿន វុន</t>
  </si>
  <si>
    <t>VOEUN VON</t>
  </si>
  <si>
    <t>13-06-2024</t>
  </si>
  <si>
    <t>I-24594</t>
  </si>
  <si>
    <t>ខន វ៉ាន់ស៊ិញ</t>
  </si>
  <si>
    <t>KHON VANNSEGH</t>
  </si>
  <si>
    <t>I-24604</t>
  </si>
  <si>
    <t>សូល​ គឹមស្រុង</t>
  </si>
  <si>
    <t>SOUL KIMSRONG</t>
  </si>
  <si>
    <t>I-24615</t>
  </si>
  <si>
    <t>ណាប់ ចាន្នី</t>
  </si>
  <si>
    <t>NAB CHANNY</t>
  </si>
  <si>
    <t>01-07-2024</t>
  </si>
  <si>
    <t>LH-24398</t>
  </si>
  <si>
    <t>អុន ចន្នី</t>
  </si>
  <si>
    <t>UN CHANNY</t>
  </si>
  <si>
    <t>LI-24348</t>
  </si>
  <si>
    <t>ស្រ៊ុន គា</t>
  </si>
  <si>
    <t>SRUN KEA</t>
  </si>
  <si>
    <t>RI-24563</t>
  </si>
  <si>
    <t>សែ ចាន់ហៀង</t>
  </si>
  <si>
    <t>SE CHANHEANG</t>
  </si>
  <si>
    <t>ZI-24262</t>
  </si>
  <si>
    <t>ចែត្រ វុទ្ធី</t>
  </si>
  <si>
    <t>CHERT VUTHY</t>
  </si>
  <si>
    <t>ZI-24531</t>
  </si>
  <si>
    <t>រស់ ស្រូយទ្រី</t>
  </si>
  <si>
    <t>RUOS SROUYTRY</t>
  </si>
  <si>
    <t>ZI-24596</t>
  </si>
  <si>
    <t>ផៃ សុខគា​</t>
  </si>
  <si>
    <t>PHAI SOKKEA</t>
  </si>
  <si>
    <t>ផ្នែក ： 包装/PACKING</t>
  </si>
  <si>
    <t>LP-24479</t>
  </si>
  <si>
    <t>ទ្រិន ស្រស់</t>
  </si>
  <si>
    <t>TRIN SROS</t>
  </si>
  <si>
    <t>P-24338</t>
  </si>
  <si>
    <t>រឿន ម៉េងយូ</t>
  </si>
  <si>
    <t>ROEURN MENGYOU</t>
  </si>
  <si>
    <t>P-24355</t>
  </si>
  <si>
    <t>ញ៉ុង សុគន្ធា</t>
  </si>
  <si>
    <t>NGONG SOKUNTHEA</t>
  </si>
  <si>
    <t>P-24371</t>
  </si>
  <si>
    <t>អ៊ុច រក្សា</t>
  </si>
  <si>
    <t>UCH RAKSA</t>
  </si>
  <si>
    <t>P-24376</t>
  </si>
  <si>
    <t>នៅ កន្និកា</t>
  </si>
  <si>
    <t>NOV KONNIKA</t>
  </si>
  <si>
    <t>P-24383</t>
  </si>
  <si>
    <t>ហឿន សុខថា</t>
  </si>
  <si>
    <t>HOEURN SOKTHA</t>
  </si>
  <si>
    <t>P-24385</t>
  </si>
  <si>
    <t>ហឿន សុខធា</t>
  </si>
  <si>
    <t>HOEUN SOKTHEA</t>
  </si>
  <si>
    <t>P-24392</t>
  </si>
  <si>
    <t>ឃិន វឿន​</t>
  </si>
  <si>
    <t>KHIN VOEUN</t>
  </si>
  <si>
    <t>P-24414</t>
  </si>
  <si>
    <t>ហាក់ តារា</t>
  </si>
  <si>
    <t>HAK DARA</t>
  </si>
  <si>
    <t>P-24415</t>
  </si>
  <si>
    <t>ផន ស៊ូវ</t>
  </si>
  <si>
    <t>PHORN SOUV</t>
  </si>
  <si>
    <t>P-24430</t>
  </si>
  <si>
    <t>ប៊ុន សុខេង</t>
  </si>
  <si>
    <t>Bun Sokheng</t>
  </si>
  <si>
    <t>P-24442</t>
  </si>
  <si>
    <t>Sokh Pov</t>
  </si>
  <si>
    <t>P-24466</t>
  </si>
  <si>
    <t>ស៊ីវ ពៅ</t>
  </si>
  <si>
    <t>SIV POV</t>
  </si>
  <si>
    <t>P-24467</t>
  </si>
  <si>
    <t>ញឹម ម៉ៅ</t>
  </si>
  <si>
    <t>NHEM MAO</t>
  </si>
  <si>
    <t>P-24468</t>
  </si>
  <si>
    <t>មី សំអាង</t>
  </si>
  <si>
    <t>MY SAMANG</t>
  </si>
  <si>
    <t>P-24478</t>
  </si>
  <si>
    <t>ហេង សៀកឡេង</t>
  </si>
  <si>
    <t>HENG SIEKLENG</t>
  </si>
  <si>
    <t>P-24525</t>
  </si>
  <si>
    <t>ចឹក ពៅ</t>
  </si>
  <si>
    <t>CHOEK PEOU</t>
  </si>
  <si>
    <t>P-24537</t>
  </si>
  <si>
    <t>ជី សុខចាន់</t>
  </si>
  <si>
    <t>CHY SOKCHAN</t>
  </si>
  <si>
    <t>P-24538</t>
  </si>
  <si>
    <t>សុក ណាវី</t>
  </si>
  <si>
    <t>SOK NAVY</t>
  </si>
  <si>
    <t>P-24546</t>
  </si>
  <si>
    <t>តូយ ស្រីខួច</t>
  </si>
  <si>
    <t>TOY SREYKOUCH</t>
  </si>
  <si>
    <t>08-06-2024</t>
  </si>
  <si>
    <t>P-24556</t>
  </si>
  <si>
    <t>លន សៀវលី</t>
  </si>
  <si>
    <t>LORN SIEVLY</t>
  </si>
  <si>
    <t>P-24573</t>
  </si>
  <si>
    <t>ចឹក ភី</t>
  </si>
  <si>
    <t>CHOEK PHY</t>
  </si>
  <si>
    <t>P-24579</t>
  </si>
  <si>
    <t>រិទ្ធ ចាន់ឡា</t>
  </si>
  <si>
    <t>RIT CHANLA</t>
  </si>
  <si>
    <t>14-06-2024</t>
  </si>
  <si>
    <t>P-24586</t>
  </si>
  <si>
    <t>លន់ ពុទ្ធារី</t>
  </si>
  <si>
    <t>LORNN PUTHEARY</t>
  </si>
  <si>
    <t>P-24602</t>
  </si>
  <si>
    <t>លីន ស្រីល័ក្ខ</t>
  </si>
  <si>
    <t>LIN SREYLEAK</t>
  </si>
  <si>
    <t>P-24647</t>
  </si>
  <si>
    <t xml:space="preserve">ព្រហ្ម ឌុន </t>
  </si>
  <si>
    <t>PRUM DUN</t>
  </si>
  <si>
    <t>12-08-2024</t>
  </si>
  <si>
    <t>RP-24529</t>
  </si>
  <si>
    <t>ឃុន សុខែត</t>
  </si>
  <si>
    <t>KHUN SOKHET</t>
  </si>
  <si>
    <t>ZP-24465</t>
  </si>
  <si>
    <t>ហ៊ុយ សីហា</t>
  </si>
  <si>
    <t>HUY SEYHA</t>
  </si>
  <si>
    <t>ZP-24528</t>
  </si>
  <si>
    <t>ជៀវ ប្រុស</t>
  </si>
  <si>
    <t>CHEAV BROS</t>
  </si>
  <si>
    <t>ផ្នែក ： 电焊工</t>
  </si>
  <si>
    <t>V-24321</t>
  </si>
  <si>
    <t>ឃ្លីម ឃ្លី</t>
  </si>
  <si>
    <t>KHLIM KHLY</t>
  </si>
  <si>
    <t>ផ្នែក ： 行政部</t>
  </si>
  <si>
    <t>OF-24318</t>
  </si>
  <si>
    <t>យ៉ាត ម៉ាប់</t>
  </si>
  <si>
    <t>YAT MAB</t>
  </si>
  <si>
    <t>ផ្នែក ： MENDING/ 补衣</t>
  </si>
  <si>
    <t>F-24026</t>
  </si>
  <si>
    <t>ខាន់ មុំ</t>
  </si>
  <si>
    <t>KHAN  MOM</t>
  </si>
  <si>
    <t>F-24040</t>
  </si>
  <si>
    <t>ចំរើន សាម៉ាឌី</t>
  </si>
  <si>
    <t>CHAMOREUN  SAMADY</t>
  </si>
  <si>
    <t>F-24050</t>
  </si>
  <si>
    <t>គួយ សុខលី</t>
  </si>
  <si>
    <t>KOUY  SOKLY</t>
  </si>
  <si>
    <t>03-01-2024</t>
  </si>
  <si>
    <t>F-24625</t>
  </si>
  <si>
    <t>ស្រ៊ន ស្រីទុំ</t>
  </si>
  <si>
    <t>SRORN SREYTOM</t>
  </si>
  <si>
    <t>10-07-2024</t>
  </si>
  <si>
    <t>ផ្នែក ： 前查 / First Checking</t>
  </si>
  <si>
    <t>E-24310</t>
  </si>
  <si>
    <t>ញៀម សុផាន</t>
  </si>
  <si>
    <t>NHEAM SOPHAN</t>
  </si>
  <si>
    <t>កម្មករ(សាទី1)</t>
  </si>
  <si>
    <t>E-24311</t>
  </si>
  <si>
    <t>ញៀម សុកាន</t>
  </si>
  <si>
    <t>NHIEM SOKAN</t>
  </si>
  <si>
    <t>E-24323</t>
  </si>
  <si>
    <t>ទឹម សាថាត់</t>
  </si>
  <si>
    <t>TOEM SATHATH</t>
  </si>
  <si>
    <t>កម្មករ(ឆ្លុះ)</t>
  </si>
  <si>
    <t>E-24324</t>
  </si>
  <si>
    <t>សឿន សារឿន</t>
  </si>
  <si>
    <t>SREUN SAROEUN</t>
  </si>
  <si>
    <t>E-24331</t>
  </si>
  <si>
    <t>ឌុល សុខឃឿន</t>
  </si>
  <si>
    <t>DUL SOKKHOEURN</t>
  </si>
  <si>
    <t>10-05-2024</t>
  </si>
  <si>
    <t>E-24341</t>
  </si>
  <si>
    <t>ថាច ត្រៀល</t>
  </si>
  <si>
    <t>THACH TRIEL</t>
  </si>
  <si>
    <t>E-24351</t>
  </si>
  <si>
    <t>យ៉េន សុភី</t>
  </si>
  <si>
    <t>YEN SOPHY</t>
  </si>
  <si>
    <t>E-24358</t>
  </si>
  <si>
    <t>ថង ដេវីត</t>
  </si>
  <si>
    <t>THORNG DEVIT</t>
  </si>
  <si>
    <t>E-24360</t>
  </si>
  <si>
    <t>មែ ប៉ាលី</t>
  </si>
  <si>
    <t>ME PALY</t>
  </si>
  <si>
    <t>E-24372</t>
  </si>
  <si>
    <t>ម៉ី​ តារ៉ា</t>
  </si>
  <si>
    <t>MEY DARA</t>
  </si>
  <si>
    <t>E-24374</t>
  </si>
  <si>
    <t>ទុយ នី</t>
  </si>
  <si>
    <t>TOY NY</t>
  </si>
  <si>
    <t>E-24375</t>
  </si>
  <si>
    <t>គង់ ផល្លី</t>
  </si>
  <si>
    <t>KONG PHALLY</t>
  </si>
  <si>
    <t>E-24406</t>
  </si>
  <si>
    <t>ឈុន រ៉េត</t>
  </si>
  <si>
    <t>CHHUN RETH</t>
  </si>
  <si>
    <t>E-24407</t>
  </si>
  <si>
    <t>ទាវ វណ្ណថា</t>
  </si>
  <si>
    <t>TEAV VANTHA</t>
  </si>
  <si>
    <t>E-24408</t>
  </si>
  <si>
    <t>សន ចាន់នា</t>
  </si>
  <si>
    <t>SORN CHANNEA</t>
  </si>
  <si>
    <t>E-24424</t>
  </si>
  <si>
    <t>ថាច សៅថន​</t>
  </si>
  <si>
    <t>THACH SAOTHORN</t>
  </si>
  <si>
    <t>E-24461</t>
  </si>
  <si>
    <t>ហុង ម៉េងហ៊</t>
  </si>
  <si>
    <t>HONG MENGHOR</t>
  </si>
  <si>
    <t>E-24464</t>
  </si>
  <si>
    <t>ជា ស្រីវីន</t>
  </si>
  <si>
    <t>CHEA SREYVIN</t>
  </si>
  <si>
    <t>E-24486</t>
  </si>
  <si>
    <t>លាង យ៉ាវឌី</t>
  </si>
  <si>
    <t>LEANG YAVDY</t>
  </si>
  <si>
    <t>E-24490</t>
  </si>
  <si>
    <t>ផៃ សូល</t>
  </si>
  <si>
    <t>PHAI SOUL</t>
  </si>
  <si>
    <t>E-24521</t>
  </si>
  <si>
    <t>សុន ង៉ែត</t>
  </si>
  <si>
    <t>SON NGET</t>
  </si>
  <si>
    <t>E-24524</t>
  </si>
  <si>
    <t>ទឹម ចិន្តា</t>
  </si>
  <si>
    <t>TOEM CHENDA</t>
  </si>
  <si>
    <t>E-24526</t>
  </si>
  <si>
    <t>ចឹក ថេង</t>
  </si>
  <si>
    <t>CHOEK THENG</t>
  </si>
  <si>
    <t>E-24544</t>
  </si>
  <si>
    <t>អ៊ីម ស្រីពេជ្រ</t>
  </si>
  <si>
    <t>IM SREYPECH</t>
  </si>
  <si>
    <t>07-06-2024</t>
  </si>
  <si>
    <t>E-24547</t>
  </si>
  <si>
    <t>កង សារុន</t>
  </si>
  <si>
    <t>KOENG SARUN</t>
  </si>
  <si>
    <t>E-24557</t>
  </si>
  <si>
    <t>នាង សារុំ</t>
  </si>
  <si>
    <t>NEANG SAROM</t>
  </si>
  <si>
    <t>E-24570</t>
  </si>
  <si>
    <t>អឹង ស៊ាងហៃ</t>
  </si>
  <si>
    <t>OENG SEANGHAI</t>
  </si>
  <si>
    <t>E-24574</t>
  </si>
  <si>
    <t>សេង សុខរឿន</t>
  </si>
  <si>
    <t>SENG SOKROEURN</t>
  </si>
  <si>
    <t>E-24582</t>
  </si>
  <si>
    <t>ឈុន ឡេង</t>
  </si>
  <si>
    <t>CHHUN LENG</t>
  </si>
  <si>
    <t>E-24585</t>
  </si>
  <si>
    <t>ស្រ៊េន ម៉ារី</t>
  </si>
  <si>
    <t>SREN MARY</t>
  </si>
  <si>
    <t>LE-24330</t>
  </si>
  <si>
    <t>រ៉ុន ស៊ីដេត</t>
  </si>
  <si>
    <t>RUN SIDET</t>
  </si>
  <si>
    <t>ប្រធានក្រុម(សាទី1)</t>
  </si>
  <si>
    <t>RE-24319</t>
  </si>
  <si>
    <t>សាន ប្រុសពេជ្យ</t>
  </si>
  <si>
    <t>SAN BROSPECH</t>
  </si>
  <si>
    <t>ផ្នែក ： 复查 / Final checking</t>
  </si>
  <si>
    <t>E-24403</t>
  </si>
  <si>
    <t>ហ៊ាង ស្រ៊ីម</t>
  </si>
  <si>
    <t>HEANG SRIM</t>
  </si>
  <si>
    <t>E-24412</t>
  </si>
  <si>
    <t>ហ៊ាង ណាក់</t>
  </si>
  <si>
    <t>HEANG NAK</t>
  </si>
  <si>
    <t>E-24480</t>
  </si>
  <si>
    <t>ចាន់ក្តិប ម៉េងលាង</t>
  </si>
  <si>
    <t>CHANKDEB MENGLEANG</t>
  </si>
  <si>
    <t>E-24483</t>
  </si>
  <si>
    <t>សុខលាង តៃនី</t>
  </si>
  <si>
    <t>SOKLEANG TAINY</t>
  </si>
  <si>
    <t>E-24485</t>
  </si>
  <si>
    <t>រ៉ុន ភឿន</t>
  </si>
  <si>
    <t>RON PHOEURN</t>
  </si>
  <si>
    <t>E-24549</t>
  </si>
  <si>
    <t>ឆែម សុខលីន</t>
  </si>
  <si>
    <t>CHHEM SOKLIN</t>
  </si>
  <si>
    <t>E-24550</t>
  </si>
  <si>
    <t>ប៉ុង ផារី</t>
  </si>
  <si>
    <t>PONG PHARY</t>
  </si>
  <si>
    <t>E-24595</t>
  </si>
  <si>
    <t>ហេង ស្រីឡេម</t>
  </si>
  <si>
    <t>HENG SREYLEM</t>
  </si>
  <si>
    <t>E-24605</t>
  </si>
  <si>
    <t>សួន ឃឿន</t>
  </si>
  <si>
    <t>SUON KHOEUN</t>
  </si>
  <si>
    <t>20-06-2024</t>
  </si>
  <si>
    <t>E-24613</t>
  </si>
  <si>
    <t>ខែត សោភ័ណ</t>
  </si>
  <si>
    <t>KHET SORPHORN</t>
  </si>
  <si>
    <t>RE-24429</t>
  </si>
  <si>
    <t>ហ៊ុយ ហ៊ុន</t>
  </si>
  <si>
    <t>HUY HUN</t>
  </si>
  <si>
    <t>ZE-24332</t>
  </si>
  <si>
    <t>សុត លីសា</t>
  </si>
  <si>
    <t>SOT LYSA</t>
  </si>
  <si>
    <t>ZE-24411</t>
  </si>
  <si>
    <t>ហ៊ឹម រដ្ឋា</t>
  </si>
  <si>
    <t>HIM RATHA</t>
  </si>
  <si>
    <t>Riel
Remain</t>
  </si>
  <si>
    <r>
      <t xml:space="preserve">  អគ្គនាយក</t>
    </r>
    <r>
      <rPr>
        <b/>
        <sz val="9"/>
        <color rgb="FF000000"/>
        <rFont val="SimSun"/>
      </rPr>
      <t xml:space="preserve">總經理 </t>
    </r>
  </si>
  <si>
    <r>
      <t>គណនេយ្យ</t>
    </r>
    <r>
      <rPr>
        <b/>
        <sz val="9"/>
        <color rgb="FF000000"/>
        <rFont val="SimSun"/>
      </rPr>
      <t>会计/出納</t>
    </r>
  </si>
  <si>
    <r>
      <t xml:space="preserve">ប្រធានរោងចក្រ </t>
    </r>
    <r>
      <rPr>
        <b/>
        <sz val="9"/>
        <color rgb="FF000000"/>
        <rFont val="SimSun"/>
      </rPr>
      <t>厂长</t>
    </r>
  </si>
  <si>
    <t>ប្រាក់
ខែ
គោល</t>
  </si>
  <si>
    <t>ទឹក
ប្រាក់
គិត
បុង</t>
  </si>
  <si>
    <t>ប្រាក់
ឈ្នួល
១
ម៉ោង</t>
  </si>
  <si>
    <t>ប្រាក់
ធ្វើការ
ធម្មតា</t>
  </si>
  <si>
    <t>ប្រាក់
ធ្វើការ
ពេល
យប់</t>
  </si>
  <si>
    <t>ប្រាក់
ថែម
ម៉ោង
ធម្មតា</t>
  </si>
  <si>
    <t>ប្រាក់
ថែម
ម៉ោង
យប់</t>
  </si>
  <si>
    <t>ប្រាក់
ធ្វើការ
ថ្ងៃឈប់
សម្រាក
ប្រចាំ
សប្តាហ៍</t>
  </si>
  <si>
    <t>ប្រាក់
ធ្វើការ
ថ្ងៃ
បុណ្យ</t>
  </si>
  <si>
    <t>ប្រាក់
ឈប់
សម្រាក
បុណ្យ</t>
  </si>
  <si>
    <t>ឈប់
បំណាច់
ឆ្នាំ/
ច្បាប់
ពិសេស</t>
  </si>
  <si>
    <t>ច្បាប់
ឈឺ
មាន
ប្រាក់
ឈ្នួល</t>
  </si>
  <si>
    <t>ច្បាប់
ពិនិត្យ
ផ្ទៃ
ពោះ</t>
  </si>
  <si>
    <t>បំបៅ
ដោះ
កូន</t>
  </si>
  <si>
    <t>ឈប់
សម្រាក
មាន
ប្រាក់
ឈ្នួល</t>
  </si>
  <si>
    <t>ប្រាក់
ឈប់
សម្រាក
50%</t>
  </si>
  <si>
    <t>ប្រាក់
បំណាច់
ឆ្នាំ
នៅសល់</t>
  </si>
  <si>
    <t>ប្រាក់
ថ្លៃបាយ
ថែមម៉ោង</t>
  </si>
  <si>
    <t xml:space="preserve">ច្បាប់
ឈប់
មាន
ធុរៈ
</t>
  </si>
  <si>
    <t xml:space="preserve">ឈប់
អត់
ច្បាប់
</t>
  </si>
  <si>
    <t>ប្រាក់
ឧបត្ថម្ភ
ទារក
ដ្ឋាន</t>
  </si>
  <si>
    <t>ប្រាក់
ជំនាញ</t>
  </si>
  <si>
    <t>ប្រាក់
បំ
ណាច់
អតីត
ភាព
ការងារ</t>
  </si>
  <si>
    <t>ចំនួន
ប្រាក់
ទាំងអស់
ដែរ
ត្រូវបាន</t>
  </si>
  <si>
    <t>សង
ប្រាក់
ថ្លៃបាយ
ថែម
ម៉ោង</t>
  </si>
  <si>
    <t>ភាគ
ទាន
សមា
ជិក
សហ
ជីព</t>
  </si>
  <si>
    <t>ប្រាក់
ខ្ចី</t>
  </si>
  <si>
    <t>ប្រាក់
ខែ
លើក
ទី1</t>
  </si>
  <si>
    <t>ចំនួន
ប្រាក់
ទាំង
អស់
ដែល
ត្រូវបើក</t>
  </si>
  <si>
    <r>
      <t xml:space="preserve">  អគ្គនាយក</t>
    </r>
    <r>
      <rPr>
        <b/>
        <sz val="8"/>
        <color rgb="FF000000"/>
        <rFont val="SimSun"/>
      </rPr>
      <t xml:space="preserve">總經理 </t>
    </r>
  </si>
  <si>
    <r>
      <t>គណនេយ្យ</t>
    </r>
    <r>
      <rPr>
        <b/>
        <sz val="8"/>
        <color rgb="FF000000"/>
        <rFont val="SimSun"/>
      </rPr>
      <t>会计/出納</t>
    </r>
  </si>
  <si>
    <r>
      <t xml:space="preserve">ប្រធានរោងចក្រ </t>
    </r>
    <r>
      <rPr>
        <b/>
        <sz val="8"/>
        <color rgb="FF000000"/>
        <rFont val="SimSun"/>
      </rPr>
      <t>厂长</t>
    </r>
  </si>
  <si>
    <t>ប្រាក់ធ្វើការ
ថ្ងៃឈប់
សម្រាក
ប្រចាំ
សប្តាហ៍</t>
  </si>
  <si>
    <t>សោហ៊ុយ
ធ្វើដំណើរ
&amp;ស្នាក់
នៅ</t>
  </si>
  <si>
    <t>ប្រាក់បំ
ណាច់អតីត
ភាព
ការងារ</t>
  </si>
  <si>
    <t>ភាគទាន
សមា
ជិក
សហ
ជីព</t>
  </si>
  <si>
    <t>ចំនួនប្រាក់
ទាំង
អស់
ដែល
ត្រូវបើក</t>
  </si>
  <si>
    <t>OF-23005</t>
  </si>
  <si>
    <t>តាំង ស៊ុនហេង</t>
  </si>
  <si>
    <t>Tang Sunheng</t>
  </si>
  <si>
    <t>OF-24384</t>
  </si>
  <si>
    <t>ពីវ តិចលី</t>
  </si>
  <si>
    <t>ផ្នែក ： 人事/大医生</t>
  </si>
  <si>
    <t>PIV TECHLY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</si>
</sst>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.00"/>
  </numFmts>
  <fonts count="4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Khmer OS Muol Light"/>
    </font>
    <font>
      <sz val="11"/>
      <color rgb="FF000000"/>
      <name val="Khmer OS Battambang"/>
    </font>
    <font>
      <b/>
      <sz val="6"/>
      <color rgb="FF000000"/>
      <name val="Khmer OS Battambang"/>
    </font>
    <font>
      <sz val="5.5"/>
      <color rgb="FF000000"/>
      <name val="Khmer OS Battambang"/>
    </font>
    <font>
      <sz val="5.5"/>
      <color rgb="FF000000"/>
      <name val="Khmer OS Battambang"/>
    </font>
    <font>
      <sz val="6"/>
      <color rgb="FF000000"/>
      <name val="Khmer OS Battambang"/>
    </font>
    <font>
      <sz val="5"/>
      <color rgb="FF000000"/>
      <name val="SimSun"/>
    </font>
    <font>
      <sz val="5"/>
      <color rgb="FF000000"/>
      <name val="Times New Roman"/>
      <family val="1"/>
    </font>
    <font>
      <b/>
      <sz val="6"/>
      <color rgb="FF000000"/>
      <name val="Arial Narrow"/>
      <family val="2"/>
    </font>
    <font>
      <b/>
      <sz val="6"/>
      <color rgb="FF000000"/>
      <name val="Khmer OS Battambang"/>
    </font>
    <font>
      <b/>
      <sz val="12"/>
      <color rgb="FF000000"/>
      <name val="Times New Roman"/>
      <family val="1"/>
    </font>
    <font>
      <b/>
      <sz val="12"/>
      <color rgb="FF000000"/>
      <name val="SimSun"/>
    </font>
    <font>
      <b/>
      <sz val="6"/>
      <color rgb="FF000000"/>
      <name val="SimSun"/>
    </font>
    <font>
      <b/>
      <sz val="10"/>
      <color rgb="FF000000"/>
      <name val="Khmer OS Battambang"/>
    </font>
    <font>
      <sz val="6"/>
      <color rgb="FF000000"/>
      <name val="Times New Roman"/>
      <family val="1"/>
    </font>
    <font>
      <sz val="6"/>
      <name val="Calibri"/>
      <family val="2"/>
    </font>
    <font>
      <sz val="5.5"/>
      <color rgb="FF000000"/>
      <name val="Times New Roman"/>
      <family val="1"/>
    </font>
    <font>
      <sz val="5.5"/>
      <name val="Calibri"/>
      <family val="2"/>
    </font>
    <font>
      <sz val="8"/>
      <color rgb="FF000000"/>
      <name val="Khmer OS Battambang"/>
    </font>
    <font>
      <sz val="8"/>
      <name val="Khmer OS Battambang"/>
    </font>
    <font>
      <sz val="7"/>
      <color rgb="FF000000"/>
      <name val="Khmer OS Battambang"/>
    </font>
    <font>
      <sz val="7"/>
      <name val="Khmer OS Battambang"/>
    </font>
    <font>
      <sz val="10"/>
      <name val="Calibri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  <font>
      <b/>
      <sz val="8"/>
      <color rgb="FF000000"/>
      <name val="Arial Narrow"/>
      <family val="2"/>
    </font>
    <font>
      <b/>
      <sz val="9"/>
      <color rgb="FF000000"/>
      <name val="Khmer OS Battambang"/>
    </font>
    <font>
      <b/>
      <sz val="9"/>
      <color rgb="FF000000"/>
      <name val="SimSun"/>
    </font>
    <font>
      <sz val="9"/>
      <name val="Calibri"/>
      <family val="2"/>
    </font>
    <font>
      <b/>
      <sz val="9"/>
      <color rgb="FF000000"/>
      <name val="Arial Narrow"/>
      <family val="2"/>
    </font>
    <font>
      <sz val="7"/>
      <name val="Calibri"/>
      <family val="2"/>
    </font>
    <font>
      <sz val="6"/>
      <color rgb="FF000000"/>
      <name val="Ariel"/>
    </font>
    <font>
      <sz val="6"/>
      <name val="Ariel"/>
    </font>
    <font>
      <sz val="5"/>
      <color rgb="FF000000"/>
      <name val="Arial"/>
      <family val="2"/>
    </font>
    <font>
      <sz val="11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Times New Roman"/>
      <family val="1"/>
    </font>
    <font>
      <b/>
      <sz val="8"/>
      <color rgb="FF000000"/>
      <name val="Khmer OS Battambang"/>
    </font>
    <font>
      <b/>
      <sz val="8"/>
      <color rgb="FF000000"/>
      <name val="SimSun"/>
    </font>
    <font>
      <sz val="5"/>
      <color rgb="FF000000"/>
      <name val="Times New Roman"/>
      <family val="1"/>
    </font>
    <font>
      <sz val="5"/>
      <name val="Calibri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6.5"/>
      <color rgb="FF000000"/>
      <name val="Khmer OS Battambang"/>
    </font>
    <font>
      <sz val="6.5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4" fillId="0" borderId="0"/>
  </cellStyleXfs>
  <cellXfs count="132">
    <xf numFmtId="0" fontId="1" fillId="0" borderId="0" xfId="0" applyFont="1"/>
    <xf numFmtId="0" fontId="4" fillId="0" borderId="0" xfId="0" applyFont="1" applyAlignment="1">
      <alignment horizontal="left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7" fillId="0" borderId="0" xfId="0" applyFont="1"/>
    <xf numFmtId="0" fontId="18" fillId="0" borderId="1" xfId="0" applyFont="1" applyBorder="1" applyAlignment="1">
      <alignment horizontal="center" vertical="center" wrapText="1" readingOrder="1"/>
    </xf>
    <xf numFmtId="0" fontId="19" fillId="0" borderId="0" xfId="0" applyFont="1"/>
    <xf numFmtId="0" fontId="20" fillId="0" borderId="1" xfId="0" applyFont="1" applyBorder="1" applyAlignment="1">
      <alignment horizontal="center" vertical="center" wrapText="1" readingOrder="1"/>
    </xf>
    <xf numFmtId="0" fontId="21" fillId="0" borderId="0" xfId="0" applyFont="1"/>
    <xf numFmtId="164" fontId="20" fillId="0" borderId="1" xfId="0" applyNumberFormat="1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23" fillId="0" borderId="0" xfId="0" applyFont="1"/>
    <xf numFmtId="164" fontId="22" fillId="0" borderId="1" xfId="0" applyNumberFormat="1" applyFont="1" applyBorder="1" applyAlignment="1">
      <alignment horizontal="center" vertical="center" wrapText="1" readingOrder="1"/>
    </xf>
    <xf numFmtId="0" fontId="24" fillId="0" borderId="0" xfId="0" applyFont="1"/>
    <xf numFmtId="0" fontId="26" fillId="0" borderId="0" xfId="0" applyFont="1"/>
    <xf numFmtId="0" fontId="27" fillId="0" borderId="1" xfId="0" applyFont="1" applyBorder="1" applyAlignment="1">
      <alignment horizontal="center" vertical="center" wrapText="1" readingOrder="1"/>
    </xf>
    <xf numFmtId="0" fontId="30" fillId="0" borderId="0" xfId="0" applyFont="1"/>
    <xf numFmtId="0" fontId="32" fillId="0" borderId="0" xfId="0" applyFont="1"/>
    <xf numFmtId="0" fontId="33" fillId="0" borderId="1" xfId="0" applyFont="1" applyBorder="1" applyAlignment="1">
      <alignment horizontal="center" vertical="center" wrapText="1" readingOrder="1"/>
    </xf>
    <xf numFmtId="0" fontId="34" fillId="0" borderId="0" xfId="0" applyFont="1"/>
    <xf numFmtId="0" fontId="35" fillId="0" borderId="1" xfId="0" applyFont="1" applyBorder="1" applyAlignment="1">
      <alignment horizontal="center" vertical="center" wrapText="1" readingOrder="1"/>
    </xf>
    <xf numFmtId="0" fontId="36" fillId="0" borderId="0" xfId="0" applyFont="1"/>
    <xf numFmtId="0" fontId="37" fillId="0" borderId="1" xfId="0" applyFont="1" applyBorder="1" applyAlignment="1">
      <alignment horizontal="center" vertical="center" wrapText="1" readingOrder="1"/>
    </xf>
    <xf numFmtId="0" fontId="38" fillId="0" borderId="0" xfId="0" applyFont="1"/>
    <xf numFmtId="0" fontId="39" fillId="0" borderId="1" xfId="0" applyFont="1" applyBorder="1" applyAlignment="1">
      <alignment horizontal="center" vertical="center" wrapText="1" readingOrder="1"/>
    </xf>
    <xf numFmtId="164" fontId="27" fillId="0" borderId="1" xfId="0" applyNumberFormat="1" applyFont="1" applyBorder="1" applyAlignment="1">
      <alignment horizontal="center" vertical="center" wrapText="1" readingOrder="1"/>
    </xf>
    <xf numFmtId="0" fontId="27" fillId="0" borderId="0" xfId="0" applyFont="1" applyAlignment="1">
      <alignment vertical="center" wrapText="1" readingOrder="1"/>
    </xf>
    <xf numFmtId="2" fontId="27" fillId="0" borderId="1" xfId="0" applyNumberFormat="1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top" wrapText="1" readingOrder="1"/>
    </xf>
    <xf numFmtId="0" fontId="42" fillId="0" borderId="1" xfId="0" applyFont="1" applyBorder="1" applyAlignment="1">
      <alignment horizontal="center" vertical="center" wrapText="1" readingOrder="1"/>
    </xf>
    <xf numFmtId="0" fontId="43" fillId="0" borderId="0" xfId="0" applyFont="1"/>
    <xf numFmtId="0" fontId="46" fillId="0" borderId="0" xfId="0" applyFont="1"/>
    <xf numFmtId="0" fontId="45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horizontal="center" vertical="top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32" fillId="0" borderId="5" xfId="0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32" fillId="0" borderId="7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7" fillId="0" borderId="1" xfId="0" applyFont="1" applyBorder="1" applyAlignment="1">
      <alignment horizontal="center" vertical="center" wrapText="1" readingOrder="1"/>
    </xf>
    <xf numFmtId="0" fontId="38" fillId="0" borderId="5" xfId="0" applyFont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38" fillId="0" borderId="7" xfId="0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38" fillId="0" borderId="4" xfId="0" applyFont="1" applyBorder="1" applyAlignment="1">
      <alignment vertical="top" wrapText="1"/>
    </xf>
    <xf numFmtId="0" fontId="39" fillId="0" borderId="1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3" fillId="0" borderId="5" xfId="0" applyNumberFormat="1" applyFont="1" applyBorder="1" applyAlignment="1">
      <alignment vertical="top" wrapText="1"/>
    </xf>
    <xf numFmtId="0" fontId="25" fillId="0" borderId="6" xfId="0" applyFont="1" applyBorder="1" applyAlignment="1">
      <alignment horizontal="center" vertical="center" wrapText="1" readingOrder="1"/>
    </xf>
    <xf numFmtId="0" fontId="26" fillId="0" borderId="0" xfId="0" applyFont="1"/>
    <xf numFmtId="0" fontId="26" fillId="0" borderId="6" xfId="0" applyFont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27" fillId="0" borderId="6" xfId="0" applyFont="1" applyBorder="1" applyAlignment="1">
      <alignment horizontal="center" vertical="center" wrapText="1" readingOrder="1"/>
    </xf>
    <xf numFmtId="164" fontId="27" fillId="0" borderId="6" xfId="0" applyNumberFormat="1" applyFont="1" applyBorder="1" applyAlignment="1">
      <alignment horizontal="center" vertical="center" wrapText="1" readingOrder="1"/>
    </xf>
    <xf numFmtId="2" fontId="27" fillId="0" borderId="6" xfId="0" applyNumberFormat="1" applyFont="1" applyBorder="1" applyAlignment="1">
      <alignment horizontal="center" vertical="center" wrapText="1" readingOrder="1"/>
    </xf>
    <xf numFmtId="2" fontId="26" fillId="0" borderId="6" xfId="0" applyNumberFormat="1" applyFont="1" applyBorder="1" applyAlignment="1">
      <alignment vertical="top" wrapText="1"/>
    </xf>
    <xf numFmtId="0" fontId="15" fillId="0" borderId="8" xfId="0" applyFont="1" applyBorder="1" applyAlignment="1">
      <alignment horizontal="left" vertical="center" wrapText="1" readingOrder="1"/>
    </xf>
    <xf numFmtId="0" fontId="40" fillId="0" borderId="10" xfId="0" applyFont="1" applyBorder="1" applyAlignment="1">
      <alignment horizontal="left" vertical="center" wrapText="1" readingOrder="1"/>
    </xf>
    <xf numFmtId="0" fontId="25" fillId="0" borderId="5" xfId="0" applyFont="1" applyBorder="1" applyAlignment="1">
      <alignment horizontal="center" vertical="top" wrapText="1" readingOrder="1"/>
    </xf>
    <xf numFmtId="0" fontId="26" fillId="0" borderId="5" xfId="0" applyFont="1" applyBorder="1" applyAlignment="1">
      <alignment vertical="top" wrapText="1"/>
    </xf>
    <xf numFmtId="0" fontId="40" fillId="0" borderId="0" xfId="0" applyFont="1" applyAlignment="1">
      <alignment horizontal="center" vertical="center" wrapText="1" readingOrder="1"/>
    </xf>
    <xf numFmtId="0" fontId="35" fillId="0" borderId="1" xfId="0" applyFont="1" applyBorder="1" applyAlignment="1">
      <alignment horizontal="center" vertical="center" wrapText="1" readingOrder="1"/>
    </xf>
    <xf numFmtId="0" fontId="36" fillId="0" borderId="5" xfId="0" applyFont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36" fillId="0" borderId="3" xfId="0" applyFont="1" applyBorder="1" applyAlignment="1">
      <alignment vertical="top" wrapText="1"/>
    </xf>
    <xf numFmtId="0" fontId="36" fillId="0" borderId="4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 readingOrder="1"/>
    </xf>
    <xf numFmtId="0" fontId="17" fillId="0" borderId="4" xfId="0" applyFont="1" applyBorder="1" applyAlignment="1">
      <alignment vertical="top" wrapText="1"/>
    </xf>
    <xf numFmtId="0" fontId="27" fillId="0" borderId="0" xfId="0" applyFont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vertical="top" wrapText="1"/>
    </xf>
    <xf numFmtId="164" fontId="20" fillId="0" borderId="1" xfId="0" applyNumberFormat="1" applyFont="1" applyBorder="1" applyAlignment="1">
      <alignment horizontal="center" vertical="center" wrapText="1" readingOrder="1"/>
    </xf>
    <xf numFmtId="0" fontId="33" fillId="0" borderId="1" xfId="0" applyFont="1" applyBorder="1" applyAlignment="1">
      <alignment horizontal="center" vertical="center" wrapText="1" readingOrder="1"/>
    </xf>
    <xf numFmtId="0" fontId="34" fillId="0" borderId="5" xfId="0" applyFont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7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27" fillId="0" borderId="9" xfId="0" applyFont="1" applyBorder="1" applyAlignment="1">
      <alignment horizontal="center" vertical="center" wrapText="1" readingOrder="1"/>
    </xf>
    <xf numFmtId="2" fontId="27" fillId="0" borderId="9" xfId="0" applyNumberFormat="1" applyFont="1" applyBorder="1" applyAlignment="1">
      <alignment horizontal="center" vertical="center" wrapText="1" readingOrder="1"/>
    </xf>
    <xf numFmtId="0" fontId="28" fillId="0" borderId="0" xfId="0" applyFont="1" applyAlignment="1">
      <alignment horizontal="center" vertical="center" wrapText="1" readingOrder="1"/>
    </xf>
    <xf numFmtId="0" fontId="30" fillId="0" borderId="0" xfId="0" applyFont="1"/>
    <xf numFmtId="0" fontId="31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40" fillId="0" borderId="0" xfId="0" applyFont="1" applyAlignment="1">
      <alignment horizontal="left" vertical="center" wrapText="1" readingOrder="1"/>
    </xf>
    <xf numFmtId="0" fontId="40" fillId="0" borderId="10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164" fontId="25" fillId="0" borderId="6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42" fillId="0" borderId="1" xfId="0" applyFont="1" applyBorder="1" applyAlignment="1">
      <alignment horizontal="center" vertical="center" wrapText="1" readingOrder="1"/>
    </xf>
    <xf numFmtId="0" fontId="43" fillId="0" borderId="4" xfId="0" applyFont="1" applyBorder="1" applyAlignment="1">
      <alignment vertical="top" wrapText="1"/>
    </xf>
    <xf numFmtId="0" fontId="15" fillId="0" borderId="0" xfId="0" applyFont="1" applyAlignment="1">
      <alignment horizontal="left" vertical="center" wrapText="1" readingOrder="1"/>
    </xf>
    <xf numFmtId="0" fontId="45" fillId="0" borderId="6" xfId="0" applyFont="1" applyBorder="1" applyAlignment="1">
      <alignment horizontal="center" vertical="center" wrapText="1" readingOrder="1"/>
    </xf>
    <xf numFmtId="0" fontId="46" fillId="0" borderId="0" xfId="0" applyFont="1"/>
    <xf numFmtId="0" fontId="46" fillId="0" borderId="6" xfId="0" applyFont="1" applyBorder="1" applyAlignment="1">
      <alignment vertical="top" wrapText="1"/>
    </xf>
    <xf numFmtId="0" fontId="46" fillId="0" borderId="8" xfId="0" applyFont="1" applyBorder="1" applyAlignment="1">
      <alignment vertical="top" wrapText="1"/>
    </xf>
    <xf numFmtId="164" fontId="45" fillId="0" borderId="6" xfId="0" applyNumberFormat="1" applyFont="1" applyBorder="1" applyAlignment="1">
      <alignment horizontal="center" vertical="center" wrapText="1" readingOrder="1"/>
    </xf>
    <xf numFmtId="0" fontId="45" fillId="0" borderId="5" xfId="0" applyFont="1" applyBorder="1" applyAlignment="1">
      <alignment horizontal="center" vertical="top" wrapText="1" readingOrder="1"/>
    </xf>
    <xf numFmtId="0" fontId="46" fillId="0" borderId="5" xfId="0" applyFont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 readingOrder="1"/>
    </xf>
    <xf numFmtId="0" fontId="48" fillId="0" borderId="2" xfId="0" applyFont="1" applyBorder="1" applyAlignment="1">
      <alignment vertical="top" wrapText="1"/>
    </xf>
    <xf numFmtId="0" fontId="48" fillId="0" borderId="3" xfId="0" applyFont="1" applyBorder="1" applyAlignment="1">
      <alignment vertical="top" wrapText="1"/>
    </xf>
    <xf numFmtId="0" fontId="48" fillId="0" borderId="4" xfId="0" applyFont="1" applyBorder="1" applyAlignment="1">
      <alignment vertical="top" wrapText="1"/>
    </xf>
    <xf numFmtId="0" fontId="48" fillId="0" borderId="0" xfId="0" applyFont="1"/>
    <xf numFmtId="0" fontId="48" fillId="0" borderId="5" xfId="0" applyFont="1" applyBorder="1" applyAlignment="1">
      <alignment vertical="top" wrapText="1"/>
    </xf>
    <xf numFmtId="0" fontId="48" fillId="0" borderId="6" xfId="0" applyFont="1" applyBorder="1" applyAlignment="1">
      <alignment vertical="top" wrapText="1"/>
    </xf>
    <xf numFmtId="0" fontId="48" fillId="0" borderId="7" xfId="0" applyFont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7BD91598-78C6-4169-AF00-B47480372B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CB2A-D93C-446A-8C63-EFAC969D34AC}">
  <dimension ref="A1:BE24"/>
  <sheetViews>
    <sheetView showGridLines="0" tabSelected="1" view="pageBreakPreview" topLeftCell="A7" zoomScale="160" zoomScaleNormal="160" zoomScaleSheetLayoutView="160" workbookViewId="0">
      <selection activeCell="D17" sqref="D17:D18"/>
    </sheetView>
  </sheetViews>
  <sheetFormatPr defaultRowHeight="15" x14ac:dyDescent="0.25"/>
  <cols>
    <col min="1" max="1" width="2.85546875" customWidth="1"/>
    <col min="2" max="2" width="7.5703125" customWidth="1"/>
    <col min="3" max="3" width="6" customWidth="1"/>
    <col min="4" max="4" width="6.85546875" customWidth="1"/>
    <col min="5" max="5" width="4.140625" customWidth="1"/>
    <col min="6" max="6" width="7.7109375" customWidth="1"/>
    <col min="7" max="7" width="5.28515625" customWidth="1"/>
    <col min="8" max="8" width="3.7109375" customWidth="1"/>
    <col min="9" max="9" width="0" hidden="1" customWidth="1"/>
    <col min="10" max="10" width="3" customWidth="1"/>
    <col min="11" max="11" width="0" hidden="1" customWidth="1"/>
    <col min="12" max="12" width="3.5703125" customWidth="1"/>
    <col min="13" max="13" width="3" customWidth="1"/>
    <col min="14" max="14" width="5.42578125" customWidth="1"/>
    <col min="15" max="15" width="4.42578125" customWidth="1"/>
    <col min="16" max="16" width="3.42578125" customWidth="1"/>
    <col min="17" max="17" width="4" customWidth="1"/>
    <col min="18" max="18" width="5.7109375" customWidth="1"/>
    <col min="19" max="19" width="4.140625" customWidth="1"/>
    <col min="20" max="20" width="5" customWidth="1"/>
    <col min="21" max="21" width="3.5703125" customWidth="1"/>
    <col min="22" max="22" width="5.140625" hidden="1" customWidth="1"/>
    <col min="23" max="23" width="3.5703125" hidden="1" customWidth="1"/>
    <col min="24" max="24" width="4.28515625" customWidth="1"/>
    <col min="25" max="25" width="5.28515625" customWidth="1"/>
    <col min="26" max="26" width="0" hidden="1" customWidth="1"/>
    <col min="27" max="28" width="3.7109375" hidden="1" customWidth="1"/>
    <col min="29" max="29" width="2.140625" hidden="1" customWidth="1"/>
    <col min="30" max="30" width="4.7109375" hidden="1" customWidth="1"/>
    <col min="31" max="31" width="4.140625" hidden="1" customWidth="1"/>
    <col min="32" max="32" width="4.85546875" hidden="1" customWidth="1"/>
    <col min="33" max="33" width="4.42578125" customWidth="1"/>
    <col min="34" max="35" width="3.28515625" customWidth="1"/>
    <col min="36" max="36" width="3.85546875" customWidth="1"/>
    <col min="37" max="37" width="4.5703125" customWidth="1"/>
    <col min="38" max="38" width="4.140625" hidden="1" customWidth="1"/>
    <col min="39" max="40" width="3.5703125" hidden="1" customWidth="1"/>
    <col min="41" max="41" width="3.85546875" hidden="1" customWidth="1"/>
    <col min="42" max="43" width="4" hidden="1" customWidth="1"/>
    <col min="44" max="45" width="4.140625" hidden="1" customWidth="1"/>
    <col min="46" max="46" width="6" customWidth="1"/>
    <col min="47" max="47" width="4" customWidth="1"/>
    <col min="48" max="48" width="4.5703125" customWidth="1"/>
    <col min="49" max="49" width="4" customWidth="1"/>
    <col min="50" max="50" width="4.42578125" customWidth="1"/>
    <col min="51" max="51" width="3.5703125" hidden="1" customWidth="1"/>
    <col min="52" max="52" width="5.28515625" customWidth="1"/>
    <col min="53" max="53" width="4.7109375" customWidth="1"/>
    <col min="54" max="54" width="5.28515625" customWidth="1"/>
    <col min="55" max="55" width="5.5703125" customWidth="1"/>
    <col min="56" max="56" width="6.85546875" customWidth="1"/>
    <col min="57" max="57" width="10.5703125" customWidth="1"/>
    <col min="58" max="58" width="0.42578125" customWidth="1"/>
  </cols>
  <sheetData>
    <row r="1" spans="1:57" ht="18.2" customHeight="1" x14ac:dyDescent="0.25"/>
    <row r="2" spans="1:57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ht="4.1500000000000004" customHeight="1" x14ac:dyDescent="0.25"/>
    <row r="4" spans="1:57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ht="0.95" customHeight="1" x14ac:dyDescent="0.25"/>
    <row r="6" spans="1:57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57" ht="0.75" customHeight="1" x14ac:dyDescent="0.25"/>
    <row r="8" spans="1:57" ht="2.65" customHeight="1" x14ac:dyDescent="0.25"/>
    <row r="9" spans="1:57" ht="21" customHeight="1" x14ac:dyDescent="0.25">
      <c r="A9" s="65" t="s">
        <v>1437</v>
      </c>
      <c r="B9" s="65"/>
      <c r="C9" s="65"/>
      <c r="D9" s="65"/>
      <c r="E9" s="65"/>
      <c r="F9" s="65"/>
      <c r="G9" s="65"/>
      <c r="H9" s="1" t="s">
        <v>4</v>
      </c>
      <c r="J9" s="1" t="s">
        <v>4</v>
      </c>
      <c r="L9" s="1" t="s">
        <v>4</v>
      </c>
      <c r="M9" s="1" t="s">
        <v>4</v>
      </c>
      <c r="N9" s="1" t="s">
        <v>4</v>
      </c>
      <c r="O9" s="1" t="s">
        <v>4</v>
      </c>
      <c r="P9" s="1" t="s">
        <v>4</v>
      </c>
      <c r="Q9" s="1" t="s">
        <v>4</v>
      </c>
      <c r="R9" s="1" t="s">
        <v>4</v>
      </c>
      <c r="S9" s="1" t="s">
        <v>4</v>
      </c>
      <c r="T9" s="1" t="s">
        <v>4</v>
      </c>
      <c r="U9" s="1" t="s">
        <v>4</v>
      </c>
      <c r="V9" s="1" t="s">
        <v>4</v>
      </c>
      <c r="W9" s="1" t="s">
        <v>4</v>
      </c>
      <c r="X9" s="1" t="s">
        <v>4</v>
      </c>
      <c r="Y9" s="1" t="s">
        <v>4</v>
      </c>
      <c r="AA9" s="1" t="s">
        <v>4</v>
      </c>
      <c r="AB9" s="1" t="s">
        <v>4</v>
      </c>
      <c r="AC9" s="1" t="s">
        <v>4</v>
      </c>
      <c r="AD9" s="1" t="s">
        <v>4</v>
      </c>
      <c r="AE9" s="1" t="s">
        <v>4</v>
      </c>
      <c r="AF9" s="1" t="s">
        <v>4</v>
      </c>
      <c r="AG9" s="1" t="s">
        <v>4</v>
      </c>
      <c r="AH9" s="1" t="s">
        <v>4</v>
      </c>
      <c r="AI9" s="1" t="s">
        <v>4</v>
      </c>
      <c r="AJ9" s="1" t="s">
        <v>4</v>
      </c>
      <c r="AK9" s="1" t="s">
        <v>4</v>
      </c>
      <c r="AL9" s="1" t="s">
        <v>4</v>
      </c>
      <c r="AM9" s="1" t="s">
        <v>4</v>
      </c>
      <c r="AN9" s="1" t="s">
        <v>4</v>
      </c>
      <c r="AO9" s="1" t="s">
        <v>4</v>
      </c>
      <c r="AP9" s="1" t="s">
        <v>4</v>
      </c>
      <c r="AQ9" s="1" t="s">
        <v>4</v>
      </c>
      <c r="AR9" s="1" t="s">
        <v>4</v>
      </c>
      <c r="AS9" s="1" t="s">
        <v>4</v>
      </c>
      <c r="AT9" s="1" t="s">
        <v>4</v>
      </c>
      <c r="AU9" s="1" t="s">
        <v>4</v>
      </c>
      <c r="AV9" s="1" t="s">
        <v>4</v>
      </c>
      <c r="AW9" s="1" t="s">
        <v>4</v>
      </c>
      <c r="AX9" s="1" t="s">
        <v>4</v>
      </c>
      <c r="AY9" s="1" t="s">
        <v>4</v>
      </c>
      <c r="AZ9" s="1" t="s">
        <v>4</v>
      </c>
      <c r="BA9" s="1" t="s">
        <v>4</v>
      </c>
      <c r="BB9" s="1" t="s">
        <v>4</v>
      </c>
      <c r="BC9" s="1" t="s">
        <v>4</v>
      </c>
      <c r="BD9" s="1" t="s">
        <v>4</v>
      </c>
      <c r="BE9" s="1" t="s">
        <v>4</v>
      </c>
    </row>
    <row r="10" spans="1:57" s="127" customFormat="1" ht="52.5" customHeight="1" x14ac:dyDescent="0.15">
      <c r="A10" s="123" t="s">
        <v>5</v>
      </c>
      <c r="B10" s="123" t="s">
        <v>6</v>
      </c>
      <c r="C10" s="123" t="s">
        <v>7</v>
      </c>
      <c r="D10" s="124"/>
      <c r="E10" s="123" t="s">
        <v>8</v>
      </c>
      <c r="F10" s="123" t="s">
        <v>9</v>
      </c>
      <c r="G10" s="123" t="s">
        <v>10</v>
      </c>
      <c r="H10" s="123" t="s">
        <v>11</v>
      </c>
      <c r="I10" s="125"/>
      <c r="J10" s="126"/>
      <c r="L10" s="123" t="s">
        <v>1395</v>
      </c>
      <c r="M10" s="123" t="s">
        <v>13</v>
      </c>
      <c r="N10" s="123" t="s">
        <v>14</v>
      </c>
      <c r="O10" s="123" t="s">
        <v>1396</v>
      </c>
      <c r="P10" s="123" t="s">
        <v>16</v>
      </c>
      <c r="Q10" s="123" t="s">
        <v>1397</v>
      </c>
      <c r="R10" s="123" t="s">
        <v>1398</v>
      </c>
      <c r="S10" s="123" t="s">
        <v>1399</v>
      </c>
      <c r="T10" s="123" t="s">
        <v>1400</v>
      </c>
      <c r="U10" s="123" t="s">
        <v>1401</v>
      </c>
      <c r="V10" s="123" t="s">
        <v>1402</v>
      </c>
      <c r="W10" s="123" t="s">
        <v>1403</v>
      </c>
      <c r="X10" s="123" t="s">
        <v>1404</v>
      </c>
      <c r="Y10" s="123" t="s">
        <v>1405</v>
      </c>
      <c r="AA10" s="123" t="s">
        <v>1406</v>
      </c>
      <c r="AB10" s="123" t="s">
        <v>1407</v>
      </c>
      <c r="AC10" s="123" t="s">
        <v>1408</v>
      </c>
      <c r="AD10" s="123" t="s">
        <v>1409</v>
      </c>
      <c r="AE10" s="123" t="s">
        <v>1410</v>
      </c>
      <c r="AF10" s="123" t="s">
        <v>1411</v>
      </c>
      <c r="AG10" s="123" t="s">
        <v>1412</v>
      </c>
      <c r="AH10" s="123" t="s">
        <v>1413</v>
      </c>
      <c r="AI10" s="123" t="s">
        <v>1414</v>
      </c>
      <c r="AJ10" s="123" t="s">
        <v>35</v>
      </c>
      <c r="AK10" s="123" t="s">
        <v>36</v>
      </c>
      <c r="AL10" s="123" t="s">
        <v>37</v>
      </c>
      <c r="AM10" s="123" t="s">
        <v>1415</v>
      </c>
      <c r="AN10" s="123" t="s">
        <v>39</v>
      </c>
      <c r="AO10" s="123" t="s">
        <v>40</v>
      </c>
      <c r="AP10" s="123" t="s">
        <v>41</v>
      </c>
      <c r="AQ10" s="123" t="s">
        <v>1416</v>
      </c>
      <c r="AR10" s="123" t="s">
        <v>43</v>
      </c>
      <c r="AS10" s="123" t="s">
        <v>1417</v>
      </c>
      <c r="AT10" s="123" t="s">
        <v>1418</v>
      </c>
      <c r="AU10" s="123" t="s">
        <v>1419</v>
      </c>
      <c r="AV10" s="123" t="s">
        <v>47</v>
      </c>
      <c r="AW10" s="123" t="s">
        <v>48</v>
      </c>
      <c r="AX10" s="123" t="s">
        <v>1420</v>
      </c>
      <c r="AY10" s="123" t="s">
        <v>1421</v>
      </c>
      <c r="AZ10" s="123" t="s">
        <v>1422</v>
      </c>
      <c r="BA10" s="123" t="s">
        <v>52</v>
      </c>
      <c r="BB10" s="123" t="s">
        <v>1423</v>
      </c>
      <c r="BC10" s="123" t="s">
        <v>54</v>
      </c>
      <c r="BD10" s="123" t="s">
        <v>55</v>
      </c>
      <c r="BE10" s="123" t="s">
        <v>56</v>
      </c>
    </row>
    <row r="11" spans="1:57" s="127" customFormat="1" ht="36.75" customHeight="1" x14ac:dyDescent="0.15">
      <c r="A11" s="128"/>
      <c r="B11" s="128"/>
      <c r="C11" s="129"/>
      <c r="D11" s="130"/>
      <c r="E11" s="128"/>
      <c r="F11" s="128"/>
      <c r="G11" s="128"/>
      <c r="H11" s="131" t="s">
        <v>57</v>
      </c>
      <c r="I11" s="123" t="s">
        <v>58</v>
      </c>
      <c r="J11" s="126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</row>
    <row r="12" spans="1:57" x14ac:dyDescent="0.25">
      <c r="A12" s="95" t="s">
        <v>59</v>
      </c>
      <c r="B12" s="95" t="s">
        <v>60</v>
      </c>
      <c r="C12" s="95" t="s">
        <v>61</v>
      </c>
      <c r="D12" s="97"/>
      <c r="E12" s="95" t="s">
        <v>62</v>
      </c>
      <c r="F12" s="95" t="s">
        <v>63</v>
      </c>
      <c r="G12" s="95" t="s">
        <v>64</v>
      </c>
      <c r="H12" s="95" t="s">
        <v>65</v>
      </c>
      <c r="I12" s="100"/>
      <c r="J12" s="101"/>
      <c r="L12" s="95" t="s">
        <v>66</v>
      </c>
      <c r="M12" s="95" t="s">
        <v>67</v>
      </c>
      <c r="N12" s="95" t="s">
        <v>68</v>
      </c>
      <c r="O12" s="95" t="s">
        <v>69</v>
      </c>
      <c r="P12" s="95" t="s">
        <v>70</v>
      </c>
      <c r="Q12" s="95" t="s">
        <v>71</v>
      </c>
      <c r="R12" s="95" t="s">
        <v>72</v>
      </c>
      <c r="S12" s="95" t="s">
        <v>73</v>
      </c>
      <c r="T12" s="95" t="s">
        <v>74</v>
      </c>
      <c r="U12" s="95" t="s">
        <v>75</v>
      </c>
      <c r="V12" s="95" t="s">
        <v>76</v>
      </c>
      <c r="W12" s="95" t="s">
        <v>77</v>
      </c>
      <c r="X12" s="95" t="s">
        <v>78</v>
      </c>
      <c r="Y12" s="95" t="s">
        <v>79</v>
      </c>
      <c r="AA12" s="95" t="s">
        <v>80</v>
      </c>
      <c r="AB12" s="95" t="s">
        <v>81</v>
      </c>
      <c r="AC12" s="95" t="s">
        <v>82</v>
      </c>
      <c r="AD12" s="95" t="s">
        <v>83</v>
      </c>
      <c r="AE12" s="95" t="s">
        <v>84</v>
      </c>
      <c r="AF12" s="95" t="s">
        <v>85</v>
      </c>
      <c r="AG12" s="95" t="s">
        <v>86</v>
      </c>
      <c r="AH12" s="95" t="s">
        <v>87</v>
      </c>
      <c r="AI12" s="95" t="s">
        <v>88</v>
      </c>
      <c r="AJ12" s="95" t="s">
        <v>89</v>
      </c>
      <c r="AK12" s="95" t="s">
        <v>90</v>
      </c>
      <c r="AL12" s="95" t="s">
        <v>91</v>
      </c>
      <c r="AM12" s="95" t="s">
        <v>92</v>
      </c>
      <c r="AN12" s="95" t="s">
        <v>93</v>
      </c>
      <c r="AO12" s="95" t="s">
        <v>94</v>
      </c>
      <c r="AP12" s="95" t="s">
        <v>95</v>
      </c>
      <c r="AQ12" s="95" t="s">
        <v>96</v>
      </c>
      <c r="AR12" s="95" t="s">
        <v>97</v>
      </c>
      <c r="AS12" s="95" t="s">
        <v>98</v>
      </c>
      <c r="AT12" s="95" t="s">
        <v>99</v>
      </c>
      <c r="AU12" s="95" t="s">
        <v>100</v>
      </c>
      <c r="AV12" s="95" t="s">
        <v>101</v>
      </c>
      <c r="AW12" s="95" t="s">
        <v>102</v>
      </c>
      <c r="AX12" s="95" t="s">
        <v>103</v>
      </c>
      <c r="AY12" s="95" t="s">
        <v>104</v>
      </c>
      <c r="AZ12" s="95" t="s">
        <v>105</v>
      </c>
      <c r="BA12" s="95" t="s">
        <v>106</v>
      </c>
      <c r="BB12" s="95" t="s">
        <v>107</v>
      </c>
      <c r="BC12" s="95" t="s">
        <v>108</v>
      </c>
      <c r="BD12" s="95" t="s">
        <v>109</v>
      </c>
      <c r="BE12" s="95" t="s">
        <v>110</v>
      </c>
    </row>
    <row r="13" spans="1:57" ht="16.5" x14ac:dyDescent="0.25">
      <c r="A13" s="96"/>
      <c r="B13" s="96"/>
      <c r="C13" s="98"/>
      <c r="D13" s="99"/>
      <c r="E13" s="96"/>
      <c r="F13" s="96"/>
      <c r="G13" s="96"/>
      <c r="H13" s="3" t="s">
        <v>111</v>
      </c>
      <c r="I13" s="95" t="s">
        <v>112</v>
      </c>
      <c r="J13" s="101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</row>
    <row r="14" spans="1:57" s="6" customFormat="1" ht="36" customHeight="1" x14ac:dyDescent="0.15">
      <c r="A14" s="5" t="s">
        <v>113</v>
      </c>
      <c r="B14" s="5" t="s">
        <v>114</v>
      </c>
      <c r="C14" s="77" t="s">
        <v>115</v>
      </c>
      <c r="D14" s="78"/>
      <c r="E14" s="5" t="s">
        <v>116</v>
      </c>
      <c r="F14" s="5" t="s">
        <v>117</v>
      </c>
      <c r="G14" s="5" t="s">
        <v>118</v>
      </c>
      <c r="H14" s="5" t="s">
        <v>119</v>
      </c>
      <c r="J14" s="5" t="s">
        <v>120</v>
      </c>
      <c r="L14" s="5" t="s">
        <v>121</v>
      </c>
      <c r="M14" s="5" t="s">
        <v>122</v>
      </c>
      <c r="N14" s="5" t="s">
        <v>123</v>
      </c>
      <c r="O14" s="5" t="s">
        <v>124</v>
      </c>
      <c r="P14" s="5" t="s">
        <v>125</v>
      </c>
      <c r="Q14" s="5" t="s">
        <v>126</v>
      </c>
      <c r="R14" s="5" t="s">
        <v>127</v>
      </c>
      <c r="S14" s="5" t="s">
        <v>128</v>
      </c>
      <c r="T14" s="5" t="s">
        <v>129</v>
      </c>
      <c r="U14" s="5" t="s">
        <v>130</v>
      </c>
      <c r="V14" s="5" t="s">
        <v>131</v>
      </c>
      <c r="W14" s="5" t="s">
        <v>132</v>
      </c>
      <c r="X14" s="5" t="s">
        <v>133</v>
      </c>
      <c r="Y14" s="5" t="s">
        <v>134</v>
      </c>
      <c r="AA14" s="5" t="s">
        <v>135</v>
      </c>
      <c r="AB14" s="5" t="s">
        <v>136</v>
      </c>
      <c r="AC14" s="5" t="s">
        <v>137</v>
      </c>
      <c r="AD14" s="5" t="s">
        <v>138</v>
      </c>
      <c r="AE14" s="5" t="s">
        <v>139</v>
      </c>
      <c r="AF14" s="5" t="s">
        <v>140</v>
      </c>
      <c r="AG14" s="5" t="s">
        <v>141</v>
      </c>
      <c r="AH14" s="5" t="s">
        <v>142</v>
      </c>
      <c r="AI14" s="5" t="s">
        <v>143</v>
      </c>
      <c r="AJ14" s="5" t="s">
        <v>144</v>
      </c>
      <c r="AK14" s="5" t="s">
        <v>145</v>
      </c>
      <c r="AL14" s="5" t="s">
        <v>146</v>
      </c>
      <c r="AM14" s="5" t="s">
        <v>147</v>
      </c>
      <c r="AN14" s="5" t="s">
        <v>148</v>
      </c>
      <c r="AO14" s="5" t="s">
        <v>149</v>
      </c>
      <c r="AP14" s="5" t="s">
        <v>150</v>
      </c>
      <c r="AQ14" s="5" t="s">
        <v>151</v>
      </c>
      <c r="AR14" s="5" t="s">
        <v>152</v>
      </c>
      <c r="AS14" s="5" t="s">
        <v>153</v>
      </c>
      <c r="AT14" s="5" t="s">
        <v>154</v>
      </c>
      <c r="AU14" s="5" t="s">
        <v>155</v>
      </c>
      <c r="AV14" s="5" t="s">
        <v>156</v>
      </c>
      <c r="AW14" s="5" t="s">
        <v>157</v>
      </c>
      <c r="AX14" s="5" t="s">
        <v>158</v>
      </c>
      <c r="AY14" s="5" t="s">
        <v>159</v>
      </c>
      <c r="AZ14" s="5" t="s">
        <v>160</v>
      </c>
      <c r="BA14" s="5" t="s">
        <v>161</v>
      </c>
      <c r="BB14" s="5" t="s">
        <v>162</v>
      </c>
      <c r="BC14" s="5" t="s">
        <v>163</v>
      </c>
      <c r="BD14" s="5" t="s">
        <v>1391</v>
      </c>
      <c r="BE14" s="5" t="s">
        <v>165</v>
      </c>
    </row>
    <row r="15" spans="1:57" s="13" customFormat="1" ht="24.75" customHeight="1" x14ac:dyDescent="0.15">
      <c r="A15" s="38">
        <v>1</v>
      </c>
      <c r="B15" s="38" t="s">
        <v>1432</v>
      </c>
      <c r="C15" s="38" t="s">
        <v>1433</v>
      </c>
      <c r="D15" s="38" t="s">
        <v>1434</v>
      </c>
      <c r="E15" s="38" t="s">
        <v>175</v>
      </c>
      <c r="F15" s="38" t="s">
        <v>335</v>
      </c>
      <c r="G15" s="38" t="s">
        <v>893</v>
      </c>
      <c r="H15" s="38">
        <v>1</v>
      </c>
      <c r="J15" s="38">
        <v>3</v>
      </c>
      <c r="L15" s="38">
        <v>800</v>
      </c>
      <c r="M15" s="38">
        <v>0</v>
      </c>
      <c r="N15" s="38">
        <v>22.75</v>
      </c>
      <c r="O15" s="54">
        <v>0</v>
      </c>
      <c r="P15" s="38">
        <v>229.5</v>
      </c>
      <c r="Q15" s="54">
        <v>3.8461538461538498</v>
      </c>
      <c r="R15" s="12">
        <v>190</v>
      </c>
      <c r="S15" s="12">
        <v>0</v>
      </c>
      <c r="T15" s="14">
        <v>47.5</v>
      </c>
      <c r="U15" s="14">
        <v>0</v>
      </c>
      <c r="V15" s="14">
        <v>0</v>
      </c>
      <c r="W15" s="14">
        <v>0</v>
      </c>
      <c r="X15" s="14">
        <v>1</v>
      </c>
      <c r="Y15" s="14">
        <v>1.25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54">
        <v>11.875</v>
      </c>
      <c r="AH15" s="54">
        <v>0</v>
      </c>
      <c r="AI15" s="54">
        <v>0</v>
      </c>
      <c r="AJ15" s="54">
        <v>10</v>
      </c>
      <c r="AK15" s="54">
        <v>7</v>
      </c>
      <c r="AL15" s="54">
        <v>0</v>
      </c>
      <c r="AM15" s="54">
        <v>0</v>
      </c>
      <c r="AN15" s="54">
        <v>0</v>
      </c>
      <c r="AO15" s="54">
        <v>0</v>
      </c>
      <c r="AP15" s="54">
        <v>0</v>
      </c>
      <c r="AQ15" s="38">
        <v>0</v>
      </c>
      <c r="AR15" s="54">
        <v>0</v>
      </c>
      <c r="AS15" s="54">
        <v>0</v>
      </c>
      <c r="AT15" s="54">
        <v>1108.17</v>
      </c>
      <c r="AU15" s="38">
        <v>11.875</v>
      </c>
      <c r="AV15" s="54">
        <v>5.9</v>
      </c>
      <c r="AW15" s="54">
        <v>51</v>
      </c>
      <c r="AX15" s="54">
        <v>0</v>
      </c>
      <c r="AY15" s="54">
        <v>0</v>
      </c>
      <c r="AZ15" s="54">
        <v>369.23</v>
      </c>
      <c r="BA15" s="54">
        <v>438.01</v>
      </c>
      <c r="BB15" s="54">
        <v>670.16</v>
      </c>
      <c r="BC15" s="54">
        <v>650</v>
      </c>
      <c r="BD15" s="54">
        <v>80600</v>
      </c>
      <c r="BE15" s="38" t="s">
        <v>4</v>
      </c>
    </row>
    <row r="16" spans="1:57" s="13" customFormat="1" ht="24.75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L16" s="53"/>
      <c r="M16" s="53"/>
      <c r="N16" s="53"/>
      <c r="O16" s="53"/>
      <c r="P16" s="53"/>
      <c r="Q16" s="53"/>
      <c r="R16" s="12">
        <v>730.77</v>
      </c>
      <c r="S16" s="14">
        <v>0</v>
      </c>
      <c r="T16" s="14">
        <v>274.04000000000002</v>
      </c>
      <c r="U16" s="14">
        <v>0</v>
      </c>
      <c r="V16" s="14">
        <v>0</v>
      </c>
      <c r="W16" s="14">
        <v>0</v>
      </c>
      <c r="X16" s="14">
        <v>30.77</v>
      </c>
      <c r="Y16" s="14">
        <v>43.71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</row>
    <row r="17" spans="1:57" s="13" customFormat="1" ht="24.75" customHeight="1" x14ac:dyDescent="0.15">
      <c r="A17" s="38">
        <v>2</v>
      </c>
      <c r="B17" s="38" t="s">
        <v>1435</v>
      </c>
      <c r="C17" s="38" t="s">
        <v>1436</v>
      </c>
      <c r="D17" s="38" t="s">
        <v>1438</v>
      </c>
      <c r="E17" s="38" t="s">
        <v>175</v>
      </c>
      <c r="F17" s="38" t="s">
        <v>765</v>
      </c>
      <c r="G17" s="38" t="s">
        <v>712</v>
      </c>
      <c r="H17" s="38">
        <v>1</v>
      </c>
      <c r="J17" s="38">
        <v>2</v>
      </c>
      <c r="L17" s="38">
        <v>400</v>
      </c>
      <c r="M17" s="38">
        <v>0</v>
      </c>
      <c r="N17" s="38">
        <v>24</v>
      </c>
      <c r="O17" s="54">
        <v>0</v>
      </c>
      <c r="P17" s="38">
        <v>192</v>
      </c>
      <c r="Q17" s="54">
        <v>1.92307692307692</v>
      </c>
      <c r="R17" s="12">
        <v>200</v>
      </c>
      <c r="S17" s="12">
        <v>0</v>
      </c>
      <c r="T17" s="14">
        <v>0</v>
      </c>
      <c r="U17" s="14">
        <v>0</v>
      </c>
      <c r="V17" s="14">
        <v>0</v>
      </c>
      <c r="W17" s="14">
        <v>0</v>
      </c>
      <c r="X17" s="14">
        <v>1</v>
      </c>
      <c r="Y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54">
        <v>0</v>
      </c>
      <c r="AH17" s="54">
        <v>0</v>
      </c>
      <c r="AI17" s="54">
        <v>0</v>
      </c>
      <c r="AJ17" s="54">
        <v>10</v>
      </c>
      <c r="AK17" s="54">
        <v>7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38">
        <v>0</v>
      </c>
      <c r="AR17" s="54">
        <v>0</v>
      </c>
      <c r="AS17" s="54">
        <v>0</v>
      </c>
      <c r="AT17" s="54">
        <v>417</v>
      </c>
      <c r="AU17" s="38">
        <v>0</v>
      </c>
      <c r="AV17" s="54">
        <v>5.9</v>
      </c>
      <c r="AW17" s="54">
        <v>0</v>
      </c>
      <c r="AX17" s="54">
        <v>0</v>
      </c>
      <c r="AY17" s="54">
        <v>0</v>
      </c>
      <c r="AZ17" s="54">
        <v>184.62</v>
      </c>
      <c r="BA17" s="54">
        <v>190.52</v>
      </c>
      <c r="BB17" s="54">
        <v>226.48</v>
      </c>
      <c r="BC17" s="54">
        <v>200</v>
      </c>
      <c r="BD17" s="54">
        <v>105900</v>
      </c>
      <c r="BE17" s="38" t="s">
        <v>4</v>
      </c>
    </row>
    <row r="18" spans="1:57" s="13" customFormat="1" ht="24.75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L18" s="53"/>
      <c r="M18" s="53"/>
      <c r="N18" s="53"/>
      <c r="O18" s="53"/>
      <c r="P18" s="53"/>
      <c r="Q18" s="53"/>
      <c r="R18" s="12">
        <v>384.62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15.38</v>
      </c>
      <c r="Y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1:57" s="16" customFormat="1" ht="12.75" x14ac:dyDescent="0.2">
      <c r="A19" s="57" t="s">
        <v>303</v>
      </c>
      <c r="B19" s="58"/>
      <c r="C19" s="58"/>
      <c r="D19" s="58"/>
      <c r="E19" s="58"/>
      <c r="F19" s="58"/>
      <c r="G19" s="58"/>
      <c r="H19" s="61">
        <f>SUM(H15:H18)</f>
        <v>2</v>
      </c>
      <c r="J19" s="61">
        <f>SUM(J15:J18)</f>
        <v>5</v>
      </c>
      <c r="L19" s="61">
        <f t="shared" ref="L19:Q19" si="0">SUM(L15:L18)</f>
        <v>1200</v>
      </c>
      <c r="M19" s="61">
        <f t="shared" si="0"/>
        <v>0</v>
      </c>
      <c r="N19" s="61">
        <f t="shared" si="0"/>
        <v>46.75</v>
      </c>
      <c r="O19" s="61">
        <f t="shared" si="0"/>
        <v>0</v>
      </c>
      <c r="P19" s="61">
        <f t="shared" si="0"/>
        <v>421.5</v>
      </c>
      <c r="Q19" s="63">
        <f t="shared" si="0"/>
        <v>5.7692307692307701</v>
      </c>
      <c r="R19" s="17">
        <f t="shared" ref="R19:Y20" si="1">SUM(R15+R17)</f>
        <v>390</v>
      </c>
      <c r="S19" s="17">
        <f t="shared" si="1"/>
        <v>0</v>
      </c>
      <c r="T19" s="17">
        <f t="shared" si="1"/>
        <v>47.5</v>
      </c>
      <c r="U19" s="17">
        <f t="shared" si="1"/>
        <v>0</v>
      </c>
      <c r="V19" s="17">
        <f t="shared" si="1"/>
        <v>0</v>
      </c>
      <c r="W19" s="17">
        <f t="shared" si="1"/>
        <v>0</v>
      </c>
      <c r="X19" s="17">
        <f t="shared" si="1"/>
        <v>2</v>
      </c>
      <c r="Y19" s="17">
        <f t="shared" si="1"/>
        <v>1.25</v>
      </c>
      <c r="AA19" s="17">
        <f t="shared" ref="AA19:AF20" si="2">SUM(AA15+AA17)</f>
        <v>0</v>
      </c>
      <c r="AB19" s="17">
        <f t="shared" si="2"/>
        <v>0</v>
      </c>
      <c r="AC19" s="17">
        <f t="shared" si="2"/>
        <v>0</v>
      </c>
      <c r="AD19" s="17">
        <f t="shared" si="2"/>
        <v>0</v>
      </c>
      <c r="AE19" s="17">
        <f t="shared" si="2"/>
        <v>0</v>
      </c>
      <c r="AF19" s="17">
        <f t="shared" si="2"/>
        <v>0</v>
      </c>
      <c r="AG19" s="63">
        <f t="shared" ref="AG19:BD19" si="3">SUM(AG15:AG18)</f>
        <v>11.875</v>
      </c>
      <c r="AH19" s="63">
        <f t="shared" si="3"/>
        <v>0</v>
      </c>
      <c r="AI19" s="63">
        <f t="shared" si="3"/>
        <v>0</v>
      </c>
      <c r="AJ19" s="63">
        <f t="shared" si="3"/>
        <v>20</v>
      </c>
      <c r="AK19" s="63">
        <f t="shared" si="3"/>
        <v>14</v>
      </c>
      <c r="AL19" s="63">
        <f t="shared" si="3"/>
        <v>0</v>
      </c>
      <c r="AM19" s="63">
        <f t="shared" si="3"/>
        <v>0</v>
      </c>
      <c r="AN19" s="63">
        <f t="shared" si="3"/>
        <v>0</v>
      </c>
      <c r="AO19" s="63">
        <f t="shared" si="3"/>
        <v>0</v>
      </c>
      <c r="AP19" s="63">
        <f t="shared" si="3"/>
        <v>0</v>
      </c>
      <c r="AQ19" s="63">
        <f t="shared" si="3"/>
        <v>0</v>
      </c>
      <c r="AR19" s="63">
        <f t="shared" si="3"/>
        <v>0</v>
      </c>
      <c r="AS19" s="63">
        <f t="shared" si="3"/>
        <v>0</v>
      </c>
      <c r="AT19" s="63">
        <f t="shared" si="3"/>
        <v>1525.17</v>
      </c>
      <c r="AU19" s="63">
        <f t="shared" si="3"/>
        <v>11.875</v>
      </c>
      <c r="AV19" s="63">
        <f t="shared" si="3"/>
        <v>11.8</v>
      </c>
      <c r="AW19" s="63">
        <f t="shared" si="3"/>
        <v>51</v>
      </c>
      <c r="AX19" s="63">
        <f t="shared" si="3"/>
        <v>0</v>
      </c>
      <c r="AY19" s="63">
        <f t="shared" si="3"/>
        <v>0</v>
      </c>
      <c r="AZ19" s="63">
        <f t="shared" si="3"/>
        <v>553.85</v>
      </c>
      <c r="BA19" s="63">
        <f t="shared" si="3"/>
        <v>628.53</v>
      </c>
      <c r="BB19" s="63">
        <f t="shared" si="3"/>
        <v>896.64</v>
      </c>
      <c r="BC19" s="63">
        <f t="shared" si="3"/>
        <v>850</v>
      </c>
      <c r="BD19" s="63">
        <f t="shared" si="3"/>
        <v>186500</v>
      </c>
      <c r="BE19" s="67" t="s">
        <v>4</v>
      </c>
    </row>
    <row r="20" spans="1:57" s="16" customFormat="1" ht="12.75" x14ac:dyDescent="0.2">
      <c r="A20" s="59"/>
      <c r="B20" s="60"/>
      <c r="C20" s="60"/>
      <c r="D20" s="60"/>
      <c r="E20" s="60"/>
      <c r="F20" s="60"/>
      <c r="G20" s="60"/>
      <c r="H20" s="59"/>
      <c r="J20" s="59"/>
      <c r="L20" s="59"/>
      <c r="M20" s="59"/>
      <c r="N20" s="59"/>
      <c r="O20" s="59"/>
      <c r="P20" s="59"/>
      <c r="Q20" s="64"/>
      <c r="R20" s="17">
        <f t="shared" si="1"/>
        <v>1115.3899999999999</v>
      </c>
      <c r="S20" s="17">
        <f t="shared" si="1"/>
        <v>0</v>
      </c>
      <c r="T20" s="17">
        <f t="shared" si="1"/>
        <v>274.04000000000002</v>
      </c>
      <c r="U20" s="17">
        <f t="shared" si="1"/>
        <v>0</v>
      </c>
      <c r="V20" s="17">
        <f t="shared" si="1"/>
        <v>0</v>
      </c>
      <c r="W20" s="17">
        <f t="shared" si="1"/>
        <v>0</v>
      </c>
      <c r="X20" s="17">
        <f t="shared" si="1"/>
        <v>46.15</v>
      </c>
      <c r="Y20" s="17">
        <f t="shared" si="1"/>
        <v>43.71</v>
      </c>
      <c r="AA20" s="17">
        <f t="shared" si="2"/>
        <v>0</v>
      </c>
      <c r="AB20" s="17">
        <f t="shared" si="2"/>
        <v>0</v>
      </c>
      <c r="AC20" s="17">
        <f t="shared" si="2"/>
        <v>0</v>
      </c>
      <c r="AD20" s="17">
        <f t="shared" si="2"/>
        <v>0</v>
      </c>
      <c r="AE20" s="17">
        <f t="shared" si="2"/>
        <v>0</v>
      </c>
      <c r="AF20" s="17">
        <f t="shared" si="2"/>
        <v>0</v>
      </c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8"/>
    </row>
    <row r="21" spans="1:57" s="16" customFormat="1" ht="11.25" customHeight="1" x14ac:dyDescent="0.2">
      <c r="A21" s="69" t="s">
        <v>1424</v>
      </c>
      <c r="B21" s="58"/>
      <c r="C21" s="58"/>
      <c r="D21" s="58"/>
      <c r="E21" s="58"/>
      <c r="F21" s="58"/>
      <c r="G21" s="58"/>
      <c r="H21" s="28" t="s">
        <v>4</v>
      </c>
      <c r="X21" s="106" t="s">
        <v>1425</v>
      </c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79" t="s">
        <v>4</v>
      </c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69" t="s">
        <v>1426</v>
      </c>
      <c r="BB21" s="58"/>
      <c r="BC21" s="58"/>
      <c r="BD21" s="58"/>
      <c r="BE21" s="58"/>
    </row>
    <row r="22" spans="1:57" s="16" customFormat="1" ht="11.25" x14ac:dyDescent="0.2">
      <c r="A22" s="58"/>
      <c r="B22" s="58"/>
      <c r="C22" s="58"/>
      <c r="D22" s="58"/>
      <c r="E22" s="58"/>
      <c r="F22" s="58"/>
      <c r="G22" s="58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</row>
    <row r="23" spans="1:57" ht="0" hidden="1" customHeight="1" x14ac:dyDescent="0.25"/>
    <row r="24" spans="1:57" ht="17.45" customHeight="1" x14ac:dyDescent="0.25"/>
  </sheetData>
  <mergeCells count="229">
    <mergeCell ref="BA19:BA20"/>
    <mergeCell ref="BB19:BB20"/>
    <mergeCell ref="BC19:BC20"/>
    <mergeCell ref="BD19:BD20"/>
    <mergeCell ref="BE19:BE20"/>
    <mergeCell ref="A21:G22"/>
    <mergeCell ref="X21:AI22"/>
    <mergeCell ref="AJ21:AZ22"/>
    <mergeCell ref="BA21:BE22"/>
    <mergeCell ref="AU19:AU20"/>
    <mergeCell ref="AV19:AV20"/>
    <mergeCell ref="AW19:AW20"/>
    <mergeCell ref="AX19:AX20"/>
    <mergeCell ref="AY19:AY20"/>
    <mergeCell ref="AZ19:AZ20"/>
    <mergeCell ref="AO19:AO20"/>
    <mergeCell ref="AP19:AP20"/>
    <mergeCell ref="AQ19:AQ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N19:N20"/>
    <mergeCell ref="O19:O20"/>
    <mergeCell ref="P19:P20"/>
    <mergeCell ref="Q19:Q20"/>
    <mergeCell ref="AG19:AG20"/>
    <mergeCell ref="AH19:AH20"/>
    <mergeCell ref="BA17:BA18"/>
    <mergeCell ref="BB17:BB18"/>
    <mergeCell ref="BC17:BC18"/>
    <mergeCell ref="BD17:BD18"/>
    <mergeCell ref="BE17:BE18"/>
    <mergeCell ref="A19:G20"/>
    <mergeCell ref="H19:H20"/>
    <mergeCell ref="J19:J20"/>
    <mergeCell ref="L19:L20"/>
    <mergeCell ref="M19:M20"/>
    <mergeCell ref="AU17:AU18"/>
    <mergeCell ref="AV17:AV18"/>
    <mergeCell ref="AW17:AW18"/>
    <mergeCell ref="AX17:AX18"/>
    <mergeCell ref="AY17:AY18"/>
    <mergeCell ref="AZ17:AZ18"/>
    <mergeCell ref="AO17:AO18"/>
    <mergeCell ref="AP17:AP18"/>
    <mergeCell ref="AQ17:AQ18"/>
    <mergeCell ref="AR17:AR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N17:N18"/>
    <mergeCell ref="O17:O18"/>
    <mergeCell ref="P17:P18"/>
    <mergeCell ref="Q17:Q18"/>
    <mergeCell ref="AG17:AG18"/>
    <mergeCell ref="AH17:AH18"/>
    <mergeCell ref="F17:F18"/>
    <mergeCell ref="G17:G18"/>
    <mergeCell ref="H17:H18"/>
    <mergeCell ref="J17:J18"/>
    <mergeCell ref="L17:L18"/>
    <mergeCell ref="M17:M18"/>
    <mergeCell ref="BA15:BA16"/>
    <mergeCell ref="BB15:BB16"/>
    <mergeCell ref="BC15:BC16"/>
    <mergeCell ref="BD15:BD16"/>
    <mergeCell ref="BE15:BE16"/>
    <mergeCell ref="A17:A18"/>
    <mergeCell ref="B17:B18"/>
    <mergeCell ref="C17:C18"/>
    <mergeCell ref="D17:D18"/>
    <mergeCell ref="E17:E18"/>
    <mergeCell ref="AU15:AU16"/>
    <mergeCell ref="AV15:AV16"/>
    <mergeCell ref="AW15:AW16"/>
    <mergeCell ref="AX15:AX16"/>
    <mergeCell ref="AY15:AY16"/>
    <mergeCell ref="AZ15:AZ16"/>
    <mergeCell ref="AO15:AO16"/>
    <mergeCell ref="AP15:AP16"/>
    <mergeCell ref="AQ15:AQ16"/>
    <mergeCell ref="AR15:AR16"/>
    <mergeCell ref="AS15:AS16"/>
    <mergeCell ref="AT15:AT16"/>
    <mergeCell ref="AI15:AI16"/>
    <mergeCell ref="AJ15:AJ16"/>
    <mergeCell ref="AK15:AK16"/>
    <mergeCell ref="AL15:AL16"/>
    <mergeCell ref="AM15:AM16"/>
    <mergeCell ref="AN15:AN16"/>
    <mergeCell ref="N15:N16"/>
    <mergeCell ref="O15:O16"/>
    <mergeCell ref="P15:P16"/>
    <mergeCell ref="Q15:Q16"/>
    <mergeCell ref="AG15:AG16"/>
    <mergeCell ref="AH15:AH16"/>
    <mergeCell ref="F15:F16"/>
    <mergeCell ref="G15:G16"/>
    <mergeCell ref="H15:H16"/>
    <mergeCell ref="J15:J16"/>
    <mergeCell ref="L15:L16"/>
    <mergeCell ref="M15:M16"/>
    <mergeCell ref="C14:D14"/>
    <mergeCell ref="A15:A16"/>
    <mergeCell ref="B15:B16"/>
    <mergeCell ref="C15:C16"/>
    <mergeCell ref="D15:D16"/>
    <mergeCell ref="E15:E16"/>
    <mergeCell ref="BA12:BA13"/>
    <mergeCell ref="BB12:BB13"/>
    <mergeCell ref="BC12:BC13"/>
    <mergeCell ref="BD12:BD13"/>
    <mergeCell ref="BE12:BE13"/>
    <mergeCell ref="I13:J13"/>
    <mergeCell ref="AU12:AU13"/>
    <mergeCell ref="AV12:AV13"/>
    <mergeCell ref="AW12:AW13"/>
    <mergeCell ref="AX12:AX13"/>
    <mergeCell ref="AY12:AY13"/>
    <mergeCell ref="AZ12:AZ13"/>
    <mergeCell ref="AO12:AO13"/>
    <mergeCell ref="AP12:AP13"/>
    <mergeCell ref="AQ12:AQ13"/>
    <mergeCell ref="AR12:AR13"/>
    <mergeCell ref="AS12:AS13"/>
    <mergeCell ref="AT12:AT13"/>
    <mergeCell ref="AI12:AI13"/>
    <mergeCell ref="AJ12:AJ13"/>
    <mergeCell ref="AK12:AK13"/>
    <mergeCell ref="AL12:AL13"/>
    <mergeCell ref="AM12:AM13"/>
    <mergeCell ref="AN12:AN13"/>
    <mergeCell ref="AC12:AC13"/>
    <mergeCell ref="AD12:AD13"/>
    <mergeCell ref="AE12:AE13"/>
    <mergeCell ref="AF12:AF13"/>
    <mergeCell ref="AG12:AG13"/>
    <mergeCell ref="AH12:AH13"/>
    <mergeCell ref="V12:V13"/>
    <mergeCell ref="W12:W13"/>
    <mergeCell ref="X12:X13"/>
    <mergeCell ref="Y12:Y13"/>
    <mergeCell ref="AA12:AA13"/>
    <mergeCell ref="AB12:AB13"/>
    <mergeCell ref="P12:P13"/>
    <mergeCell ref="Q12:Q13"/>
    <mergeCell ref="R12:R13"/>
    <mergeCell ref="S12:S13"/>
    <mergeCell ref="T12:T13"/>
    <mergeCell ref="U12:U13"/>
    <mergeCell ref="G12:G13"/>
    <mergeCell ref="H12:J12"/>
    <mergeCell ref="L12:L13"/>
    <mergeCell ref="M12:M13"/>
    <mergeCell ref="N12:N13"/>
    <mergeCell ref="O12:O13"/>
    <mergeCell ref="BB10:BB11"/>
    <mergeCell ref="BC10:BC11"/>
    <mergeCell ref="BD10:BD11"/>
    <mergeCell ref="BE10:BE11"/>
    <mergeCell ref="I11:J11"/>
    <mergeCell ref="A12:A13"/>
    <mergeCell ref="B12:B13"/>
    <mergeCell ref="C12:D13"/>
    <mergeCell ref="E12:E13"/>
    <mergeCell ref="F12:F13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H10:AH11"/>
    <mergeCell ref="AI10:AI11"/>
    <mergeCell ref="W10:W11"/>
    <mergeCell ref="X10:X11"/>
    <mergeCell ref="Y10:Y11"/>
    <mergeCell ref="AA10:AA11"/>
    <mergeCell ref="AB10:AB11"/>
    <mergeCell ref="AC10:AC11"/>
    <mergeCell ref="Q10:Q11"/>
    <mergeCell ref="R10:R11"/>
    <mergeCell ref="S10:S11"/>
    <mergeCell ref="T10:T11"/>
    <mergeCell ref="U10:U11"/>
    <mergeCell ref="V10:V11"/>
    <mergeCell ref="H10:J10"/>
    <mergeCell ref="L10:L11"/>
    <mergeCell ref="M10:M11"/>
    <mergeCell ref="N10:N11"/>
    <mergeCell ref="O10:O11"/>
    <mergeCell ref="P10:P11"/>
    <mergeCell ref="A2:BE2"/>
    <mergeCell ref="A4:BE4"/>
    <mergeCell ref="A6:BE6"/>
    <mergeCell ref="A9:G9"/>
    <mergeCell ref="A10:A11"/>
    <mergeCell ref="B10:B11"/>
    <mergeCell ref="C10:D11"/>
    <mergeCell ref="E10:E11"/>
    <mergeCell ref="F10:F11"/>
    <mergeCell ref="G10:G11"/>
  </mergeCells>
  <pageMargins left="0" right="0" top="0" bottom="0" header="0" footer="0"/>
  <pageSetup paperSize="9" scale="80" orientation="landscape" horizontalDpi="300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2"/>
  <sheetViews>
    <sheetView showGridLines="0" view="pageBreakPreview" topLeftCell="F12" zoomScale="150" zoomScaleNormal="180" zoomScaleSheetLayoutView="150" workbookViewId="0">
      <selection activeCell="G27" sqref="G27"/>
    </sheetView>
  </sheetViews>
  <sheetFormatPr defaultRowHeight="15" x14ac:dyDescent="0.25"/>
  <cols>
    <col min="1" max="1" width="2.85546875" customWidth="1"/>
    <col min="2" max="2" width="7.42578125" customWidth="1"/>
    <col min="3" max="3" width="6" customWidth="1"/>
    <col min="4" max="4" width="10.140625" customWidth="1"/>
    <col min="5" max="5" width="3.28515625" customWidth="1"/>
    <col min="6" max="6" width="8.42578125" customWidth="1"/>
    <col min="7" max="7" width="6" customWidth="1"/>
    <col min="8" max="8" width="3.7109375" customWidth="1"/>
    <col min="9" max="9" width="3.85546875" hidden="1" customWidth="1"/>
    <col min="10" max="11" width="3.85546875" customWidth="1"/>
    <col min="12" max="12" width="3.7109375" customWidth="1"/>
    <col min="13" max="13" width="3.5703125" customWidth="1"/>
    <col min="14" max="14" width="3.85546875" hidden="1" customWidth="1"/>
    <col min="15" max="15" width="3.42578125" customWidth="1"/>
    <col min="16" max="16" width="4" customWidth="1"/>
    <col min="17" max="17" width="6.28515625" customWidth="1"/>
    <col min="18" max="18" width="4.140625" customWidth="1"/>
    <col min="19" max="19" width="6" customWidth="1"/>
    <col min="20" max="20" width="4" customWidth="1"/>
    <col min="21" max="21" width="6.28515625" customWidth="1"/>
    <col min="22" max="22" width="4.85546875" customWidth="1"/>
    <col min="23" max="23" width="5" customWidth="1"/>
    <col min="24" max="24" width="4.28515625" customWidth="1"/>
    <col min="25" max="25" width="4.42578125" customWidth="1"/>
    <col min="26" max="26" width="5.7109375" hidden="1" customWidth="1"/>
    <col min="27" max="27" width="4.140625" hidden="1" customWidth="1"/>
    <col min="28" max="28" width="4.28515625" hidden="1" customWidth="1"/>
    <col min="29" max="29" width="4.140625" hidden="1" customWidth="1"/>
    <col min="30" max="30" width="6" hidden="1" customWidth="1"/>
    <col min="31" max="31" width="4.42578125" customWidth="1"/>
    <col min="32" max="32" width="4.85546875" customWidth="1"/>
    <col min="33" max="34" width="3.85546875" customWidth="1"/>
    <col min="35" max="35" width="4.5703125" customWidth="1"/>
    <col min="36" max="36" width="4.140625" hidden="1" customWidth="1"/>
    <col min="37" max="37" width="3.5703125" customWidth="1"/>
    <col min="38" max="38" width="5" hidden="1" customWidth="1"/>
    <col min="39" max="39" width="3.85546875" hidden="1" customWidth="1"/>
    <col min="40" max="41" width="4" hidden="1" customWidth="1"/>
    <col min="42" max="43" width="4.140625" hidden="1" customWidth="1"/>
    <col min="44" max="44" width="5" customWidth="1"/>
    <col min="45" max="45" width="4.85546875" customWidth="1"/>
    <col min="46" max="47" width="4.5703125" customWidth="1"/>
    <col min="48" max="48" width="5" customWidth="1"/>
    <col min="49" max="49" width="3.42578125" hidden="1" customWidth="1"/>
    <col min="50" max="50" width="5" customWidth="1"/>
    <col min="51" max="51" width="4.7109375" customWidth="1"/>
    <col min="52" max="52" width="5.42578125" customWidth="1"/>
    <col min="53" max="53" width="5.5703125" customWidth="1"/>
    <col min="54" max="54" width="7" customWidth="1"/>
    <col min="55" max="55" width="11.8554687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4" customHeight="1" x14ac:dyDescent="0.25">
      <c r="A7" s="65" t="s">
        <v>331</v>
      </c>
      <c r="B7" s="65"/>
      <c r="C7" s="65"/>
      <c r="D7" s="65"/>
      <c r="E7" s="65"/>
      <c r="F7" s="65"/>
      <c r="G7" s="65"/>
      <c r="H7" s="65"/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s="25" customFormat="1" ht="16.5" customHeight="1" x14ac:dyDescent="0.15">
      <c r="A10" s="45" t="s">
        <v>59</v>
      </c>
      <c r="B10" s="45" t="s">
        <v>60</v>
      </c>
      <c r="C10" s="45" t="s">
        <v>61</v>
      </c>
      <c r="D10" s="47"/>
      <c r="E10" s="45" t="s">
        <v>62</v>
      </c>
      <c r="F10" s="45" t="s">
        <v>63</v>
      </c>
      <c r="G10" s="45" t="s">
        <v>64</v>
      </c>
      <c r="H10" s="45" t="s">
        <v>65</v>
      </c>
      <c r="I10" s="50"/>
      <c r="J10" s="51"/>
      <c r="K10" s="45" t="s">
        <v>66</v>
      </c>
      <c r="L10" s="45" t="s">
        <v>67</v>
      </c>
      <c r="M10" s="45" t="s">
        <v>68</v>
      </c>
      <c r="N10" s="45" t="s">
        <v>69</v>
      </c>
      <c r="O10" s="45" t="s">
        <v>70</v>
      </c>
      <c r="P10" s="45" t="s">
        <v>71</v>
      </c>
      <c r="Q10" s="45" t="s">
        <v>72</v>
      </c>
      <c r="R10" s="45" t="s">
        <v>73</v>
      </c>
      <c r="S10" s="45" t="s">
        <v>74</v>
      </c>
      <c r="T10" s="45" t="s">
        <v>75</v>
      </c>
      <c r="U10" s="45" t="s">
        <v>76</v>
      </c>
      <c r="V10" s="45" t="s">
        <v>77</v>
      </c>
      <c r="W10" s="45" t="s">
        <v>78</v>
      </c>
      <c r="X10" s="45" t="s">
        <v>79</v>
      </c>
      <c r="Y10" s="45" t="s">
        <v>80</v>
      </c>
      <c r="Z10" s="45" t="s">
        <v>81</v>
      </c>
      <c r="AA10" s="45" t="s">
        <v>82</v>
      </c>
      <c r="AB10" s="45" t="s">
        <v>83</v>
      </c>
      <c r="AC10" s="45" t="s">
        <v>84</v>
      </c>
      <c r="AD10" s="45" t="s">
        <v>85</v>
      </c>
      <c r="AE10" s="45" t="s">
        <v>86</v>
      </c>
      <c r="AF10" s="45" t="s">
        <v>87</v>
      </c>
      <c r="AG10" s="45" t="s">
        <v>88</v>
      </c>
      <c r="AH10" s="45" t="s">
        <v>89</v>
      </c>
      <c r="AI10" s="45" t="s">
        <v>90</v>
      </c>
      <c r="AJ10" s="45" t="s">
        <v>91</v>
      </c>
      <c r="AK10" s="45" t="s">
        <v>92</v>
      </c>
      <c r="AL10" s="45" t="s">
        <v>93</v>
      </c>
      <c r="AM10" s="45" t="s">
        <v>94</v>
      </c>
      <c r="AN10" s="45" t="s">
        <v>95</v>
      </c>
      <c r="AO10" s="45" t="s">
        <v>96</v>
      </c>
      <c r="AP10" s="45" t="s">
        <v>97</v>
      </c>
      <c r="AQ10" s="45" t="s">
        <v>98</v>
      </c>
      <c r="AR10" s="45" t="s">
        <v>99</v>
      </c>
      <c r="AS10" s="45" t="s">
        <v>100</v>
      </c>
      <c r="AT10" s="45" t="s">
        <v>101</v>
      </c>
      <c r="AU10" s="45" t="s">
        <v>102</v>
      </c>
      <c r="AV10" s="45" t="s">
        <v>103</v>
      </c>
      <c r="AW10" s="45" t="s">
        <v>104</v>
      </c>
      <c r="AX10" s="45" t="s">
        <v>105</v>
      </c>
      <c r="AY10" s="45" t="s">
        <v>106</v>
      </c>
      <c r="AZ10" s="45" t="s">
        <v>107</v>
      </c>
      <c r="BA10" s="45" t="s">
        <v>108</v>
      </c>
      <c r="BB10" s="45" t="s">
        <v>109</v>
      </c>
      <c r="BC10" s="45" t="s">
        <v>110</v>
      </c>
    </row>
    <row r="11" spans="1:55" s="25" customFormat="1" ht="16.5" customHeight="1" x14ac:dyDescent="0.15">
      <c r="A11" s="46"/>
      <c r="B11" s="46"/>
      <c r="C11" s="48"/>
      <c r="D11" s="49"/>
      <c r="E11" s="46"/>
      <c r="F11" s="46"/>
      <c r="G11" s="46"/>
      <c r="H11" s="24" t="s">
        <v>111</v>
      </c>
      <c r="I11" s="45" t="s">
        <v>112</v>
      </c>
      <c r="J11" s="51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 s="19" customFormat="1" ht="45" customHeight="1" x14ac:dyDescent="0.15">
      <c r="A12" s="26" t="s">
        <v>113</v>
      </c>
      <c r="B12" s="26" t="s">
        <v>114</v>
      </c>
      <c r="C12" s="52" t="s">
        <v>115</v>
      </c>
      <c r="D12" s="44"/>
      <c r="E12" s="26" t="s">
        <v>116</v>
      </c>
      <c r="F12" s="26" t="s">
        <v>117</v>
      </c>
      <c r="G12" s="26" t="s">
        <v>118</v>
      </c>
      <c r="H12" s="26" t="s">
        <v>119</v>
      </c>
      <c r="J12" s="26" t="s">
        <v>120</v>
      </c>
      <c r="K12" s="26" t="s">
        <v>121</v>
      </c>
      <c r="L12" s="26" t="s">
        <v>122</v>
      </c>
      <c r="M12" s="26" t="s">
        <v>123</v>
      </c>
      <c r="N12" s="26" t="s">
        <v>124</v>
      </c>
      <c r="O12" s="26" t="s">
        <v>125</v>
      </c>
      <c r="P12" s="26" t="s">
        <v>126</v>
      </c>
      <c r="Q12" s="26" t="s">
        <v>127</v>
      </c>
      <c r="R12" s="26" t="s">
        <v>128</v>
      </c>
      <c r="S12" s="26" t="s">
        <v>129</v>
      </c>
      <c r="T12" s="26" t="s">
        <v>130</v>
      </c>
      <c r="U12" s="26" t="s">
        <v>131</v>
      </c>
      <c r="V12" s="26" t="s">
        <v>132</v>
      </c>
      <c r="W12" s="26" t="s">
        <v>133</v>
      </c>
      <c r="X12" s="26" t="s">
        <v>134</v>
      </c>
      <c r="Y12" s="26" t="s">
        <v>135</v>
      </c>
      <c r="Z12" s="26" t="s">
        <v>136</v>
      </c>
      <c r="AA12" s="26" t="s">
        <v>137</v>
      </c>
      <c r="AB12" s="26" t="s">
        <v>138</v>
      </c>
      <c r="AC12" s="26" t="s">
        <v>139</v>
      </c>
      <c r="AD12" s="26" t="s">
        <v>140</v>
      </c>
      <c r="AE12" s="26" t="s">
        <v>141</v>
      </c>
      <c r="AF12" s="26" t="s">
        <v>142</v>
      </c>
      <c r="AG12" s="26" t="s">
        <v>143</v>
      </c>
      <c r="AH12" s="26" t="s">
        <v>144</v>
      </c>
      <c r="AI12" s="26" t="s">
        <v>145</v>
      </c>
      <c r="AJ12" s="26" t="s">
        <v>146</v>
      </c>
      <c r="AK12" s="26" t="s">
        <v>147</v>
      </c>
      <c r="AL12" s="26" t="s">
        <v>148</v>
      </c>
      <c r="AM12" s="26" t="s">
        <v>149</v>
      </c>
      <c r="AN12" s="26" t="s">
        <v>150</v>
      </c>
      <c r="AO12" s="26" t="s">
        <v>151</v>
      </c>
      <c r="AP12" s="26" t="s">
        <v>152</v>
      </c>
      <c r="AQ12" s="26" t="s">
        <v>153</v>
      </c>
      <c r="AR12" s="26" t="s">
        <v>154</v>
      </c>
      <c r="AS12" s="26" t="s">
        <v>155</v>
      </c>
      <c r="AT12" s="26" t="s">
        <v>156</v>
      </c>
      <c r="AU12" s="26" t="s">
        <v>157</v>
      </c>
      <c r="AV12" s="26" t="s">
        <v>158</v>
      </c>
      <c r="AW12" s="26" t="s">
        <v>159</v>
      </c>
      <c r="AX12" s="26" t="s">
        <v>160</v>
      </c>
      <c r="AY12" s="26" t="s">
        <v>161</v>
      </c>
      <c r="AZ12" s="26" t="s">
        <v>162</v>
      </c>
      <c r="BA12" s="26" t="s">
        <v>163</v>
      </c>
      <c r="BB12" s="26" t="s">
        <v>1391</v>
      </c>
      <c r="BC12" s="26" t="s">
        <v>165</v>
      </c>
    </row>
    <row r="13" spans="1:55" s="13" customFormat="1" ht="24.75" customHeight="1" x14ac:dyDescent="0.15">
      <c r="A13" s="38">
        <v>1</v>
      </c>
      <c r="B13" s="38" t="s">
        <v>332</v>
      </c>
      <c r="C13" s="38" t="s">
        <v>333</v>
      </c>
      <c r="D13" s="38" t="s">
        <v>334</v>
      </c>
      <c r="E13" s="38" t="s">
        <v>169</v>
      </c>
      <c r="F13" s="38" t="s">
        <v>335</v>
      </c>
      <c r="G13" s="38" t="s">
        <v>336</v>
      </c>
      <c r="H13" s="38">
        <v>0</v>
      </c>
      <c r="J13" s="38">
        <v>0</v>
      </c>
      <c r="K13" s="38">
        <v>350</v>
      </c>
      <c r="L13" s="38">
        <v>170</v>
      </c>
      <c r="M13" s="38">
        <v>24</v>
      </c>
      <c r="N13" s="54">
        <v>0</v>
      </c>
      <c r="O13" s="38">
        <v>225.5</v>
      </c>
      <c r="P13" s="54">
        <v>1.6826923076923099</v>
      </c>
      <c r="Q13" s="12">
        <v>200</v>
      </c>
      <c r="R13" s="12">
        <v>0</v>
      </c>
      <c r="S13" s="14">
        <v>33.5</v>
      </c>
      <c r="T13" s="14">
        <v>0</v>
      </c>
      <c r="U13" s="14">
        <v>0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54">
        <v>8</v>
      </c>
      <c r="AF13" s="54">
        <v>0</v>
      </c>
      <c r="AG13" s="54">
        <v>0</v>
      </c>
      <c r="AH13" s="54">
        <v>10</v>
      </c>
      <c r="AI13" s="54">
        <v>7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8">
        <v>0</v>
      </c>
      <c r="AP13" s="54">
        <v>0</v>
      </c>
      <c r="AQ13" s="54">
        <v>0</v>
      </c>
      <c r="AR13" s="54">
        <v>629.56067833374402</v>
      </c>
      <c r="AS13" s="38">
        <v>8</v>
      </c>
      <c r="AT13" s="54">
        <v>5.9</v>
      </c>
      <c r="AU13" s="54">
        <v>18.320678333744102</v>
      </c>
      <c r="AV13" s="54">
        <v>0</v>
      </c>
      <c r="AW13" s="54">
        <v>0</v>
      </c>
      <c r="AX13" s="54">
        <v>161.54</v>
      </c>
      <c r="AY13" s="54">
        <v>193.76067833374401</v>
      </c>
      <c r="AZ13" s="54">
        <v>435.8</v>
      </c>
      <c r="BA13" s="54">
        <v>400</v>
      </c>
      <c r="BB13" s="54">
        <v>143200</v>
      </c>
      <c r="BC13" s="38" t="s">
        <v>4</v>
      </c>
    </row>
    <row r="14" spans="1:55" s="13" customFormat="1" ht="24.75" customHeight="1" x14ac:dyDescent="0.15">
      <c r="A14" s="53"/>
      <c r="B14" s="53"/>
      <c r="C14" s="53"/>
      <c r="D14" s="53"/>
      <c r="E14" s="53"/>
      <c r="F14" s="53"/>
      <c r="G14" s="53"/>
      <c r="H14" s="53"/>
      <c r="J14" s="53"/>
      <c r="K14" s="53"/>
      <c r="L14" s="53"/>
      <c r="M14" s="53"/>
      <c r="N14" s="53"/>
      <c r="O14" s="53"/>
      <c r="P14" s="53"/>
      <c r="Q14" s="12">
        <v>506.54</v>
      </c>
      <c r="R14" s="14">
        <v>0</v>
      </c>
      <c r="S14" s="14">
        <v>84.56</v>
      </c>
      <c r="T14" s="14">
        <v>0</v>
      </c>
      <c r="U14" s="14">
        <v>0</v>
      </c>
      <c r="V14" s="14">
        <v>0</v>
      </c>
      <c r="W14" s="14">
        <v>13.46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13" customFormat="1" ht="24.75" customHeight="1" x14ac:dyDescent="0.15">
      <c r="A15" s="38">
        <v>2</v>
      </c>
      <c r="B15" s="38" t="s">
        <v>337</v>
      </c>
      <c r="C15" s="38" t="s">
        <v>338</v>
      </c>
      <c r="D15" s="38" t="s">
        <v>339</v>
      </c>
      <c r="E15" s="38" t="s">
        <v>169</v>
      </c>
      <c r="F15" s="38" t="s">
        <v>340</v>
      </c>
      <c r="G15" s="38" t="s">
        <v>336</v>
      </c>
      <c r="H15" s="38">
        <v>1</v>
      </c>
      <c r="J15" s="38">
        <v>2</v>
      </c>
      <c r="K15" s="38">
        <v>300</v>
      </c>
      <c r="L15" s="38">
        <v>50</v>
      </c>
      <c r="M15" s="38">
        <v>23</v>
      </c>
      <c r="N15" s="54">
        <v>0</v>
      </c>
      <c r="O15" s="38">
        <v>228.5</v>
      </c>
      <c r="P15" s="54">
        <v>1.4423076923076901</v>
      </c>
      <c r="Q15" s="12">
        <v>192</v>
      </c>
      <c r="R15" s="12">
        <v>0</v>
      </c>
      <c r="S15" s="14">
        <v>44.5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1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4">
        <v>11.375</v>
      </c>
      <c r="AF15" s="54">
        <v>0</v>
      </c>
      <c r="AG15" s="54">
        <v>0</v>
      </c>
      <c r="AH15" s="54">
        <v>10</v>
      </c>
      <c r="AI15" s="54">
        <v>7</v>
      </c>
      <c r="AJ15" s="54">
        <v>0</v>
      </c>
      <c r="AK15" s="54">
        <v>8</v>
      </c>
      <c r="AL15" s="54">
        <v>0</v>
      </c>
      <c r="AM15" s="54">
        <v>0</v>
      </c>
      <c r="AN15" s="54">
        <v>0</v>
      </c>
      <c r="AO15" s="38">
        <v>0</v>
      </c>
      <c r="AP15" s="54">
        <v>0</v>
      </c>
      <c r="AQ15" s="54">
        <v>0</v>
      </c>
      <c r="AR15" s="54">
        <v>482.64499999999998</v>
      </c>
      <c r="AS15" s="55">
        <v>11.375</v>
      </c>
      <c r="AT15" s="54">
        <v>5.9</v>
      </c>
      <c r="AU15" s="54">
        <v>0</v>
      </c>
      <c r="AV15" s="54">
        <v>0</v>
      </c>
      <c r="AW15" s="54">
        <v>0</v>
      </c>
      <c r="AX15" s="54">
        <v>138.46</v>
      </c>
      <c r="AY15" s="54">
        <v>155.73500000000001</v>
      </c>
      <c r="AZ15" s="54">
        <v>326.91000000000003</v>
      </c>
      <c r="BA15" s="54">
        <v>300</v>
      </c>
      <c r="BB15" s="54">
        <v>107600</v>
      </c>
      <c r="BC15" s="38" t="s">
        <v>4</v>
      </c>
    </row>
    <row r="16" spans="1:55" s="13" customFormat="1" ht="24.75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K16" s="53"/>
      <c r="L16" s="53"/>
      <c r="M16" s="53"/>
      <c r="N16" s="53"/>
      <c r="O16" s="53"/>
      <c r="P16" s="53"/>
      <c r="Q16" s="12">
        <v>326.92</v>
      </c>
      <c r="R16" s="14">
        <v>0</v>
      </c>
      <c r="S16" s="14">
        <v>96.27</v>
      </c>
      <c r="T16" s="14">
        <v>0</v>
      </c>
      <c r="U16" s="14">
        <v>0</v>
      </c>
      <c r="V16" s="14">
        <v>0</v>
      </c>
      <c r="W16" s="14">
        <v>11.54</v>
      </c>
      <c r="X16" s="14">
        <v>0</v>
      </c>
      <c r="Y16" s="14">
        <v>11.54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6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13" customFormat="1" ht="24.75" customHeight="1" x14ac:dyDescent="0.15">
      <c r="A17" s="38">
        <v>3</v>
      </c>
      <c r="B17" s="38" t="s">
        <v>341</v>
      </c>
      <c r="C17" s="38" t="s">
        <v>342</v>
      </c>
      <c r="D17" s="38" t="s">
        <v>343</v>
      </c>
      <c r="E17" s="38" t="s">
        <v>169</v>
      </c>
      <c r="F17" s="38" t="s">
        <v>344</v>
      </c>
      <c r="G17" s="38" t="s">
        <v>336</v>
      </c>
      <c r="H17" s="38">
        <v>1</v>
      </c>
      <c r="J17" s="38">
        <v>3</v>
      </c>
      <c r="K17" s="38">
        <v>250</v>
      </c>
      <c r="L17" s="38">
        <v>50</v>
      </c>
      <c r="M17" s="38">
        <v>24</v>
      </c>
      <c r="N17" s="54">
        <v>0</v>
      </c>
      <c r="O17" s="38">
        <v>242</v>
      </c>
      <c r="P17" s="54">
        <v>1.20192307692308</v>
      </c>
      <c r="Q17" s="12">
        <v>200</v>
      </c>
      <c r="R17" s="12">
        <v>0</v>
      </c>
      <c r="S17" s="14">
        <v>50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4">
        <v>12.625</v>
      </c>
      <c r="AF17" s="54">
        <v>0</v>
      </c>
      <c r="AG17" s="54">
        <v>0</v>
      </c>
      <c r="AH17" s="54">
        <v>10</v>
      </c>
      <c r="AI17" s="54">
        <v>7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8">
        <v>0</v>
      </c>
      <c r="AP17" s="54">
        <v>0</v>
      </c>
      <c r="AQ17" s="54">
        <v>0</v>
      </c>
      <c r="AR17" s="54">
        <v>419.76499999999999</v>
      </c>
      <c r="AS17" s="55">
        <v>12.625</v>
      </c>
      <c r="AT17" s="54">
        <v>5.9</v>
      </c>
      <c r="AU17" s="54">
        <v>0</v>
      </c>
      <c r="AV17" s="54">
        <v>0</v>
      </c>
      <c r="AW17" s="54">
        <v>0</v>
      </c>
      <c r="AX17" s="54">
        <v>115.38</v>
      </c>
      <c r="AY17" s="54">
        <v>133.905</v>
      </c>
      <c r="AZ17" s="54">
        <v>285.86</v>
      </c>
      <c r="BA17" s="54">
        <v>250</v>
      </c>
      <c r="BB17" s="54">
        <v>143400</v>
      </c>
      <c r="BC17" s="38" t="s">
        <v>4</v>
      </c>
    </row>
    <row r="18" spans="1:55" s="13" customFormat="1" ht="24.75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K18" s="53"/>
      <c r="L18" s="53"/>
      <c r="M18" s="53"/>
      <c r="N18" s="53"/>
      <c r="O18" s="53"/>
      <c r="P18" s="53"/>
      <c r="Q18" s="12">
        <v>290.38</v>
      </c>
      <c r="R18" s="14">
        <v>0</v>
      </c>
      <c r="S18" s="14">
        <v>90.14</v>
      </c>
      <c r="T18" s="14">
        <v>0</v>
      </c>
      <c r="U18" s="14">
        <v>0</v>
      </c>
      <c r="V18" s="14">
        <v>0</v>
      </c>
      <c r="W18" s="14">
        <v>9.6199999999999992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6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16" customFormat="1" ht="12.75" x14ac:dyDescent="0.2">
      <c r="A19" s="57" t="s">
        <v>303</v>
      </c>
      <c r="B19" s="58"/>
      <c r="C19" s="58"/>
      <c r="D19" s="58"/>
      <c r="E19" s="58"/>
      <c r="F19" s="58"/>
      <c r="G19" s="58"/>
      <c r="H19" s="61">
        <f>SUM(H13:H18)</f>
        <v>2</v>
      </c>
      <c r="J19" s="61">
        <f>SUM(J13:J18)</f>
        <v>5</v>
      </c>
      <c r="K19" s="61">
        <f t="shared" ref="K19:P19" si="0">SUM(K13:K18)</f>
        <v>900</v>
      </c>
      <c r="L19" s="61">
        <f t="shared" si="0"/>
        <v>270</v>
      </c>
      <c r="M19" s="61">
        <f t="shared" si="0"/>
        <v>71</v>
      </c>
      <c r="N19" s="61">
        <f t="shared" si="0"/>
        <v>0</v>
      </c>
      <c r="O19" s="61">
        <f t="shared" si="0"/>
        <v>696</v>
      </c>
      <c r="P19" s="63">
        <f t="shared" si="0"/>
        <v>4.3269230769230802</v>
      </c>
      <c r="Q19" s="17">
        <f>SUM(Q13+Q15+Q17)</f>
        <v>592</v>
      </c>
      <c r="R19" s="17">
        <f t="shared" ref="R19:AD19" si="1">SUM(R13+R15+R17)</f>
        <v>0</v>
      </c>
      <c r="S19" s="17">
        <f t="shared" si="1"/>
        <v>128</v>
      </c>
      <c r="T19" s="17">
        <f t="shared" si="1"/>
        <v>0</v>
      </c>
      <c r="U19" s="17">
        <f t="shared" si="1"/>
        <v>0</v>
      </c>
      <c r="V19" s="17">
        <f t="shared" si="1"/>
        <v>0</v>
      </c>
      <c r="W19" s="17">
        <f t="shared" si="1"/>
        <v>3</v>
      </c>
      <c r="X19" s="17">
        <f t="shared" si="1"/>
        <v>0</v>
      </c>
      <c r="Y19" s="17">
        <f t="shared" si="1"/>
        <v>1</v>
      </c>
      <c r="Z19" s="17">
        <f t="shared" si="1"/>
        <v>0</v>
      </c>
      <c r="AA19" s="17">
        <f t="shared" si="1"/>
        <v>0</v>
      </c>
      <c r="AB19" s="17">
        <f t="shared" si="1"/>
        <v>0</v>
      </c>
      <c r="AC19" s="17">
        <f t="shared" si="1"/>
        <v>0</v>
      </c>
      <c r="AD19" s="17">
        <f t="shared" si="1"/>
        <v>0</v>
      </c>
      <c r="AE19" s="62">
        <f>SUM(AE13:AE18)</f>
        <v>32</v>
      </c>
      <c r="AF19" s="62">
        <f t="shared" ref="AF19:BB19" si="2">SUM(AF13:AF18)</f>
        <v>0</v>
      </c>
      <c r="AG19" s="62">
        <f t="shared" si="2"/>
        <v>0</v>
      </c>
      <c r="AH19" s="62">
        <f t="shared" si="2"/>
        <v>30</v>
      </c>
      <c r="AI19" s="62">
        <f t="shared" si="2"/>
        <v>21</v>
      </c>
      <c r="AJ19" s="62">
        <f t="shared" si="2"/>
        <v>0</v>
      </c>
      <c r="AK19" s="62">
        <f t="shared" si="2"/>
        <v>8</v>
      </c>
      <c r="AL19" s="62">
        <f t="shared" si="2"/>
        <v>0</v>
      </c>
      <c r="AM19" s="62">
        <f t="shared" si="2"/>
        <v>0</v>
      </c>
      <c r="AN19" s="62">
        <f t="shared" si="2"/>
        <v>0</v>
      </c>
      <c r="AO19" s="62">
        <f t="shared" si="2"/>
        <v>0</v>
      </c>
      <c r="AP19" s="62">
        <f t="shared" si="2"/>
        <v>0</v>
      </c>
      <c r="AQ19" s="62">
        <f t="shared" si="2"/>
        <v>0</v>
      </c>
      <c r="AR19" s="62">
        <f t="shared" si="2"/>
        <v>1531.9706783337438</v>
      </c>
      <c r="AS19" s="62">
        <f>SUM(AS13:AS18)</f>
        <v>32</v>
      </c>
      <c r="AT19" s="62">
        <f t="shared" si="2"/>
        <v>17.700000000000003</v>
      </c>
      <c r="AU19" s="62">
        <f t="shared" si="2"/>
        <v>18.320678333744102</v>
      </c>
      <c r="AV19" s="62">
        <f t="shared" si="2"/>
        <v>0</v>
      </c>
      <c r="AW19" s="62">
        <f t="shared" si="2"/>
        <v>0</v>
      </c>
      <c r="AX19" s="62">
        <f t="shared" si="2"/>
        <v>415.38</v>
      </c>
      <c r="AY19" s="62">
        <f t="shared" si="2"/>
        <v>483.40067833374405</v>
      </c>
      <c r="AZ19" s="62">
        <f t="shared" si="2"/>
        <v>1048.5700000000002</v>
      </c>
      <c r="BA19" s="62">
        <f t="shared" si="2"/>
        <v>950</v>
      </c>
      <c r="BB19" s="62">
        <f t="shared" si="2"/>
        <v>394200</v>
      </c>
      <c r="BC19" s="67" t="s">
        <v>4</v>
      </c>
    </row>
    <row r="20" spans="1:55" s="16" customFormat="1" ht="12.75" x14ac:dyDescent="0.2">
      <c r="A20" s="59"/>
      <c r="B20" s="60"/>
      <c r="C20" s="60"/>
      <c r="D20" s="60"/>
      <c r="E20" s="60"/>
      <c r="F20" s="60"/>
      <c r="G20" s="60"/>
      <c r="H20" s="59"/>
      <c r="J20" s="59"/>
      <c r="K20" s="59"/>
      <c r="L20" s="59"/>
      <c r="M20" s="59"/>
      <c r="N20" s="59"/>
      <c r="O20" s="59"/>
      <c r="P20" s="64"/>
      <c r="Q20" s="17">
        <f>SUM(Q14+Q16+Q18)</f>
        <v>1123.8400000000001</v>
      </c>
      <c r="R20" s="17">
        <f t="shared" ref="R20:AD20" si="3">SUM(R14+R16+R18)</f>
        <v>0</v>
      </c>
      <c r="S20" s="17">
        <f t="shared" si="3"/>
        <v>270.96999999999997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34.619999999999997</v>
      </c>
      <c r="X20" s="17">
        <f t="shared" si="3"/>
        <v>0</v>
      </c>
      <c r="Y20" s="17">
        <f t="shared" si="3"/>
        <v>11.54</v>
      </c>
      <c r="Z20" s="17">
        <f t="shared" si="3"/>
        <v>0</v>
      </c>
      <c r="AA20" s="17">
        <f t="shared" si="3"/>
        <v>0</v>
      </c>
      <c r="AB20" s="17">
        <f t="shared" si="3"/>
        <v>0</v>
      </c>
      <c r="AC20" s="17">
        <f t="shared" si="3"/>
        <v>0</v>
      </c>
      <c r="AD20" s="17">
        <f t="shared" si="3"/>
        <v>0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8"/>
    </row>
    <row r="21" spans="1:55" s="16" customFormat="1" ht="41.65" customHeight="1" x14ac:dyDescent="0.2">
      <c r="A21" s="69" t="s">
        <v>1424</v>
      </c>
      <c r="B21" s="58"/>
      <c r="C21" s="58"/>
      <c r="D21" s="58"/>
      <c r="E21" s="58"/>
      <c r="F21" s="58"/>
      <c r="G21" s="58"/>
      <c r="H21" s="28" t="s">
        <v>4</v>
      </c>
      <c r="V21" s="66" t="s">
        <v>1425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28" t="s">
        <v>4</v>
      </c>
      <c r="AY21" s="69" t="s">
        <v>1426</v>
      </c>
      <c r="AZ21" s="58"/>
      <c r="BA21" s="58"/>
      <c r="BB21" s="58"/>
      <c r="BC21" s="58"/>
    </row>
    <row r="22" spans="1:55" ht="0" hidden="1" customHeight="1" x14ac:dyDescent="0.25"/>
  </sheetData>
  <mergeCells count="268">
    <mergeCell ref="A7:H7"/>
    <mergeCell ref="V21:AG21"/>
    <mergeCell ref="AZ19:AZ20"/>
    <mergeCell ref="BA19:BA20"/>
    <mergeCell ref="BB19:BB20"/>
    <mergeCell ref="BC19:BC20"/>
    <mergeCell ref="A21:G21"/>
    <mergeCell ref="AY21:BC21"/>
    <mergeCell ref="AU19:AU20"/>
    <mergeCell ref="AV19:AV20"/>
    <mergeCell ref="AW19:AW20"/>
    <mergeCell ref="AX19:AX20"/>
    <mergeCell ref="AY19:AY20"/>
    <mergeCell ref="AP19:AP20"/>
    <mergeCell ref="AQ19:AQ20"/>
    <mergeCell ref="AR19:AR20"/>
    <mergeCell ref="AS19:AS20"/>
    <mergeCell ref="AT19:AT20"/>
    <mergeCell ref="AK19:AK20"/>
    <mergeCell ref="AL19:AL20"/>
    <mergeCell ref="AM19:AM20"/>
    <mergeCell ref="AN19:AN20"/>
    <mergeCell ref="AO19:AO20"/>
    <mergeCell ref="AF19:AF20"/>
    <mergeCell ref="AG19:AG20"/>
    <mergeCell ref="AH19:AH20"/>
    <mergeCell ref="AI19:AI20"/>
    <mergeCell ref="AJ19:AJ20"/>
    <mergeCell ref="M19:M20"/>
    <mergeCell ref="N19:N20"/>
    <mergeCell ref="O19:O20"/>
    <mergeCell ref="P19:P20"/>
    <mergeCell ref="AE19:AE20"/>
    <mergeCell ref="A19:G20"/>
    <mergeCell ref="H19:H20"/>
    <mergeCell ref="J19:J20"/>
    <mergeCell ref="K19:K20"/>
    <mergeCell ref="L19:L20"/>
    <mergeCell ref="AY17:AY18"/>
    <mergeCell ref="AZ17:AZ18"/>
    <mergeCell ref="BA17:BA18"/>
    <mergeCell ref="BB17:BB18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F17:F18"/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J15:AJ16"/>
    <mergeCell ref="AK15:AK16"/>
    <mergeCell ref="AL15:AL16"/>
    <mergeCell ref="AM15:AM16"/>
    <mergeCell ref="AN15:AN16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N13:AN14"/>
    <mergeCell ref="AO13:AO14"/>
    <mergeCell ref="AP13:AP14"/>
    <mergeCell ref="AQ13:AQ14"/>
    <mergeCell ref="AR13:AR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AH13:AH14"/>
    <mergeCell ref="K13:K14"/>
    <mergeCell ref="L13:L14"/>
    <mergeCell ref="M13:M14"/>
    <mergeCell ref="N13:N14"/>
    <mergeCell ref="O13:O14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AZ10:AZ11"/>
    <mergeCell ref="BA10:BA11"/>
    <mergeCell ref="BB10:BB11"/>
    <mergeCell ref="AJ10:AJ11"/>
    <mergeCell ref="AK10:AK11"/>
    <mergeCell ref="AL10:AL11"/>
    <mergeCell ref="AM10:AM11"/>
    <mergeCell ref="AN10:AN11"/>
    <mergeCell ref="AE10:AE11"/>
    <mergeCell ref="AF10:AF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Y8:AY9"/>
    <mergeCell ref="AZ8:AZ9"/>
    <mergeCell ref="BA8:BA9"/>
    <mergeCell ref="BB8:BB9"/>
    <mergeCell ref="BC8:BC9"/>
    <mergeCell ref="AT8:AT9"/>
    <mergeCell ref="AU8:AU9"/>
    <mergeCell ref="AV8:AV9"/>
    <mergeCell ref="AW8:AW9"/>
    <mergeCell ref="AX8:AX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T8:T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U8:U9"/>
    <mergeCell ref="V8:V9"/>
    <mergeCell ref="W8:W9"/>
    <mergeCell ref="X8:X9"/>
    <mergeCell ref="Y8:Y9"/>
    <mergeCell ref="P8:P9"/>
    <mergeCell ref="Q8:Q9"/>
    <mergeCell ref="R8:R9"/>
    <mergeCell ref="S8:S9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24"/>
  <sheetViews>
    <sheetView showGridLines="0" view="pageBreakPreview" topLeftCell="H19" zoomScale="160" zoomScaleNormal="100" zoomScaleSheetLayoutView="160" workbookViewId="0">
      <selection activeCell="A7" sqref="A7:G7"/>
    </sheetView>
  </sheetViews>
  <sheetFormatPr defaultRowHeight="15" x14ac:dyDescent="0.25"/>
  <cols>
    <col min="1" max="1" width="2.85546875" customWidth="1"/>
    <col min="2" max="2" width="6.5703125" customWidth="1"/>
    <col min="3" max="3" width="7" customWidth="1"/>
    <col min="4" max="4" width="6" customWidth="1"/>
    <col min="5" max="5" width="3.140625" customWidth="1"/>
    <col min="6" max="6" width="8.140625" customWidth="1"/>
    <col min="7" max="7" width="6.5703125" customWidth="1"/>
    <col min="8" max="8" width="3.7109375" customWidth="1"/>
    <col min="9" max="9" width="0.28515625" hidden="1" customWidth="1"/>
    <col min="10" max="11" width="3.85546875" customWidth="1"/>
    <col min="12" max="12" width="3.7109375" customWidth="1"/>
    <col min="13" max="13" width="3.5703125" customWidth="1"/>
    <col min="14" max="14" width="3.28515625" customWidth="1"/>
    <col min="15" max="15" width="5.42578125" customWidth="1"/>
    <col min="16" max="16" width="4" customWidth="1"/>
    <col min="17" max="17" width="5.42578125" customWidth="1"/>
    <col min="18" max="18" width="4.140625" customWidth="1"/>
    <col min="19" max="19" width="5.5703125" customWidth="1"/>
    <col min="20" max="20" width="4" hidden="1" customWidth="1"/>
    <col min="21" max="21" width="5.85546875" hidden="1" customWidth="1"/>
    <col min="22" max="22" width="3.5703125" hidden="1" customWidth="1"/>
    <col min="23" max="23" width="4.7109375" customWidth="1"/>
    <col min="24" max="25" width="4.28515625" customWidth="1"/>
    <col min="26" max="26" width="3.7109375" hidden="1" customWidth="1"/>
    <col min="27" max="27" width="3.5703125" hidden="1" customWidth="1"/>
    <col min="28" max="28" width="4.28515625" customWidth="1"/>
    <col min="29" max="29" width="4.140625" hidden="1" customWidth="1"/>
    <col min="30" max="30" width="4.85546875" hidden="1" customWidth="1"/>
    <col min="31" max="31" width="4.42578125" customWidth="1"/>
    <col min="32" max="32" width="3.42578125" customWidth="1"/>
    <col min="33" max="34" width="3.85546875" customWidth="1"/>
    <col min="35" max="35" width="6" customWidth="1"/>
    <col min="36" max="39" width="6" hidden="1" customWidth="1"/>
    <col min="40" max="41" width="6" customWidth="1"/>
    <col min="42" max="43" width="6" hidden="1" customWidth="1"/>
    <col min="44" max="44" width="6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3.7109375" customWidth="1"/>
    <col min="50" max="50" width="4.42578125" customWidth="1"/>
    <col min="51" max="51" width="5.5703125" customWidth="1"/>
    <col min="52" max="52" width="5.140625" customWidth="1"/>
    <col min="53" max="53" width="5.5703125" customWidth="1"/>
    <col min="54" max="54" width="6.7109375" customWidth="1"/>
    <col min="55" max="55" width="11.570312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2.5" customHeight="1" x14ac:dyDescent="0.25">
      <c r="A7" s="65" t="s">
        <v>704</v>
      </c>
      <c r="B7" s="65"/>
      <c r="C7" s="65"/>
      <c r="D7" s="65"/>
      <c r="E7" s="65"/>
      <c r="F7" s="65"/>
      <c r="G7" s="65"/>
      <c r="H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s="23" customFormat="1" ht="14.25" x14ac:dyDescent="0.2">
      <c r="A10" s="70" t="s">
        <v>59</v>
      </c>
      <c r="B10" s="70" t="s">
        <v>60</v>
      </c>
      <c r="C10" s="70" t="s">
        <v>61</v>
      </c>
      <c r="D10" s="72"/>
      <c r="E10" s="70" t="s">
        <v>62</v>
      </c>
      <c r="F10" s="70" t="s">
        <v>63</v>
      </c>
      <c r="G10" s="70" t="s">
        <v>64</v>
      </c>
      <c r="H10" s="70" t="s">
        <v>65</v>
      </c>
      <c r="I10" s="75"/>
      <c r="J10" s="76"/>
      <c r="K10" s="70" t="s">
        <v>66</v>
      </c>
      <c r="L10" s="70" t="s">
        <v>67</v>
      </c>
      <c r="M10" s="70" t="s">
        <v>68</v>
      </c>
      <c r="N10" s="70" t="s">
        <v>69</v>
      </c>
      <c r="O10" s="70" t="s">
        <v>70</v>
      </c>
      <c r="P10" s="70" t="s">
        <v>71</v>
      </c>
      <c r="Q10" s="70" t="s">
        <v>72</v>
      </c>
      <c r="R10" s="70" t="s">
        <v>73</v>
      </c>
      <c r="S10" s="70" t="s">
        <v>74</v>
      </c>
      <c r="T10" s="70" t="s">
        <v>75</v>
      </c>
      <c r="U10" s="70" t="s">
        <v>76</v>
      </c>
      <c r="V10" s="70" t="s">
        <v>77</v>
      </c>
      <c r="W10" s="70" t="s">
        <v>78</v>
      </c>
      <c r="X10" s="70" t="s">
        <v>79</v>
      </c>
      <c r="Y10" s="70" t="s">
        <v>80</v>
      </c>
      <c r="Z10" s="70" t="s">
        <v>81</v>
      </c>
      <c r="AA10" s="70" t="s">
        <v>82</v>
      </c>
      <c r="AB10" s="70" t="s">
        <v>83</v>
      </c>
      <c r="AC10" s="70" t="s">
        <v>84</v>
      </c>
      <c r="AD10" s="70" t="s">
        <v>85</v>
      </c>
      <c r="AE10" s="70" t="s">
        <v>86</v>
      </c>
      <c r="AF10" s="70" t="s">
        <v>87</v>
      </c>
      <c r="AG10" s="70" t="s">
        <v>88</v>
      </c>
      <c r="AH10" s="70" t="s">
        <v>89</v>
      </c>
      <c r="AI10" s="70" t="s">
        <v>90</v>
      </c>
      <c r="AJ10" s="70" t="s">
        <v>91</v>
      </c>
      <c r="AK10" s="70" t="s">
        <v>92</v>
      </c>
      <c r="AL10" s="70" t="s">
        <v>93</v>
      </c>
      <c r="AM10" s="70" t="s">
        <v>94</v>
      </c>
      <c r="AN10" s="70" t="s">
        <v>95</v>
      </c>
      <c r="AO10" s="70" t="s">
        <v>96</v>
      </c>
      <c r="AP10" s="70" t="s">
        <v>97</v>
      </c>
      <c r="AQ10" s="70" t="s">
        <v>98</v>
      </c>
      <c r="AR10" s="70" t="s">
        <v>99</v>
      </c>
      <c r="AS10" s="70" t="s">
        <v>100</v>
      </c>
      <c r="AT10" s="70" t="s">
        <v>101</v>
      </c>
      <c r="AU10" s="70" t="s">
        <v>102</v>
      </c>
      <c r="AV10" s="70" t="s">
        <v>103</v>
      </c>
      <c r="AW10" s="70" t="s">
        <v>104</v>
      </c>
      <c r="AX10" s="70" t="s">
        <v>105</v>
      </c>
      <c r="AY10" s="70" t="s">
        <v>106</v>
      </c>
      <c r="AZ10" s="70" t="s">
        <v>107</v>
      </c>
      <c r="BA10" s="70" t="s">
        <v>108</v>
      </c>
      <c r="BB10" s="70" t="s">
        <v>109</v>
      </c>
      <c r="BC10" s="70" t="s">
        <v>110</v>
      </c>
    </row>
    <row r="11" spans="1:55" s="23" customFormat="1" ht="16.5" x14ac:dyDescent="0.2">
      <c r="A11" s="71"/>
      <c r="B11" s="71"/>
      <c r="C11" s="73"/>
      <c r="D11" s="74"/>
      <c r="E11" s="71"/>
      <c r="F11" s="71"/>
      <c r="G11" s="71"/>
      <c r="H11" s="22" t="s">
        <v>111</v>
      </c>
      <c r="I11" s="70" t="s">
        <v>112</v>
      </c>
      <c r="J11" s="76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 s="6" customFormat="1" ht="57" customHeight="1" x14ac:dyDescent="0.15">
      <c r="A12" s="5" t="s">
        <v>113</v>
      </c>
      <c r="B12" s="5" t="s">
        <v>114</v>
      </c>
      <c r="C12" s="77" t="s">
        <v>115</v>
      </c>
      <c r="D12" s="78"/>
      <c r="E12" s="5" t="s">
        <v>116</v>
      </c>
      <c r="F12" s="5" t="s">
        <v>117</v>
      </c>
      <c r="G12" s="5" t="s">
        <v>118</v>
      </c>
      <c r="H12" s="5" t="s">
        <v>119</v>
      </c>
      <c r="J12" s="5" t="s">
        <v>120</v>
      </c>
      <c r="K12" s="5" t="s">
        <v>121</v>
      </c>
      <c r="L12" s="5" t="s">
        <v>122</v>
      </c>
      <c r="M12" s="5" t="s">
        <v>123</v>
      </c>
      <c r="N12" s="5" t="s">
        <v>124</v>
      </c>
      <c r="O12" s="5" t="s">
        <v>125</v>
      </c>
      <c r="P12" s="5" t="s">
        <v>126</v>
      </c>
      <c r="Q12" s="5" t="s">
        <v>127</v>
      </c>
      <c r="R12" s="5" t="s">
        <v>128</v>
      </c>
      <c r="S12" s="5" t="s">
        <v>129</v>
      </c>
      <c r="T12" s="5" t="s">
        <v>130</v>
      </c>
      <c r="U12" s="5" t="s">
        <v>131</v>
      </c>
      <c r="V12" s="5" t="s">
        <v>132</v>
      </c>
      <c r="W12" s="5" t="s">
        <v>133</v>
      </c>
      <c r="X12" s="5" t="s">
        <v>134</v>
      </c>
      <c r="Y12" s="5" t="s">
        <v>135</v>
      </c>
      <c r="Z12" s="5" t="s">
        <v>136</v>
      </c>
      <c r="AA12" s="5" t="s">
        <v>137</v>
      </c>
      <c r="AB12" s="5" t="s">
        <v>138</v>
      </c>
      <c r="AC12" s="5" t="s">
        <v>139</v>
      </c>
      <c r="AD12" s="5" t="s">
        <v>140</v>
      </c>
      <c r="AE12" s="5" t="s">
        <v>141</v>
      </c>
      <c r="AF12" s="5" t="s">
        <v>142</v>
      </c>
      <c r="AG12" s="5" t="s">
        <v>143</v>
      </c>
      <c r="AH12" s="5" t="s">
        <v>144</v>
      </c>
      <c r="AI12" s="5" t="s">
        <v>145</v>
      </c>
      <c r="AJ12" s="5" t="s">
        <v>146</v>
      </c>
      <c r="AK12" s="5" t="s">
        <v>147</v>
      </c>
      <c r="AL12" s="5" t="s">
        <v>148</v>
      </c>
      <c r="AM12" s="5" t="s">
        <v>149</v>
      </c>
      <c r="AN12" s="5" t="s">
        <v>150</v>
      </c>
      <c r="AO12" s="5" t="s">
        <v>151</v>
      </c>
      <c r="AP12" s="5" t="s">
        <v>152</v>
      </c>
      <c r="AQ12" s="5" t="s">
        <v>153</v>
      </c>
      <c r="AR12" s="5" t="s">
        <v>154</v>
      </c>
      <c r="AS12" s="5" t="s">
        <v>155</v>
      </c>
      <c r="AT12" s="5" t="s">
        <v>156</v>
      </c>
      <c r="AU12" s="5" t="s">
        <v>157</v>
      </c>
      <c r="AV12" s="5" t="s">
        <v>158</v>
      </c>
      <c r="AW12" s="5" t="s">
        <v>159</v>
      </c>
      <c r="AX12" s="5" t="s">
        <v>160</v>
      </c>
      <c r="AY12" s="5" t="s">
        <v>161</v>
      </c>
      <c r="AZ12" s="5" t="s">
        <v>162</v>
      </c>
      <c r="BA12" s="5" t="s">
        <v>163</v>
      </c>
      <c r="BB12" s="5" t="s">
        <v>1391</v>
      </c>
      <c r="BC12" s="5" t="s">
        <v>165</v>
      </c>
    </row>
    <row r="13" spans="1:55" s="13" customFormat="1" ht="24" customHeight="1" x14ac:dyDescent="0.15">
      <c r="A13" s="38">
        <v>1</v>
      </c>
      <c r="B13" s="38" t="s">
        <v>705</v>
      </c>
      <c r="C13" s="38" t="s">
        <v>706</v>
      </c>
      <c r="D13" s="38" t="s">
        <v>707</v>
      </c>
      <c r="E13" s="38" t="s">
        <v>169</v>
      </c>
      <c r="F13" s="38" t="s">
        <v>318</v>
      </c>
      <c r="G13" s="38" t="s">
        <v>708</v>
      </c>
      <c r="H13" s="38">
        <v>0</v>
      </c>
      <c r="J13" s="38">
        <v>0</v>
      </c>
      <c r="K13" s="38">
        <v>250</v>
      </c>
      <c r="L13" s="38">
        <v>50</v>
      </c>
      <c r="M13" s="38">
        <v>24</v>
      </c>
      <c r="N13" s="54">
        <v>0</v>
      </c>
      <c r="O13" s="38">
        <v>229</v>
      </c>
      <c r="P13" s="54">
        <v>1.20192307692308</v>
      </c>
      <c r="Q13" s="12">
        <v>200</v>
      </c>
      <c r="R13" s="12">
        <v>0</v>
      </c>
      <c r="S13" s="14">
        <v>37</v>
      </c>
      <c r="T13" s="14">
        <v>0</v>
      </c>
      <c r="U13" s="14">
        <v>0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54">
        <v>9.25</v>
      </c>
      <c r="AF13" s="54">
        <v>0</v>
      </c>
      <c r="AG13" s="54">
        <v>0</v>
      </c>
      <c r="AH13" s="54">
        <v>10</v>
      </c>
      <c r="AI13" s="54">
        <v>7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8">
        <v>0</v>
      </c>
      <c r="AP13" s="54">
        <v>0</v>
      </c>
      <c r="AQ13" s="54">
        <v>0</v>
      </c>
      <c r="AR13" s="54">
        <v>392.95893357160497</v>
      </c>
      <c r="AS13" s="38">
        <v>9.25</v>
      </c>
      <c r="AT13" s="54">
        <v>5.9</v>
      </c>
      <c r="AU13" s="54">
        <v>0.34893357160463401</v>
      </c>
      <c r="AV13" s="54">
        <v>0</v>
      </c>
      <c r="AW13" s="54">
        <v>0</v>
      </c>
      <c r="AX13" s="54">
        <v>115.38</v>
      </c>
      <c r="AY13" s="54">
        <v>130.87893357160499</v>
      </c>
      <c r="AZ13" s="54">
        <v>262.08</v>
      </c>
      <c r="BA13" s="54">
        <v>250</v>
      </c>
      <c r="BB13" s="54">
        <v>48300</v>
      </c>
      <c r="BC13" s="38" t="s">
        <v>4</v>
      </c>
    </row>
    <row r="14" spans="1:55" s="13" customFormat="1" ht="24" customHeight="1" x14ac:dyDescent="0.15">
      <c r="A14" s="53"/>
      <c r="B14" s="53"/>
      <c r="C14" s="53"/>
      <c r="D14" s="53"/>
      <c r="E14" s="53"/>
      <c r="F14" s="53"/>
      <c r="G14" s="53"/>
      <c r="H14" s="53"/>
      <c r="J14" s="53"/>
      <c r="K14" s="53"/>
      <c r="L14" s="53"/>
      <c r="M14" s="53"/>
      <c r="N14" s="53"/>
      <c r="O14" s="53"/>
      <c r="P14" s="53"/>
      <c r="Q14" s="12">
        <v>290.38</v>
      </c>
      <c r="R14" s="14">
        <v>0</v>
      </c>
      <c r="S14" s="14">
        <v>66.709999999999994</v>
      </c>
      <c r="T14" s="14">
        <v>0</v>
      </c>
      <c r="U14" s="14">
        <v>0</v>
      </c>
      <c r="V14" s="14">
        <v>0</v>
      </c>
      <c r="W14" s="14">
        <v>9.6199999999999992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13" customFormat="1" ht="24" customHeight="1" x14ac:dyDescent="0.15">
      <c r="A15" s="38">
        <v>2</v>
      </c>
      <c r="B15" s="38" t="s">
        <v>709</v>
      </c>
      <c r="C15" s="38" t="s">
        <v>710</v>
      </c>
      <c r="D15" s="38" t="s">
        <v>711</v>
      </c>
      <c r="E15" s="38" t="s">
        <v>169</v>
      </c>
      <c r="F15" s="38" t="s">
        <v>702</v>
      </c>
      <c r="G15" s="38" t="s">
        <v>712</v>
      </c>
      <c r="H15" s="38">
        <v>0</v>
      </c>
      <c r="J15" s="38">
        <v>0</v>
      </c>
      <c r="K15" s="38">
        <v>300</v>
      </c>
      <c r="L15" s="38">
        <v>0</v>
      </c>
      <c r="M15" s="38">
        <v>24</v>
      </c>
      <c r="N15" s="54">
        <v>0</v>
      </c>
      <c r="O15" s="38">
        <v>209.5</v>
      </c>
      <c r="P15" s="54">
        <v>1.4423076923076901</v>
      </c>
      <c r="Q15" s="12">
        <v>200</v>
      </c>
      <c r="R15" s="12">
        <v>0</v>
      </c>
      <c r="S15" s="14">
        <v>17.5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4">
        <v>5.5</v>
      </c>
      <c r="AF15" s="54">
        <v>0</v>
      </c>
      <c r="AG15" s="54">
        <v>0</v>
      </c>
      <c r="AH15" s="54">
        <v>10</v>
      </c>
      <c r="AI15" s="54">
        <v>7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8">
        <v>0</v>
      </c>
      <c r="AP15" s="54">
        <v>0</v>
      </c>
      <c r="AQ15" s="54">
        <v>0</v>
      </c>
      <c r="AR15" s="54">
        <v>360.36</v>
      </c>
      <c r="AS15" s="38">
        <v>5.5</v>
      </c>
      <c r="AT15" s="54">
        <v>5.9</v>
      </c>
      <c r="AU15" s="54">
        <v>0</v>
      </c>
      <c r="AV15" s="54">
        <v>0</v>
      </c>
      <c r="AW15" s="54">
        <v>0</v>
      </c>
      <c r="AX15" s="54">
        <v>138.46</v>
      </c>
      <c r="AY15" s="54">
        <v>149.86000000000001</v>
      </c>
      <c r="AZ15" s="54">
        <v>210.5</v>
      </c>
      <c r="BA15" s="54">
        <v>200</v>
      </c>
      <c r="BB15" s="54">
        <v>42000</v>
      </c>
      <c r="BC15" s="38" t="s">
        <v>4</v>
      </c>
    </row>
    <row r="16" spans="1:55" s="13" customFormat="1" ht="24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K16" s="53"/>
      <c r="L16" s="53"/>
      <c r="M16" s="53"/>
      <c r="N16" s="53"/>
      <c r="O16" s="53"/>
      <c r="P16" s="53"/>
      <c r="Q16" s="12">
        <v>288.45999999999998</v>
      </c>
      <c r="R16" s="14">
        <v>0</v>
      </c>
      <c r="S16" s="14">
        <v>37.86</v>
      </c>
      <c r="T16" s="14">
        <v>0</v>
      </c>
      <c r="U16" s="14">
        <v>0</v>
      </c>
      <c r="V16" s="14">
        <v>0</v>
      </c>
      <c r="W16" s="14">
        <v>11.54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13" customFormat="1" ht="24" customHeight="1" x14ac:dyDescent="0.15">
      <c r="A17" s="38">
        <v>3</v>
      </c>
      <c r="B17" s="38" t="s">
        <v>713</v>
      </c>
      <c r="C17" s="38" t="s">
        <v>714</v>
      </c>
      <c r="D17" s="38" t="s">
        <v>715</v>
      </c>
      <c r="E17" s="38" t="s">
        <v>175</v>
      </c>
      <c r="F17" s="38" t="s">
        <v>344</v>
      </c>
      <c r="G17" s="38" t="s">
        <v>712</v>
      </c>
      <c r="H17" s="38">
        <v>1</v>
      </c>
      <c r="J17" s="38">
        <v>3</v>
      </c>
      <c r="K17" s="38">
        <v>350</v>
      </c>
      <c r="L17" s="38">
        <v>200</v>
      </c>
      <c r="M17" s="38">
        <v>24</v>
      </c>
      <c r="N17" s="54">
        <v>0</v>
      </c>
      <c r="O17" s="38">
        <v>241.5</v>
      </c>
      <c r="P17" s="54">
        <v>1.6826923076923099</v>
      </c>
      <c r="Q17" s="12">
        <v>200</v>
      </c>
      <c r="R17" s="12">
        <v>0</v>
      </c>
      <c r="S17" s="14">
        <v>49.5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4">
        <v>12.5</v>
      </c>
      <c r="AF17" s="54">
        <v>0</v>
      </c>
      <c r="AG17" s="54">
        <v>0</v>
      </c>
      <c r="AH17" s="54">
        <v>10</v>
      </c>
      <c r="AI17" s="54">
        <v>7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8">
        <v>0</v>
      </c>
      <c r="AP17" s="54">
        <v>0</v>
      </c>
      <c r="AQ17" s="54">
        <v>0</v>
      </c>
      <c r="AR17" s="54">
        <v>704.43942519102802</v>
      </c>
      <c r="AS17" s="38">
        <v>12.5</v>
      </c>
      <c r="AT17" s="54">
        <v>5.9</v>
      </c>
      <c r="AU17" s="54">
        <v>10.5694251910279</v>
      </c>
      <c r="AV17" s="54">
        <v>0</v>
      </c>
      <c r="AW17" s="54">
        <v>0</v>
      </c>
      <c r="AX17" s="54">
        <v>161.54</v>
      </c>
      <c r="AY17" s="54">
        <v>190.50942519102799</v>
      </c>
      <c r="AZ17" s="54">
        <v>513.92999999999995</v>
      </c>
      <c r="BA17" s="54">
        <v>500</v>
      </c>
      <c r="BB17" s="54">
        <v>55700</v>
      </c>
      <c r="BC17" s="38" t="s">
        <v>4</v>
      </c>
    </row>
    <row r="18" spans="1:55" s="13" customFormat="1" ht="24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K18" s="53"/>
      <c r="L18" s="53"/>
      <c r="M18" s="53"/>
      <c r="N18" s="53"/>
      <c r="O18" s="53"/>
      <c r="P18" s="53"/>
      <c r="Q18" s="12">
        <v>536.54</v>
      </c>
      <c r="R18" s="14">
        <v>0</v>
      </c>
      <c r="S18" s="14">
        <v>124.94</v>
      </c>
      <c r="T18" s="14">
        <v>0</v>
      </c>
      <c r="U18" s="14">
        <v>0</v>
      </c>
      <c r="V18" s="14">
        <v>0</v>
      </c>
      <c r="W18" s="14">
        <v>13.46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13" customFormat="1" ht="24" customHeight="1" x14ac:dyDescent="0.15">
      <c r="A19" s="38">
        <v>4</v>
      </c>
      <c r="B19" s="38" t="s">
        <v>716</v>
      </c>
      <c r="C19" s="38" t="s">
        <v>717</v>
      </c>
      <c r="D19" s="38" t="s">
        <v>718</v>
      </c>
      <c r="E19" s="38" t="s">
        <v>175</v>
      </c>
      <c r="F19" s="38" t="s">
        <v>719</v>
      </c>
      <c r="G19" s="38" t="s">
        <v>720</v>
      </c>
      <c r="H19" s="38">
        <v>1</v>
      </c>
      <c r="J19" s="38">
        <v>2</v>
      </c>
      <c r="K19" s="38">
        <v>300</v>
      </c>
      <c r="L19" s="38">
        <v>0</v>
      </c>
      <c r="M19" s="38">
        <v>24</v>
      </c>
      <c r="N19" s="54">
        <v>0</v>
      </c>
      <c r="O19" s="38">
        <v>202.5</v>
      </c>
      <c r="P19" s="54">
        <v>1.4423076923076901</v>
      </c>
      <c r="Q19" s="12">
        <v>200</v>
      </c>
      <c r="R19" s="12">
        <v>0</v>
      </c>
      <c r="S19" s="14">
        <v>10.5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54">
        <v>2.625</v>
      </c>
      <c r="AF19" s="54">
        <v>0</v>
      </c>
      <c r="AG19" s="54">
        <v>0</v>
      </c>
      <c r="AH19" s="54">
        <v>10</v>
      </c>
      <c r="AI19" s="54">
        <v>7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8">
        <v>0</v>
      </c>
      <c r="AP19" s="54">
        <v>0</v>
      </c>
      <c r="AQ19" s="54">
        <v>0</v>
      </c>
      <c r="AR19" s="54">
        <v>342.34500000000003</v>
      </c>
      <c r="AS19" s="38">
        <v>2.625</v>
      </c>
      <c r="AT19" s="54">
        <v>5.9</v>
      </c>
      <c r="AU19" s="54">
        <v>0</v>
      </c>
      <c r="AV19" s="54">
        <v>0</v>
      </c>
      <c r="AW19" s="54">
        <v>0</v>
      </c>
      <c r="AX19" s="54">
        <v>138.46</v>
      </c>
      <c r="AY19" s="54">
        <v>146.98500000000001</v>
      </c>
      <c r="AZ19" s="54">
        <v>195.36</v>
      </c>
      <c r="BA19" s="54">
        <v>150</v>
      </c>
      <c r="BB19" s="54">
        <v>181400</v>
      </c>
      <c r="BC19" s="38" t="s">
        <v>4</v>
      </c>
    </row>
    <row r="20" spans="1:55" s="13" customFormat="1" ht="24" customHeight="1" x14ac:dyDescent="0.15">
      <c r="A20" s="53"/>
      <c r="B20" s="53"/>
      <c r="C20" s="53"/>
      <c r="D20" s="53"/>
      <c r="E20" s="53"/>
      <c r="F20" s="53"/>
      <c r="G20" s="53"/>
      <c r="H20" s="53"/>
      <c r="J20" s="53"/>
      <c r="K20" s="53"/>
      <c r="L20" s="53"/>
      <c r="M20" s="53"/>
      <c r="N20" s="53"/>
      <c r="O20" s="53"/>
      <c r="P20" s="53"/>
      <c r="Q20" s="12">
        <v>288.45999999999998</v>
      </c>
      <c r="R20" s="14">
        <v>0</v>
      </c>
      <c r="S20" s="14">
        <v>22.72</v>
      </c>
      <c r="T20" s="14">
        <v>0</v>
      </c>
      <c r="U20" s="14">
        <v>0</v>
      </c>
      <c r="V20" s="14">
        <v>0</v>
      </c>
      <c r="W20" s="14">
        <v>11.54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s="16" customFormat="1" ht="12.75" x14ac:dyDescent="0.2">
      <c r="A21" s="57" t="s">
        <v>303</v>
      </c>
      <c r="B21" s="58"/>
      <c r="C21" s="58"/>
      <c r="D21" s="58"/>
      <c r="E21" s="58"/>
      <c r="F21" s="58"/>
      <c r="G21" s="58"/>
      <c r="H21" s="61">
        <f>SUM(H13:H20)</f>
        <v>2</v>
      </c>
      <c r="J21" s="61">
        <f>SUM(J13:J20)</f>
        <v>5</v>
      </c>
      <c r="K21" s="61">
        <f t="shared" ref="K21:P21" si="0">SUM(K13:K20)</f>
        <v>1200</v>
      </c>
      <c r="L21" s="61">
        <f t="shared" si="0"/>
        <v>250</v>
      </c>
      <c r="M21" s="61">
        <f t="shared" si="0"/>
        <v>96</v>
      </c>
      <c r="N21" s="61">
        <f t="shared" si="0"/>
        <v>0</v>
      </c>
      <c r="O21" s="61">
        <f t="shared" si="0"/>
        <v>882.5</v>
      </c>
      <c r="P21" s="63">
        <f t="shared" si="0"/>
        <v>5.7692307692307701</v>
      </c>
      <c r="Q21" s="17">
        <f>SUM(Q13+Q15+Q17+Q19)</f>
        <v>800</v>
      </c>
      <c r="R21" s="17">
        <f t="shared" ref="R21:AD21" si="1">SUM(R13+R15+R17+R19)</f>
        <v>0</v>
      </c>
      <c r="S21" s="17">
        <f t="shared" si="1"/>
        <v>114.5</v>
      </c>
      <c r="T21" s="17">
        <f t="shared" si="1"/>
        <v>0</v>
      </c>
      <c r="U21" s="17">
        <f t="shared" si="1"/>
        <v>0</v>
      </c>
      <c r="V21" s="17">
        <f t="shared" si="1"/>
        <v>0</v>
      </c>
      <c r="W21" s="17">
        <f t="shared" si="1"/>
        <v>4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7">
        <f t="shared" si="1"/>
        <v>0</v>
      </c>
      <c r="AB21" s="17">
        <f t="shared" si="1"/>
        <v>0</v>
      </c>
      <c r="AC21" s="17">
        <f t="shared" si="1"/>
        <v>0</v>
      </c>
      <c r="AD21" s="17">
        <f t="shared" si="1"/>
        <v>0</v>
      </c>
      <c r="AE21" s="62">
        <f>SUM(AE13:AE20)</f>
        <v>29.875</v>
      </c>
      <c r="AF21" s="62">
        <f t="shared" ref="AF21:BB21" si="2">SUM(AF13:AF20)</f>
        <v>0</v>
      </c>
      <c r="AG21" s="62">
        <f t="shared" si="2"/>
        <v>0</v>
      </c>
      <c r="AH21" s="62">
        <f t="shared" si="2"/>
        <v>40</v>
      </c>
      <c r="AI21" s="62">
        <f t="shared" si="2"/>
        <v>28</v>
      </c>
      <c r="AJ21" s="62">
        <f t="shared" si="2"/>
        <v>0</v>
      </c>
      <c r="AK21" s="62">
        <f t="shared" si="2"/>
        <v>0</v>
      </c>
      <c r="AL21" s="62">
        <f t="shared" si="2"/>
        <v>0</v>
      </c>
      <c r="AM21" s="62">
        <f t="shared" si="2"/>
        <v>0</v>
      </c>
      <c r="AN21" s="62">
        <f t="shared" si="2"/>
        <v>0</v>
      </c>
      <c r="AO21" s="62">
        <f t="shared" si="2"/>
        <v>0</v>
      </c>
      <c r="AP21" s="62">
        <f t="shared" si="2"/>
        <v>0</v>
      </c>
      <c r="AQ21" s="62">
        <f t="shared" si="2"/>
        <v>0</v>
      </c>
      <c r="AR21" s="62">
        <f t="shared" si="2"/>
        <v>1800.103358762633</v>
      </c>
      <c r="AS21" s="62">
        <f t="shared" si="2"/>
        <v>29.875</v>
      </c>
      <c r="AT21" s="62">
        <f t="shared" si="2"/>
        <v>23.6</v>
      </c>
      <c r="AU21" s="62">
        <f t="shared" si="2"/>
        <v>10.918358762632534</v>
      </c>
      <c r="AV21" s="62">
        <f t="shared" si="2"/>
        <v>0</v>
      </c>
      <c r="AW21" s="62">
        <f t="shared" si="2"/>
        <v>0</v>
      </c>
      <c r="AX21" s="62">
        <f t="shared" si="2"/>
        <v>553.84</v>
      </c>
      <c r="AY21" s="62">
        <f t="shared" si="2"/>
        <v>618.23335876263297</v>
      </c>
      <c r="AZ21" s="62">
        <f t="shared" si="2"/>
        <v>1181.8699999999999</v>
      </c>
      <c r="BA21" s="62">
        <f t="shared" si="2"/>
        <v>1100</v>
      </c>
      <c r="BB21" s="62">
        <f t="shared" si="2"/>
        <v>327400</v>
      </c>
      <c r="BC21" s="67" t="s">
        <v>4</v>
      </c>
    </row>
    <row r="22" spans="1:55" s="16" customFormat="1" ht="12.75" x14ac:dyDescent="0.2">
      <c r="A22" s="59"/>
      <c r="B22" s="60"/>
      <c r="C22" s="60"/>
      <c r="D22" s="60"/>
      <c r="E22" s="60"/>
      <c r="F22" s="60"/>
      <c r="G22" s="60"/>
      <c r="H22" s="59"/>
      <c r="J22" s="59"/>
      <c r="K22" s="59"/>
      <c r="L22" s="59"/>
      <c r="M22" s="59"/>
      <c r="N22" s="59"/>
      <c r="O22" s="59"/>
      <c r="P22" s="64"/>
      <c r="Q22" s="17">
        <f>SUM(Q14+Q16+Q18+Q20)</f>
        <v>1403.84</v>
      </c>
      <c r="R22" s="17">
        <f t="shared" ref="R22:AD22" si="3">SUM(R14+R16+R18+R20)</f>
        <v>0</v>
      </c>
      <c r="S22" s="17">
        <f t="shared" si="3"/>
        <v>252.23</v>
      </c>
      <c r="T22" s="17">
        <f t="shared" si="3"/>
        <v>0</v>
      </c>
      <c r="U22" s="17">
        <f t="shared" si="3"/>
        <v>0</v>
      </c>
      <c r="V22" s="17">
        <f t="shared" si="3"/>
        <v>0</v>
      </c>
      <c r="W22" s="17">
        <f t="shared" si="3"/>
        <v>46.16</v>
      </c>
      <c r="X22" s="17">
        <f t="shared" si="3"/>
        <v>0</v>
      </c>
      <c r="Y22" s="17">
        <f t="shared" si="3"/>
        <v>0</v>
      </c>
      <c r="Z22" s="17">
        <f t="shared" si="3"/>
        <v>0</v>
      </c>
      <c r="AA22" s="17">
        <f t="shared" si="3"/>
        <v>0</v>
      </c>
      <c r="AB22" s="17">
        <f t="shared" si="3"/>
        <v>0</v>
      </c>
      <c r="AC22" s="17">
        <f t="shared" si="3"/>
        <v>0</v>
      </c>
      <c r="AD22" s="17">
        <f t="shared" si="3"/>
        <v>0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68"/>
    </row>
    <row r="23" spans="1:55" s="16" customFormat="1" ht="41.65" customHeight="1" x14ac:dyDescent="0.2">
      <c r="A23" s="69" t="s">
        <v>1424</v>
      </c>
      <c r="B23" s="58"/>
      <c r="C23" s="58"/>
      <c r="D23" s="58"/>
      <c r="E23" s="58"/>
      <c r="F23" s="58"/>
      <c r="G23" s="58"/>
      <c r="H23" s="79" t="s">
        <v>4</v>
      </c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69" t="s">
        <v>1425</v>
      </c>
      <c r="AA23" s="58"/>
      <c r="AB23" s="58"/>
      <c r="AC23" s="58"/>
      <c r="AD23" s="58"/>
      <c r="AE23" s="58"/>
      <c r="AF23" s="58"/>
      <c r="AG23" s="58"/>
      <c r="AH23" s="79" t="s">
        <v>4</v>
      </c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69" t="s">
        <v>1426</v>
      </c>
      <c r="AZ23" s="58"/>
      <c r="BA23" s="58"/>
      <c r="BB23" s="58"/>
      <c r="BC23" s="58"/>
    </row>
    <row r="24" spans="1:55" ht="0" hidden="1" customHeight="1" x14ac:dyDescent="0.25"/>
  </sheetData>
  <mergeCells count="310">
    <mergeCell ref="A7:G7"/>
    <mergeCell ref="AZ21:AZ22"/>
    <mergeCell ref="BA21:BA22"/>
    <mergeCell ref="BB21:BB22"/>
    <mergeCell ref="BC21:BC22"/>
    <mergeCell ref="A23:G23"/>
    <mergeCell ref="H23:Y23"/>
    <mergeCell ref="Z23:AG23"/>
    <mergeCell ref="AH23:AX23"/>
    <mergeCell ref="AY23:BC23"/>
    <mergeCell ref="AU21:AU22"/>
    <mergeCell ref="AV21:AV22"/>
    <mergeCell ref="AW21:AW22"/>
    <mergeCell ref="AX21:AX22"/>
    <mergeCell ref="AY21:AY22"/>
    <mergeCell ref="AP21:AP22"/>
    <mergeCell ref="AQ21:AQ22"/>
    <mergeCell ref="AR21:AR22"/>
    <mergeCell ref="AS21:AS22"/>
    <mergeCell ref="AT21:AT22"/>
    <mergeCell ref="AK21:AK22"/>
    <mergeCell ref="AL21:AL22"/>
    <mergeCell ref="AM21:AM22"/>
    <mergeCell ref="AN21:AN22"/>
    <mergeCell ref="AO21:AO22"/>
    <mergeCell ref="AF21:AF22"/>
    <mergeCell ref="AG21:AG22"/>
    <mergeCell ref="AH21:AH22"/>
    <mergeCell ref="AI21:AI22"/>
    <mergeCell ref="AJ21:AJ22"/>
    <mergeCell ref="M21:M22"/>
    <mergeCell ref="N21:N22"/>
    <mergeCell ref="O21:O22"/>
    <mergeCell ref="P21:P22"/>
    <mergeCell ref="AE21:AE22"/>
    <mergeCell ref="A21:G22"/>
    <mergeCell ref="H21:H22"/>
    <mergeCell ref="J21:J22"/>
    <mergeCell ref="K21:K22"/>
    <mergeCell ref="L21:L22"/>
    <mergeCell ref="AY19:AY20"/>
    <mergeCell ref="AZ19:AZ20"/>
    <mergeCell ref="BA19:BA20"/>
    <mergeCell ref="BB19:BB20"/>
    <mergeCell ref="AJ19:AJ20"/>
    <mergeCell ref="AK19:AK20"/>
    <mergeCell ref="AL19:AL20"/>
    <mergeCell ref="AM19:AM20"/>
    <mergeCell ref="AN19:AN20"/>
    <mergeCell ref="AE19:AE20"/>
    <mergeCell ref="AF19:AF20"/>
    <mergeCell ref="AG19:AG20"/>
    <mergeCell ref="AH19:AH20"/>
    <mergeCell ref="AI19:AI20"/>
    <mergeCell ref="L19:L20"/>
    <mergeCell ref="M19:M20"/>
    <mergeCell ref="N19:N20"/>
    <mergeCell ref="O19:O20"/>
    <mergeCell ref="P19:P20"/>
    <mergeCell ref="BC19:BC20"/>
    <mergeCell ref="AT19:AT20"/>
    <mergeCell ref="AU19:AU20"/>
    <mergeCell ref="AV19:AV20"/>
    <mergeCell ref="AW19:AW20"/>
    <mergeCell ref="AX19:AX20"/>
    <mergeCell ref="AO19:AO20"/>
    <mergeCell ref="AP19:AP20"/>
    <mergeCell ref="AQ19:AQ20"/>
    <mergeCell ref="AR19:AR20"/>
    <mergeCell ref="AS19:AS20"/>
    <mergeCell ref="F19:F20"/>
    <mergeCell ref="G19:G20"/>
    <mergeCell ref="H19:H20"/>
    <mergeCell ref="J19:J20"/>
    <mergeCell ref="K19:K20"/>
    <mergeCell ref="A19:A20"/>
    <mergeCell ref="B19:B20"/>
    <mergeCell ref="C19:C20"/>
    <mergeCell ref="D19:D20"/>
    <mergeCell ref="E19:E20"/>
    <mergeCell ref="AY17:AY18"/>
    <mergeCell ref="AZ17:AZ18"/>
    <mergeCell ref="BA17:BA18"/>
    <mergeCell ref="BB17:BB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F17:F18"/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J15:AJ16"/>
    <mergeCell ref="AK15:AK16"/>
    <mergeCell ref="AL15:AL16"/>
    <mergeCell ref="AM15:AM16"/>
    <mergeCell ref="AN15:AN16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N13:AN14"/>
    <mergeCell ref="AO13:AO14"/>
    <mergeCell ref="AP13:AP14"/>
    <mergeCell ref="AQ13:AQ14"/>
    <mergeCell ref="AR13:AR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AH13:AH14"/>
    <mergeCell ref="K13:K14"/>
    <mergeCell ref="L13:L14"/>
    <mergeCell ref="M13:M14"/>
    <mergeCell ref="N13:N14"/>
    <mergeCell ref="O13:O14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AZ10:AZ11"/>
    <mergeCell ref="BA10:BA11"/>
    <mergeCell ref="BB10:BB11"/>
    <mergeCell ref="AJ10:AJ11"/>
    <mergeCell ref="AK10:AK11"/>
    <mergeCell ref="AL10:AL11"/>
    <mergeCell ref="AM10:AM11"/>
    <mergeCell ref="AN10:AN11"/>
    <mergeCell ref="AE10:AE11"/>
    <mergeCell ref="AF10:AF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Y8:AY9"/>
    <mergeCell ref="AZ8:AZ9"/>
    <mergeCell ref="BA8:BA9"/>
    <mergeCell ref="BB8:BB9"/>
    <mergeCell ref="BC8:BC9"/>
    <mergeCell ref="AT8:AT9"/>
    <mergeCell ref="AU8:AU9"/>
    <mergeCell ref="AV8:AV9"/>
    <mergeCell ref="AW8:AW9"/>
    <mergeCell ref="AX8:AX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T8:T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U8:U9"/>
    <mergeCell ref="V8:V9"/>
    <mergeCell ref="W8:W9"/>
    <mergeCell ref="X8:X9"/>
    <mergeCell ref="Y8:Y9"/>
    <mergeCell ref="P8:P9"/>
    <mergeCell ref="Q8:Q9"/>
    <mergeCell ref="R8:R9"/>
    <mergeCell ref="S8:S9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34"/>
  <sheetViews>
    <sheetView showGridLines="0" view="pageBreakPreview" topLeftCell="J226" zoomScale="160" zoomScaleNormal="100" zoomScaleSheetLayoutView="160" workbookViewId="0">
      <selection activeCell="BD233" sqref="A233:XFD234"/>
    </sheetView>
  </sheetViews>
  <sheetFormatPr defaultRowHeight="15" x14ac:dyDescent="0.25"/>
  <cols>
    <col min="1" max="1" width="2.85546875" customWidth="1"/>
    <col min="2" max="2" width="7.140625" customWidth="1"/>
    <col min="3" max="4" width="6.5703125" customWidth="1"/>
    <col min="5" max="5" width="2.5703125" customWidth="1"/>
    <col min="6" max="6" width="7.5703125" customWidth="1"/>
    <col min="7" max="7" width="5.28515625" customWidth="1"/>
    <col min="8" max="8" width="3.7109375" customWidth="1"/>
    <col min="9" max="9" width="3.85546875" hidden="1" customWidth="1"/>
    <col min="10" max="10" width="3.85546875" customWidth="1"/>
    <col min="11" max="11" width="4.85546875" customWidth="1"/>
    <col min="12" max="12" width="3.7109375" customWidth="1"/>
    <col min="13" max="13" width="6.28515625" customWidth="1"/>
    <col min="14" max="14" width="6.42578125" customWidth="1"/>
    <col min="15" max="16" width="4.42578125" customWidth="1"/>
    <col min="17" max="17" width="6.85546875" customWidth="1"/>
    <col min="18" max="18" width="4.140625" hidden="1" customWidth="1"/>
    <col min="19" max="19" width="8.140625" customWidth="1"/>
    <col min="20" max="20" width="8.140625" hidden="1" customWidth="1"/>
    <col min="21" max="21" width="4.85546875" hidden="1" customWidth="1"/>
    <col min="22" max="22" width="3.5703125" hidden="1" customWidth="1"/>
    <col min="23" max="23" width="5.28515625" customWidth="1"/>
    <col min="24" max="24" width="4.7109375" hidden="1" customWidth="1"/>
    <col min="25" max="26" width="5.140625" customWidth="1"/>
    <col min="27" max="27" width="4" hidden="1" customWidth="1"/>
    <col min="28" max="28" width="4.28515625" hidden="1" customWidth="1"/>
    <col min="29" max="29" width="4.140625" hidden="1" customWidth="1"/>
    <col min="30" max="30" width="4.85546875" hidden="1" customWidth="1"/>
    <col min="31" max="31" width="4.42578125" customWidth="1"/>
    <col min="32" max="32" width="4.140625" customWidth="1"/>
    <col min="33" max="33" width="3.85546875" customWidth="1"/>
    <col min="34" max="34" width="5.42578125" customWidth="1"/>
    <col min="35" max="35" width="4.5703125" customWidth="1"/>
    <col min="36" max="36" width="4.140625" hidden="1" customWidth="1"/>
    <col min="37" max="37" width="3.5703125" hidden="1" customWidth="1"/>
    <col min="38" max="38" width="3.5703125" customWidth="1"/>
    <col min="39" max="39" width="3.85546875" hidden="1" customWidth="1"/>
    <col min="40" max="40" width="4" hidden="1" customWidth="1"/>
    <col min="41" max="41" width="4.7109375" customWidth="1"/>
    <col min="42" max="43" width="4.140625" hidden="1" customWidth="1"/>
    <col min="44" max="44" width="6.85546875" customWidth="1"/>
    <col min="45" max="45" width="5.140625" customWidth="1"/>
    <col min="46" max="46" width="4.5703125" customWidth="1"/>
    <col min="47" max="47" width="3.7109375" customWidth="1"/>
    <col min="48" max="48" width="4.5703125" customWidth="1"/>
    <col min="49" max="49" width="4.85546875" hidden="1" customWidth="1"/>
    <col min="50" max="50" width="6.5703125" customWidth="1"/>
    <col min="51" max="51" width="6" customWidth="1"/>
    <col min="52" max="52" width="6.5703125" customWidth="1"/>
    <col min="53" max="53" width="7.28515625" customWidth="1"/>
    <col min="54" max="54" width="8.85546875" customWidth="1"/>
    <col min="55" max="55" width="9.8554687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1" customHeight="1" x14ac:dyDescent="0.25">
      <c r="A7" s="65" t="s">
        <v>345</v>
      </c>
      <c r="B7" s="65"/>
      <c r="C7" s="65"/>
      <c r="D7" s="65"/>
      <c r="E7" s="65"/>
      <c r="F7" s="65"/>
      <c r="G7" s="65"/>
      <c r="H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s="23" customFormat="1" ht="14.25" x14ac:dyDescent="0.2">
      <c r="A10" s="70" t="s">
        <v>59</v>
      </c>
      <c r="B10" s="70" t="s">
        <v>60</v>
      </c>
      <c r="C10" s="70" t="s">
        <v>61</v>
      </c>
      <c r="D10" s="72"/>
      <c r="E10" s="70" t="s">
        <v>62</v>
      </c>
      <c r="F10" s="70" t="s">
        <v>63</v>
      </c>
      <c r="G10" s="70" t="s">
        <v>64</v>
      </c>
      <c r="H10" s="70" t="s">
        <v>65</v>
      </c>
      <c r="I10" s="75"/>
      <c r="J10" s="76"/>
      <c r="K10" s="70" t="s">
        <v>66</v>
      </c>
      <c r="L10" s="70" t="s">
        <v>67</v>
      </c>
      <c r="M10" s="70" t="s">
        <v>68</v>
      </c>
      <c r="N10" s="70" t="s">
        <v>69</v>
      </c>
      <c r="O10" s="70" t="s">
        <v>70</v>
      </c>
      <c r="P10" s="70" t="s">
        <v>71</v>
      </c>
      <c r="Q10" s="70" t="s">
        <v>72</v>
      </c>
      <c r="R10" s="70" t="s">
        <v>73</v>
      </c>
      <c r="S10" s="70" t="s">
        <v>74</v>
      </c>
      <c r="T10" s="70" t="s">
        <v>75</v>
      </c>
      <c r="U10" s="70" t="s">
        <v>76</v>
      </c>
      <c r="V10" s="70" t="s">
        <v>77</v>
      </c>
      <c r="W10" s="70" t="s">
        <v>78</v>
      </c>
      <c r="X10" s="70" t="s">
        <v>79</v>
      </c>
      <c r="Y10" s="70" t="s">
        <v>80</v>
      </c>
      <c r="Z10" s="70" t="s">
        <v>81</v>
      </c>
      <c r="AA10" s="70" t="s">
        <v>82</v>
      </c>
      <c r="AB10" s="70" t="s">
        <v>83</v>
      </c>
      <c r="AC10" s="70" t="s">
        <v>84</v>
      </c>
      <c r="AD10" s="70" t="s">
        <v>85</v>
      </c>
      <c r="AE10" s="70" t="s">
        <v>86</v>
      </c>
      <c r="AF10" s="70" t="s">
        <v>87</v>
      </c>
      <c r="AG10" s="70" t="s">
        <v>88</v>
      </c>
      <c r="AH10" s="70" t="s">
        <v>89</v>
      </c>
      <c r="AI10" s="70" t="s">
        <v>90</v>
      </c>
      <c r="AJ10" s="70" t="s">
        <v>91</v>
      </c>
      <c r="AK10" s="70" t="s">
        <v>92</v>
      </c>
      <c r="AL10" s="70" t="s">
        <v>93</v>
      </c>
      <c r="AM10" s="70" t="s">
        <v>94</v>
      </c>
      <c r="AN10" s="70" t="s">
        <v>95</v>
      </c>
      <c r="AO10" s="70" t="s">
        <v>96</v>
      </c>
      <c r="AP10" s="70" t="s">
        <v>97</v>
      </c>
      <c r="AQ10" s="70" t="s">
        <v>98</v>
      </c>
      <c r="AR10" s="70" t="s">
        <v>99</v>
      </c>
      <c r="AS10" s="70" t="s">
        <v>100</v>
      </c>
      <c r="AT10" s="70" t="s">
        <v>101</v>
      </c>
      <c r="AU10" s="70" t="s">
        <v>102</v>
      </c>
      <c r="AV10" s="70" t="s">
        <v>103</v>
      </c>
      <c r="AW10" s="70" t="s">
        <v>104</v>
      </c>
      <c r="AX10" s="70" t="s">
        <v>105</v>
      </c>
      <c r="AY10" s="70" t="s">
        <v>106</v>
      </c>
      <c r="AZ10" s="70" t="s">
        <v>107</v>
      </c>
      <c r="BA10" s="70" t="s">
        <v>108</v>
      </c>
      <c r="BB10" s="70" t="s">
        <v>109</v>
      </c>
      <c r="BC10" s="70" t="s">
        <v>110</v>
      </c>
    </row>
    <row r="11" spans="1:55" s="23" customFormat="1" ht="16.5" x14ac:dyDescent="0.2">
      <c r="A11" s="71"/>
      <c r="B11" s="71"/>
      <c r="C11" s="73"/>
      <c r="D11" s="74"/>
      <c r="E11" s="71"/>
      <c r="F11" s="71"/>
      <c r="G11" s="71"/>
      <c r="H11" s="22" t="s">
        <v>111</v>
      </c>
      <c r="I11" s="70" t="s">
        <v>112</v>
      </c>
      <c r="J11" s="76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 s="6" customFormat="1" ht="45" customHeight="1" x14ac:dyDescent="0.15">
      <c r="A12" s="5" t="s">
        <v>113</v>
      </c>
      <c r="B12" s="5" t="s">
        <v>114</v>
      </c>
      <c r="C12" s="77" t="s">
        <v>115</v>
      </c>
      <c r="D12" s="78"/>
      <c r="E12" s="5" t="s">
        <v>116</v>
      </c>
      <c r="F12" s="5" t="s">
        <v>117</v>
      </c>
      <c r="G12" s="5" t="s">
        <v>118</v>
      </c>
      <c r="H12" s="5" t="s">
        <v>119</v>
      </c>
      <c r="J12" s="5" t="s">
        <v>120</v>
      </c>
      <c r="K12" s="5" t="s">
        <v>121</v>
      </c>
      <c r="L12" s="5" t="s">
        <v>122</v>
      </c>
      <c r="M12" s="5" t="s">
        <v>123</v>
      </c>
      <c r="N12" s="5" t="s">
        <v>124</v>
      </c>
      <c r="O12" s="5" t="s">
        <v>125</v>
      </c>
      <c r="P12" s="5" t="s">
        <v>126</v>
      </c>
      <c r="Q12" s="5" t="s">
        <v>127</v>
      </c>
      <c r="R12" s="5" t="s">
        <v>128</v>
      </c>
      <c r="S12" s="5" t="s">
        <v>129</v>
      </c>
      <c r="T12" s="5" t="s">
        <v>130</v>
      </c>
      <c r="U12" s="5" t="s">
        <v>131</v>
      </c>
      <c r="V12" s="5" t="s">
        <v>132</v>
      </c>
      <c r="W12" s="5" t="s">
        <v>133</v>
      </c>
      <c r="X12" s="5" t="s">
        <v>134</v>
      </c>
      <c r="Y12" s="5" t="s">
        <v>135</v>
      </c>
      <c r="Z12" s="5" t="s">
        <v>136</v>
      </c>
      <c r="AA12" s="5" t="s">
        <v>137</v>
      </c>
      <c r="AB12" s="5" t="s">
        <v>138</v>
      </c>
      <c r="AC12" s="5" t="s">
        <v>139</v>
      </c>
      <c r="AD12" s="5" t="s">
        <v>140</v>
      </c>
      <c r="AE12" s="5" t="s">
        <v>141</v>
      </c>
      <c r="AF12" s="5" t="s">
        <v>142</v>
      </c>
      <c r="AG12" s="5" t="s">
        <v>143</v>
      </c>
      <c r="AH12" s="5" t="s">
        <v>144</v>
      </c>
      <c r="AI12" s="5" t="s">
        <v>145</v>
      </c>
      <c r="AJ12" s="5" t="s">
        <v>146</v>
      </c>
      <c r="AK12" s="5" t="s">
        <v>147</v>
      </c>
      <c r="AL12" s="5" t="s">
        <v>148</v>
      </c>
      <c r="AM12" s="5" t="s">
        <v>149</v>
      </c>
      <c r="AN12" s="5" t="s">
        <v>150</v>
      </c>
      <c r="AO12" s="5" t="s">
        <v>151</v>
      </c>
      <c r="AP12" s="5" t="s">
        <v>152</v>
      </c>
      <c r="AQ12" s="5" t="s">
        <v>153</v>
      </c>
      <c r="AR12" s="5" t="s">
        <v>154</v>
      </c>
      <c r="AS12" s="5" t="s">
        <v>155</v>
      </c>
      <c r="AT12" s="5" t="s">
        <v>156</v>
      </c>
      <c r="AU12" s="5" t="s">
        <v>157</v>
      </c>
      <c r="AV12" s="5" t="s">
        <v>158</v>
      </c>
      <c r="AW12" s="5" t="s">
        <v>159</v>
      </c>
      <c r="AX12" s="5" t="s">
        <v>160</v>
      </c>
      <c r="AY12" s="5" t="s">
        <v>161</v>
      </c>
      <c r="AZ12" s="5" t="s">
        <v>162</v>
      </c>
      <c r="BA12" s="5" t="s">
        <v>163</v>
      </c>
      <c r="BB12" s="5" t="s">
        <v>1391</v>
      </c>
      <c r="BC12" s="5" t="s">
        <v>165</v>
      </c>
    </row>
    <row r="13" spans="1:55" s="13" customFormat="1" ht="23.25" customHeight="1" x14ac:dyDescent="0.15">
      <c r="A13" s="38">
        <v>1</v>
      </c>
      <c r="B13" s="38" t="s">
        <v>346</v>
      </c>
      <c r="C13" s="38" t="s">
        <v>347</v>
      </c>
      <c r="D13" s="38" t="s">
        <v>348</v>
      </c>
      <c r="E13" s="38" t="s">
        <v>169</v>
      </c>
      <c r="F13" s="38" t="s">
        <v>349</v>
      </c>
      <c r="G13" s="38" t="s">
        <v>171</v>
      </c>
      <c r="H13" s="38">
        <v>1</v>
      </c>
      <c r="J13" s="38">
        <v>0</v>
      </c>
      <c r="K13" s="38">
        <v>204</v>
      </c>
      <c r="L13" s="38">
        <v>0</v>
      </c>
      <c r="M13" s="38">
        <v>20.5</v>
      </c>
      <c r="N13" s="54">
        <v>197.05</v>
      </c>
      <c r="O13" s="38">
        <v>180</v>
      </c>
      <c r="P13" s="54">
        <v>1.0947222222222199</v>
      </c>
      <c r="Q13" s="12">
        <v>172</v>
      </c>
      <c r="R13" s="12">
        <v>0</v>
      </c>
      <c r="S13" s="14">
        <v>16</v>
      </c>
      <c r="T13" s="14">
        <v>0</v>
      </c>
      <c r="U13" s="14">
        <v>0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54">
        <v>4</v>
      </c>
      <c r="AF13" s="54">
        <v>3.5</v>
      </c>
      <c r="AG13" s="54">
        <v>0</v>
      </c>
      <c r="AH13" s="54">
        <v>8.65</v>
      </c>
      <c r="AI13" s="54">
        <v>7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8">
        <v>0</v>
      </c>
      <c r="AP13" s="54">
        <v>0</v>
      </c>
      <c r="AQ13" s="54">
        <v>0</v>
      </c>
      <c r="AR13" s="54">
        <v>242.06</v>
      </c>
      <c r="AS13" s="38">
        <v>4</v>
      </c>
      <c r="AT13" s="54">
        <v>4.84</v>
      </c>
      <c r="AU13" s="54">
        <v>0</v>
      </c>
      <c r="AV13" s="54">
        <v>1</v>
      </c>
      <c r="AW13" s="54">
        <v>0</v>
      </c>
      <c r="AX13" s="54">
        <v>94.15</v>
      </c>
      <c r="AY13" s="54">
        <v>103.99</v>
      </c>
      <c r="AZ13" s="54">
        <v>138.07</v>
      </c>
      <c r="BA13" s="54">
        <v>100</v>
      </c>
      <c r="BB13" s="54">
        <v>152300</v>
      </c>
      <c r="BC13" s="38" t="s">
        <v>4</v>
      </c>
    </row>
    <row r="14" spans="1:55" s="13" customFormat="1" ht="23.25" customHeight="1" x14ac:dyDescent="0.15">
      <c r="A14" s="53"/>
      <c r="B14" s="53"/>
      <c r="C14" s="53"/>
      <c r="D14" s="53"/>
      <c r="E14" s="53"/>
      <c r="F14" s="53"/>
      <c r="G14" s="53"/>
      <c r="H14" s="53"/>
      <c r="J14" s="53"/>
      <c r="K14" s="53"/>
      <c r="L14" s="53"/>
      <c r="M14" s="53"/>
      <c r="N14" s="53"/>
      <c r="O14" s="53"/>
      <c r="P14" s="53"/>
      <c r="Q14" s="12">
        <v>188.29</v>
      </c>
      <c r="R14" s="14">
        <v>0</v>
      </c>
      <c r="S14" s="14">
        <v>26.27</v>
      </c>
      <c r="T14" s="14">
        <v>0</v>
      </c>
      <c r="U14" s="14">
        <v>0</v>
      </c>
      <c r="V14" s="14">
        <v>0</v>
      </c>
      <c r="W14" s="14">
        <v>7.85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13" customFormat="1" ht="23.25" customHeight="1" x14ac:dyDescent="0.15">
      <c r="A15" s="38">
        <v>2</v>
      </c>
      <c r="B15" s="38" t="s">
        <v>350</v>
      </c>
      <c r="C15" s="38" t="s">
        <v>351</v>
      </c>
      <c r="D15" s="38" t="s">
        <v>352</v>
      </c>
      <c r="E15" s="38" t="s">
        <v>169</v>
      </c>
      <c r="F15" s="38" t="s">
        <v>349</v>
      </c>
      <c r="G15" s="38" t="s">
        <v>171</v>
      </c>
      <c r="H15" s="38">
        <v>1</v>
      </c>
      <c r="J15" s="38">
        <v>0</v>
      </c>
      <c r="K15" s="38">
        <v>204</v>
      </c>
      <c r="L15" s="38">
        <v>0</v>
      </c>
      <c r="M15" s="38">
        <v>23.5</v>
      </c>
      <c r="N15" s="54">
        <v>191.47</v>
      </c>
      <c r="O15" s="38">
        <v>224</v>
      </c>
      <c r="P15" s="54">
        <v>0.98076923076923095</v>
      </c>
      <c r="Q15" s="12">
        <v>196</v>
      </c>
      <c r="R15" s="12">
        <v>0</v>
      </c>
      <c r="S15" s="14">
        <v>36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4">
        <v>9</v>
      </c>
      <c r="AF15" s="54">
        <v>0.5</v>
      </c>
      <c r="AG15" s="54">
        <v>0</v>
      </c>
      <c r="AH15" s="54">
        <v>9.81</v>
      </c>
      <c r="AI15" s="54">
        <v>7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8">
        <v>0</v>
      </c>
      <c r="AP15" s="54">
        <v>0</v>
      </c>
      <c r="AQ15" s="54">
        <v>0</v>
      </c>
      <c r="AR15" s="54">
        <v>278.85000000000002</v>
      </c>
      <c r="AS15" s="38">
        <v>9</v>
      </c>
      <c r="AT15" s="54">
        <v>5.58</v>
      </c>
      <c r="AU15" s="54">
        <v>0</v>
      </c>
      <c r="AV15" s="54">
        <v>0</v>
      </c>
      <c r="AW15" s="54">
        <v>0</v>
      </c>
      <c r="AX15" s="54">
        <v>94.15</v>
      </c>
      <c r="AY15" s="54">
        <v>108.73</v>
      </c>
      <c r="AZ15" s="54">
        <v>170.12</v>
      </c>
      <c r="BA15" s="54">
        <v>150</v>
      </c>
      <c r="BB15" s="54">
        <v>80500</v>
      </c>
      <c r="BC15" s="38" t="s">
        <v>4</v>
      </c>
    </row>
    <row r="16" spans="1:55" s="13" customFormat="1" ht="23.25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K16" s="53"/>
      <c r="L16" s="53"/>
      <c r="M16" s="53"/>
      <c r="N16" s="53"/>
      <c r="O16" s="53"/>
      <c r="P16" s="53"/>
      <c r="Q16" s="12">
        <v>192.23</v>
      </c>
      <c r="R16" s="14">
        <v>0</v>
      </c>
      <c r="S16" s="14">
        <v>52.96</v>
      </c>
      <c r="T16" s="14">
        <v>0</v>
      </c>
      <c r="U16" s="14">
        <v>0</v>
      </c>
      <c r="V16" s="14">
        <v>0</v>
      </c>
      <c r="W16" s="14">
        <v>7.85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13" customFormat="1" ht="23.25" customHeight="1" x14ac:dyDescent="0.15">
      <c r="A17" s="38">
        <v>3</v>
      </c>
      <c r="B17" s="38" t="s">
        <v>353</v>
      </c>
      <c r="C17" s="38" t="s">
        <v>354</v>
      </c>
      <c r="D17" s="38" t="s">
        <v>355</v>
      </c>
      <c r="E17" s="38" t="s">
        <v>175</v>
      </c>
      <c r="F17" s="38" t="s">
        <v>349</v>
      </c>
      <c r="G17" s="38" t="s">
        <v>171</v>
      </c>
      <c r="H17" s="38">
        <v>1</v>
      </c>
      <c r="J17" s="38">
        <v>0</v>
      </c>
      <c r="K17" s="38">
        <v>204</v>
      </c>
      <c r="L17" s="38">
        <v>0</v>
      </c>
      <c r="M17" s="38">
        <v>23.5</v>
      </c>
      <c r="N17" s="54">
        <v>191.8</v>
      </c>
      <c r="O17" s="38">
        <v>222</v>
      </c>
      <c r="P17" s="54">
        <v>0.98076923076923095</v>
      </c>
      <c r="Q17" s="12">
        <v>196</v>
      </c>
      <c r="R17" s="12">
        <v>0</v>
      </c>
      <c r="S17" s="14">
        <v>34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4">
        <v>8.5</v>
      </c>
      <c r="AF17" s="54">
        <v>0.5</v>
      </c>
      <c r="AG17" s="54">
        <v>0</v>
      </c>
      <c r="AH17" s="54">
        <v>9.81</v>
      </c>
      <c r="AI17" s="54">
        <v>7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8">
        <v>0</v>
      </c>
      <c r="AP17" s="54">
        <v>0</v>
      </c>
      <c r="AQ17" s="54">
        <v>0</v>
      </c>
      <c r="AR17" s="54">
        <v>275.41000000000003</v>
      </c>
      <c r="AS17" s="38">
        <v>8.5</v>
      </c>
      <c r="AT17" s="54">
        <v>5.51</v>
      </c>
      <c r="AU17" s="54">
        <v>0</v>
      </c>
      <c r="AV17" s="54">
        <v>0</v>
      </c>
      <c r="AW17" s="54">
        <v>0</v>
      </c>
      <c r="AX17" s="54">
        <v>94.15</v>
      </c>
      <c r="AY17" s="54">
        <v>108.16</v>
      </c>
      <c r="AZ17" s="54">
        <v>167.25</v>
      </c>
      <c r="BA17" s="54">
        <v>150</v>
      </c>
      <c r="BB17" s="54">
        <v>69000</v>
      </c>
      <c r="BC17" s="38" t="s">
        <v>4</v>
      </c>
    </row>
    <row r="18" spans="1:55" s="13" customFormat="1" ht="23.25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K18" s="53"/>
      <c r="L18" s="53"/>
      <c r="M18" s="53"/>
      <c r="N18" s="53"/>
      <c r="O18" s="53"/>
      <c r="P18" s="53"/>
      <c r="Q18" s="12">
        <v>192.23</v>
      </c>
      <c r="R18" s="14">
        <v>0</v>
      </c>
      <c r="S18" s="14">
        <v>50.02</v>
      </c>
      <c r="T18" s="14">
        <v>0</v>
      </c>
      <c r="U18" s="14">
        <v>0</v>
      </c>
      <c r="V18" s="14">
        <v>0</v>
      </c>
      <c r="W18" s="14">
        <v>7.85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13" customFormat="1" ht="23.25" customHeight="1" x14ac:dyDescent="0.15">
      <c r="A19" s="38">
        <v>4</v>
      </c>
      <c r="B19" s="38" t="s">
        <v>356</v>
      </c>
      <c r="C19" s="38" t="s">
        <v>357</v>
      </c>
      <c r="D19" s="38" t="s">
        <v>358</v>
      </c>
      <c r="E19" s="38" t="s">
        <v>169</v>
      </c>
      <c r="F19" s="38" t="s">
        <v>349</v>
      </c>
      <c r="G19" s="38" t="s">
        <v>171</v>
      </c>
      <c r="H19" s="38">
        <v>0</v>
      </c>
      <c r="J19" s="38">
        <v>0</v>
      </c>
      <c r="K19" s="38">
        <v>204</v>
      </c>
      <c r="L19" s="38">
        <v>0</v>
      </c>
      <c r="M19" s="38">
        <v>24</v>
      </c>
      <c r="N19" s="54">
        <v>190.6</v>
      </c>
      <c r="O19" s="38">
        <v>224</v>
      </c>
      <c r="P19" s="54">
        <v>0.98076923076923095</v>
      </c>
      <c r="Q19" s="12">
        <v>200</v>
      </c>
      <c r="R19" s="12">
        <v>0</v>
      </c>
      <c r="S19" s="14">
        <v>32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54">
        <v>8</v>
      </c>
      <c r="AF19" s="54">
        <v>0</v>
      </c>
      <c r="AG19" s="54">
        <v>0</v>
      </c>
      <c r="AH19" s="54">
        <v>10</v>
      </c>
      <c r="AI19" s="54">
        <v>7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8">
        <v>0</v>
      </c>
      <c r="AP19" s="54">
        <v>0</v>
      </c>
      <c r="AQ19" s="54">
        <v>0</v>
      </c>
      <c r="AR19" s="54">
        <v>276.08</v>
      </c>
      <c r="AS19" s="38">
        <v>8</v>
      </c>
      <c r="AT19" s="54">
        <v>5.52</v>
      </c>
      <c r="AU19" s="54">
        <v>0</v>
      </c>
      <c r="AV19" s="54">
        <v>1</v>
      </c>
      <c r="AW19" s="54">
        <v>0</v>
      </c>
      <c r="AX19" s="54">
        <v>94.15</v>
      </c>
      <c r="AY19" s="54">
        <v>108.67</v>
      </c>
      <c r="AZ19" s="54">
        <v>167.41</v>
      </c>
      <c r="BA19" s="54">
        <v>150</v>
      </c>
      <c r="BB19" s="54">
        <v>69600</v>
      </c>
      <c r="BC19" s="38" t="s">
        <v>4</v>
      </c>
    </row>
    <row r="20" spans="1:55" s="13" customFormat="1" ht="23.25" customHeight="1" x14ac:dyDescent="0.15">
      <c r="A20" s="53"/>
      <c r="B20" s="53"/>
      <c r="C20" s="53"/>
      <c r="D20" s="53"/>
      <c r="E20" s="53"/>
      <c r="F20" s="53"/>
      <c r="G20" s="53"/>
      <c r="H20" s="53"/>
      <c r="J20" s="53"/>
      <c r="K20" s="53"/>
      <c r="L20" s="53"/>
      <c r="M20" s="53"/>
      <c r="N20" s="53"/>
      <c r="O20" s="53"/>
      <c r="P20" s="53"/>
      <c r="Q20" s="12">
        <v>196.15</v>
      </c>
      <c r="R20" s="14">
        <v>0</v>
      </c>
      <c r="S20" s="14">
        <v>47.08</v>
      </c>
      <c r="T20" s="14">
        <v>0</v>
      </c>
      <c r="U20" s="14">
        <v>0</v>
      </c>
      <c r="V20" s="14">
        <v>0</v>
      </c>
      <c r="W20" s="14">
        <v>7.85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s="13" customFormat="1" ht="23.25" customHeight="1" x14ac:dyDescent="0.15">
      <c r="A21" s="38">
        <v>5</v>
      </c>
      <c r="B21" s="38" t="s">
        <v>359</v>
      </c>
      <c r="C21" s="38" t="s">
        <v>360</v>
      </c>
      <c r="D21" s="38" t="s">
        <v>361</v>
      </c>
      <c r="E21" s="38" t="s">
        <v>169</v>
      </c>
      <c r="F21" s="38" t="s">
        <v>349</v>
      </c>
      <c r="G21" s="38" t="s">
        <v>171</v>
      </c>
      <c r="H21" s="38">
        <v>0</v>
      </c>
      <c r="J21" s="38">
        <v>0</v>
      </c>
      <c r="K21" s="38">
        <v>204</v>
      </c>
      <c r="L21" s="38">
        <v>0</v>
      </c>
      <c r="M21" s="38">
        <v>24</v>
      </c>
      <c r="N21" s="54">
        <v>207.45</v>
      </c>
      <c r="O21" s="38">
        <v>228</v>
      </c>
      <c r="P21" s="54">
        <v>0.98076923076923095</v>
      </c>
      <c r="Q21" s="12">
        <v>200</v>
      </c>
      <c r="R21" s="12">
        <v>0</v>
      </c>
      <c r="S21" s="14">
        <v>36</v>
      </c>
      <c r="T21" s="14">
        <v>0</v>
      </c>
      <c r="U21" s="14">
        <v>0</v>
      </c>
      <c r="V21" s="14">
        <v>0</v>
      </c>
      <c r="W21" s="14">
        <v>1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54">
        <v>9</v>
      </c>
      <c r="AF21" s="54">
        <v>0</v>
      </c>
      <c r="AG21" s="54">
        <v>0</v>
      </c>
      <c r="AH21" s="54">
        <v>10</v>
      </c>
      <c r="AI21" s="54">
        <v>7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38">
        <v>0</v>
      </c>
      <c r="AP21" s="54">
        <v>0</v>
      </c>
      <c r="AQ21" s="54">
        <v>0</v>
      </c>
      <c r="AR21" s="54">
        <v>282.95999999999998</v>
      </c>
      <c r="AS21" s="38">
        <v>9</v>
      </c>
      <c r="AT21" s="54">
        <v>5.66</v>
      </c>
      <c r="AU21" s="54">
        <v>0</v>
      </c>
      <c r="AV21" s="54">
        <v>1</v>
      </c>
      <c r="AW21" s="54">
        <v>0</v>
      </c>
      <c r="AX21" s="54">
        <v>94.15</v>
      </c>
      <c r="AY21" s="54">
        <v>109.81</v>
      </c>
      <c r="AZ21" s="54">
        <v>173.15</v>
      </c>
      <c r="BA21" s="54">
        <v>150</v>
      </c>
      <c r="BB21" s="54">
        <v>92600</v>
      </c>
      <c r="BC21" s="38" t="s">
        <v>4</v>
      </c>
    </row>
    <row r="22" spans="1:55" s="13" customFormat="1" ht="23.25" customHeight="1" x14ac:dyDescent="0.15">
      <c r="A22" s="53"/>
      <c r="B22" s="53"/>
      <c r="C22" s="53"/>
      <c r="D22" s="53"/>
      <c r="E22" s="53"/>
      <c r="F22" s="53"/>
      <c r="G22" s="53"/>
      <c r="H22" s="53"/>
      <c r="J22" s="53"/>
      <c r="K22" s="53"/>
      <c r="L22" s="53"/>
      <c r="M22" s="53"/>
      <c r="N22" s="53"/>
      <c r="O22" s="53"/>
      <c r="P22" s="53"/>
      <c r="Q22" s="12">
        <v>196.15</v>
      </c>
      <c r="R22" s="14">
        <v>0</v>
      </c>
      <c r="S22" s="14">
        <v>52.96</v>
      </c>
      <c r="T22" s="14">
        <v>0</v>
      </c>
      <c r="U22" s="14">
        <v>0</v>
      </c>
      <c r="V22" s="14">
        <v>0</v>
      </c>
      <c r="W22" s="14">
        <v>7.85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s="13" customFormat="1" ht="23.25" customHeight="1" x14ac:dyDescent="0.15">
      <c r="A23" s="38">
        <v>6</v>
      </c>
      <c r="B23" s="38" t="s">
        <v>362</v>
      </c>
      <c r="C23" s="38" t="s">
        <v>363</v>
      </c>
      <c r="D23" s="38" t="s">
        <v>364</v>
      </c>
      <c r="E23" s="38" t="s">
        <v>169</v>
      </c>
      <c r="F23" s="38" t="s">
        <v>349</v>
      </c>
      <c r="G23" s="38" t="s">
        <v>171</v>
      </c>
      <c r="H23" s="38">
        <v>0</v>
      </c>
      <c r="J23" s="38">
        <v>0</v>
      </c>
      <c r="K23" s="38">
        <v>210</v>
      </c>
      <c r="L23" s="38">
        <v>60</v>
      </c>
      <c r="M23" s="38">
        <v>22.5</v>
      </c>
      <c r="N23" s="54">
        <v>0</v>
      </c>
      <c r="O23" s="38">
        <v>210</v>
      </c>
      <c r="P23" s="54">
        <v>1.0096153846153799</v>
      </c>
      <c r="Q23" s="12">
        <v>188</v>
      </c>
      <c r="R23" s="12">
        <v>0</v>
      </c>
      <c r="S23" s="14">
        <v>30</v>
      </c>
      <c r="T23" s="14">
        <v>0</v>
      </c>
      <c r="U23" s="14">
        <v>0</v>
      </c>
      <c r="V23" s="14">
        <v>0</v>
      </c>
      <c r="W23" s="14">
        <v>1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54">
        <v>7.5</v>
      </c>
      <c r="AF23" s="54">
        <v>1.5</v>
      </c>
      <c r="AG23" s="54">
        <v>0</v>
      </c>
      <c r="AH23" s="54">
        <v>9.42</v>
      </c>
      <c r="AI23" s="54">
        <v>7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8">
        <v>0</v>
      </c>
      <c r="AP23" s="54">
        <v>0</v>
      </c>
      <c r="AQ23" s="54">
        <v>0</v>
      </c>
      <c r="AR23" s="54">
        <v>323.77</v>
      </c>
      <c r="AS23" s="38">
        <v>7.5</v>
      </c>
      <c r="AT23" s="54">
        <v>5.9</v>
      </c>
      <c r="AU23" s="54">
        <v>0</v>
      </c>
      <c r="AV23" s="54">
        <v>1</v>
      </c>
      <c r="AW23" s="54">
        <v>0</v>
      </c>
      <c r="AX23" s="54">
        <v>84.81</v>
      </c>
      <c r="AY23" s="54">
        <v>99.21</v>
      </c>
      <c r="AZ23" s="54">
        <v>224.56</v>
      </c>
      <c r="BA23" s="54">
        <v>200</v>
      </c>
      <c r="BB23" s="54">
        <v>98200</v>
      </c>
      <c r="BC23" s="38" t="s">
        <v>4</v>
      </c>
    </row>
    <row r="24" spans="1:55" s="13" customFormat="1" ht="23.25" customHeight="1" x14ac:dyDescent="0.15">
      <c r="A24" s="53"/>
      <c r="B24" s="53"/>
      <c r="C24" s="53"/>
      <c r="D24" s="53"/>
      <c r="E24" s="53"/>
      <c r="F24" s="53"/>
      <c r="G24" s="53"/>
      <c r="H24" s="53"/>
      <c r="J24" s="53"/>
      <c r="K24" s="53"/>
      <c r="L24" s="53"/>
      <c r="M24" s="53"/>
      <c r="N24" s="53"/>
      <c r="O24" s="53"/>
      <c r="P24" s="53"/>
      <c r="Q24" s="12">
        <v>246.35</v>
      </c>
      <c r="R24" s="14">
        <v>0</v>
      </c>
      <c r="S24" s="14">
        <v>45.43</v>
      </c>
      <c r="T24" s="14">
        <v>0</v>
      </c>
      <c r="U24" s="14">
        <v>0</v>
      </c>
      <c r="V24" s="14">
        <v>0</v>
      </c>
      <c r="W24" s="14">
        <v>8.08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s="13" customFormat="1" ht="23.25" customHeight="1" x14ac:dyDescent="0.15">
      <c r="A25" s="38">
        <v>7</v>
      </c>
      <c r="B25" s="38" t="s">
        <v>365</v>
      </c>
      <c r="C25" s="38" t="s">
        <v>366</v>
      </c>
      <c r="D25" s="38" t="s">
        <v>367</v>
      </c>
      <c r="E25" s="38" t="s">
        <v>175</v>
      </c>
      <c r="F25" s="38" t="s">
        <v>349</v>
      </c>
      <c r="G25" s="38" t="s">
        <v>171</v>
      </c>
      <c r="H25" s="38">
        <v>0</v>
      </c>
      <c r="J25" s="38">
        <v>0</v>
      </c>
      <c r="K25" s="38">
        <v>204</v>
      </c>
      <c r="L25" s="38">
        <v>0</v>
      </c>
      <c r="M25" s="38">
        <v>24</v>
      </c>
      <c r="N25" s="54">
        <v>205.17500000000001</v>
      </c>
      <c r="O25" s="38">
        <v>218</v>
      </c>
      <c r="P25" s="54">
        <v>0.98076923076923095</v>
      </c>
      <c r="Q25" s="12">
        <v>200</v>
      </c>
      <c r="R25" s="12">
        <v>0</v>
      </c>
      <c r="S25" s="14">
        <v>26</v>
      </c>
      <c r="T25" s="14">
        <v>0</v>
      </c>
      <c r="U25" s="14">
        <v>0</v>
      </c>
      <c r="V25" s="14">
        <v>0</v>
      </c>
      <c r="W25" s="14">
        <v>1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54">
        <v>6.5</v>
      </c>
      <c r="AF25" s="54">
        <v>0</v>
      </c>
      <c r="AG25" s="54">
        <v>0</v>
      </c>
      <c r="AH25" s="54">
        <v>10</v>
      </c>
      <c r="AI25" s="54">
        <v>7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38">
        <v>0</v>
      </c>
      <c r="AP25" s="54">
        <v>0</v>
      </c>
      <c r="AQ25" s="54">
        <v>0</v>
      </c>
      <c r="AR25" s="54">
        <v>265.75</v>
      </c>
      <c r="AS25" s="38">
        <v>6.5</v>
      </c>
      <c r="AT25" s="54">
        <v>5.32</v>
      </c>
      <c r="AU25" s="54">
        <v>0</v>
      </c>
      <c r="AV25" s="54">
        <v>0</v>
      </c>
      <c r="AW25" s="54">
        <v>0</v>
      </c>
      <c r="AX25" s="54">
        <v>94.15</v>
      </c>
      <c r="AY25" s="54">
        <v>105.97</v>
      </c>
      <c r="AZ25" s="54">
        <v>159.78</v>
      </c>
      <c r="BA25" s="54">
        <v>150</v>
      </c>
      <c r="BB25" s="54">
        <v>39100</v>
      </c>
      <c r="BC25" s="38" t="s">
        <v>4</v>
      </c>
    </row>
    <row r="26" spans="1:55" s="13" customFormat="1" ht="23.25" customHeight="1" x14ac:dyDescent="0.15">
      <c r="A26" s="53"/>
      <c r="B26" s="53"/>
      <c r="C26" s="53"/>
      <c r="D26" s="53"/>
      <c r="E26" s="53"/>
      <c r="F26" s="53"/>
      <c r="G26" s="53"/>
      <c r="H26" s="53"/>
      <c r="J26" s="53"/>
      <c r="K26" s="53"/>
      <c r="L26" s="53"/>
      <c r="M26" s="53"/>
      <c r="N26" s="53"/>
      <c r="O26" s="53"/>
      <c r="P26" s="53"/>
      <c r="Q26" s="12">
        <v>196.15</v>
      </c>
      <c r="R26" s="14">
        <v>0</v>
      </c>
      <c r="S26" s="14">
        <v>38.25</v>
      </c>
      <c r="T26" s="14">
        <v>0</v>
      </c>
      <c r="U26" s="14">
        <v>0</v>
      </c>
      <c r="V26" s="14">
        <v>0</v>
      </c>
      <c r="W26" s="14">
        <v>7.85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</row>
    <row r="27" spans="1:55" s="13" customFormat="1" ht="23.25" customHeight="1" x14ac:dyDescent="0.15">
      <c r="A27" s="38">
        <v>8</v>
      </c>
      <c r="B27" s="38" t="s">
        <v>368</v>
      </c>
      <c r="C27" s="38" t="s">
        <v>369</v>
      </c>
      <c r="D27" s="38" t="s">
        <v>370</v>
      </c>
      <c r="E27" s="38" t="s">
        <v>169</v>
      </c>
      <c r="F27" s="38" t="s">
        <v>349</v>
      </c>
      <c r="G27" s="38" t="s">
        <v>171</v>
      </c>
      <c r="H27" s="38">
        <v>1</v>
      </c>
      <c r="J27" s="38">
        <v>0</v>
      </c>
      <c r="K27" s="38">
        <v>204</v>
      </c>
      <c r="L27" s="38">
        <v>0</v>
      </c>
      <c r="M27" s="38">
        <v>23.3125</v>
      </c>
      <c r="N27" s="54">
        <v>296.5</v>
      </c>
      <c r="O27" s="38">
        <v>218.5</v>
      </c>
      <c r="P27" s="54">
        <v>1.35697940503432</v>
      </c>
      <c r="Q27" s="12">
        <v>194.5</v>
      </c>
      <c r="R27" s="12">
        <v>0</v>
      </c>
      <c r="S27" s="14">
        <v>32</v>
      </c>
      <c r="T27" s="14">
        <v>0</v>
      </c>
      <c r="U27" s="14">
        <v>0</v>
      </c>
      <c r="V27" s="14">
        <v>0</v>
      </c>
      <c r="W27" s="14">
        <v>1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54">
        <v>8</v>
      </c>
      <c r="AF27" s="54">
        <v>0.6875</v>
      </c>
      <c r="AG27" s="54">
        <v>0</v>
      </c>
      <c r="AH27" s="54">
        <v>9.74</v>
      </c>
      <c r="AI27" s="54">
        <v>7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38">
        <v>0</v>
      </c>
      <c r="AP27" s="54">
        <v>0</v>
      </c>
      <c r="AQ27" s="54">
        <v>0</v>
      </c>
      <c r="AR27" s="54">
        <v>361.66</v>
      </c>
      <c r="AS27" s="38">
        <v>8</v>
      </c>
      <c r="AT27" s="54">
        <v>5.9</v>
      </c>
      <c r="AU27" s="54">
        <v>0</v>
      </c>
      <c r="AV27" s="54">
        <v>1</v>
      </c>
      <c r="AW27" s="54">
        <v>0</v>
      </c>
      <c r="AX27" s="54">
        <v>92.68</v>
      </c>
      <c r="AY27" s="54">
        <v>107.58</v>
      </c>
      <c r="AZ27" s="54">
        <v>254.08</v>
      </c>
      <c r="BA27" s="54">
        <v>250</v>
      </c>
      <c r="BB27" s="54">
        <v>16300</v>
      </c>
      <c r="BC27" s="38" t="s">
        <v>4</v>
      </c>
    </row>
    <row r="28" spans="1:55" s="13" customFormat="1" ht="23.25" customHeight="1" x14ac:dyDescent="0.15">
      <c r="A28" s="53"/>
      <c r="B28" s="53"/>
      <c r="C28" s="53"/>
      <c r="D28" s="53"/>
      <c r="E28" s="53"/>
      <c r="F28" s="53"/>
      <c r="G28" s="53"/>
      <c r="H28" s="53"/>
      <c r="J28" s="53"/>
      <c r="K28" s="53"/>
      <c r="L28" s="53"/>
      <c r="M28" s="53"/>
      <c r="N28" s="53"/>
      <c r="O28" s="53"/>
      <c r="P28" s="53"/>
      <c r="Q28" s="12">
        <v>263.93</v>
      </c>
      <c r="R28" s="14">
        <v>0</v>
      </c>
      <c r="S28" s="14">
        <v>65.14</v>
      </c>
      <c r="T28" s="14">
        <v>0</v>
      </c>
      <c r="U28" s="14">
        <v>0</v>
      </c>
      <c r="V28" s="14">
        <v>0</v>
      </c>
      <c r="W28" s="14">
        <v>7.85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</row>
    <row r="29" spans="1:55" s="13" customFormat="1" ht="23.25" customHeight="1" x14ac:dyDescent="0.15">
      <c r="A29" s="38">
        <v>9</v>
      </c>
      <c r="B29" s="38" t="s">
        <v>371</v>
      </c>
      <c r="C29" s="38" t="s">
        <v>372</v>
      </c>
      <c r="D29" s="38" t="s">
        <v>373</v>
      </c>
      <c r="E29" s="38" t="s">
        <v>169</v>
      </c>
      <c r="F29" s="38" t="s">
        <v>349</v>
      </c>
      <c r="G29" s="38" t="s">
        <v>171</v>
      </c>
      <c r="H29" s="38">
        <v>1</v>
      </c>
      <c r="J29" s="38">
        <v>0</v>
      </c>
      <c r="K29" s="38">
        <v>204</v>
      </c>
      <c r="L29" s="38">
        <v>0</v>
      </c>
      <c r="M29" s="38">
        <v>24</v>
      </c>
      <c r="N29" s="54">
        <v>275.02</v>
      </c>
      <c r="O29" s="38">
        <v>230</v>
      </c>
      <c r="P29" s="54">
        <v>1.19573913043478</v>
      </c>
      <c r="Q29" s="12">
        <v>200</v>
      </c>
      <c r="R29" s="12">
        <v>0</v>
      </c>
      <c r="S29" s="14">
        <v>38</v>
      </c>
      <c r="T29" s="14">
        <v>0</v>
      </c>
      <c r="U29" s="14">
        <v>0</v>
      </c>
      <c r="V29" s="14">
        <v>0</v>
      </c>
      <c r="W29" s="14">
        <v>1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54">
        <v>9.5</v>
      </c>
      <c r="AF29" s="54">
        <v>0</v>
      </c>
      <c r="AG29" s="54">
        <v>0</v>
      </c>
      <c r="AH29" s="54">
        <v>10</v>
      </c>
      <c r="AI29" s="54">
        <v>7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8">
        <v>0</v>
      </c>
      <c r="AP29" s="54">
        <v>0</v>
      </c>
      <c r="AQ29" s="54">
        <v>0</v>
      </c>
      <c r="AR29" s="54">
        <v>341.65</v>
      </c>
      <c r="AS29" s="38">
        <v>9.5</v>
      </c>
      <c r="AT29" s="54">
        <v>5.9</v>
      </c>
      <c r="AU29" s="54">
        <v>0</v>
      </c>
      <c r="AV29" s="54">
        <v>0</v>
      </c>
      <c r="AW29" s="54">
        <v>0</v>
      </c>
      <c r="AX29" s="54">
        <v>94.15</v>
      </c>
      <c r="AY29" s="54">
        <v>109.55</v>
      </c>
      <c r="AZ29" s="54">
        <v>232.1</v>
      </c>
      <c r="BA29" s="54">
        <v>200</v>
      </c>
      <c r="BB29" s="54">
        <v>128400</v>
      </c>
      <c r="BC29" s="38" t="s">
        <v>4</v>
      </c>
    </row>
    <row r="30" spans="1:55" s="13" customFormat="1" ht="23.25" customHeight="1" x14ac:dyDescent="0.15">
      <c r="A30" s="53"/>
      <c r="B30" s="53"/>
      <c r="C30" s="53"/>
      <c r="D30" s="53"/>
      <c r="E30" s="53"/>
      <c r="F30" s="53"/>
      <c r="G30" s="53"/>
      <c r="H30" s="53"/>
      <c r="J30" s="53"/>
      <c r="K30" s="53"/>
      <c r="L30" s="53"/>
      <c r="M30" s="53"/>
      <c r="N30" s="53"/>
      <c r="O30" s="53"/>
      <c r="P30" s="53"/>
      <c r="Q30" s="12">
        <v>239.15</v>
      </c>
      <c r="R30" s="14">
        <v>0</v>
      </c>
      <c r="S30" s="14">
        <v>68.16</v>
      </c>
      <c r="T30" s="14">
        <v>0</v>
      </c>
      <c r="U30" s="14">
        <v>0</v>
      </c>
      <c r="V30" s="14">
        <v>0</v>
      </c>
      <c r="W30" s="14">
        <v>7.85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</row>
    <row r="31" spans="1:55" s="13" customFormat="1" ht="23.25" customHeight="1" x14ac:dyDescent="0.15">
      <c r="A31" s="38">
        <v>10</v>
      </c>
      <c r="B31" s="38" t="s">
        <v>374</v>
      </c>
      <c r="C31" s="38" t="s">
        <v>375</v>
      </c>
      <c r="D31" s="38" t="s">
        <v>376</v>
      </c>
      <c r="E31" s="38" t="s">
        <v>175</v>
      </c>
      <c r="F31" s="38" t="s">
        <v>349</v>
      </c>
      <c r="G31" s="38" t="s">
        <v>171</v>
      </c>
      <c r="H31" s="38">
        <v>1</v>
      </c>
      <c r="J31" s="38">
        <v>0</v>
      </c>
      <c r="K31" s="38">
        <v>204</v>
      </c>
      <c r="L31" s="38">
        <v>0</v>
      </c>
      <c r="M31" s="38">
        <v>24</v>
      </c>
      <c r="N31" s="54">
        <v>187.26</v>
      </c>
      <c r="O31" s="38">
        <v>230</v>
      </c>
      <c r="P31" s="54">
        <v>0.98076923076923095</v>
      </c>
      <c r="Q31" s="12">
        <v>200</v>
      </c>
      <c r="R31" s="12">
        <v>0</v>
      </c>
      <c r="S31" s="14">
        <v>38</v>
      </c>
      <c r="T31" s="14">
        <v>0</v>
      </c>
      <c r="U31" s="14">
        <v>0</v>
      </c>
      <c r="V31" s="14">
        <v>0</v>
      </c>
      <c r="W31" s="14">
        <v>1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54">
        <v>9.5</v>
      </c>
      <c r="AF31" s="54">
        <v>0</v>
      </c>
      <c r="AG31" s="54">
        <v>0</v>
      </c>
      <c r="AH31" s="54">
        <v>10</v>
      </c>
      <c r="AI31" s="54">
        <v>7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38">
        <v>0</v>
      </c>
      <c r="AP31" s="54">
        <v>0</v>
      </c>
      <c r="AQ31" s="54">
        <v>0</v>
      </c>
      <c r="AR31" s="54">
        <v>286.39999999999998</v>
      </c>
      <c r="AS31" s="38">
        <v>9.5</v>
      </c>
      <c r="AT31" s="54">
        <v>5.73</v>
      </c>
      <c r="AU31" s="54">
        <v>0</v>
      </c>
      <c r="AV31" s="54">
        <v>0</v>
      </c>
      <c r="AW31" s="54">
        <v>0</v>
      </c>
      <c r="AX31" s="54">
        <v>94.15</v>
      </c>
      <c r="AY31" s="54">
        <v>109.38</v>
      </c>
      <c r="AZ31" s="54">
        <v>177.02</v>
      </c>
      <c r="BA31" s="54">
        <v>150</v>
      </c>
      <c r="BB31" s="54">
        <v>108100</v>
      </c>
      <c r="BC31" s="38" t="s">
        <v>4</v>
      </c>
    </row>
    <row r="32" spans="1:55" s="13" customFormat="1" ht="23.25" customHeight="1" x14ac:dyDescent="0.15">
      <c r="A32" s="53"/>
      <c r="B32" s="53"/>
      <c r="C32" s="53"/>
      <c r="D32" s="53"/>
      <c r="E32" s="53"/>
      <c r="F32" s="53"/>
      <c r="G32" s="53"/>
      <c r="H32" s="53"/>
      <c r="J32" s="53"/>
      <c r="K32" s="53"/>
      <c r="L32" s="53"/>
      <c r="M32" s="53"/>
      <c r="N32" s="53"/>
      <c r="O32" s="53"/>
      <c r="P32" s="53"/>
      <c r="Q32" s="12">
        <v>196.15</v>
      </c>
      <c r="R32" s="14">
        <v>0</v>
      </c>
      <c r="S32" s="14">
        <v>55.9</v>
      </c>
      <c r="T32" s="14">
        <v>0</v>
      </c>
      <c r="U32" s="14">
        <v>0</v>
      </c>
      <c r="V32" s="14">
        <v>0</v>
      </c>
      <c r="W32" s="14">
        <v>7.85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</row>
    <row r="33" spans="1:55" s="13" customFormat="1" ht="23.25" customHeight="1" x14ac:dyDescent="0.15">
      <c r="A33" s="38">
        <v>11</v>
      </c>
      <c r="B33" s="38" t="s">
        <v>377</v>
      </c>
      <c r="C33" s="38" t="s">
        <v>378</v>
      </c>
      <c r="D33" s="38" t="s">
        <v>379</v>
      </c>
      <c r="E33" s="38" t="s">
        <v>169</v>
      </c>
      <c r="F33" s="38" t="s">
        <v>349</v>
      </c>
      <c r="G33" s="38" t="s">
        <v>171</v>
      </c>
      <c r="H33" s="38">
        <v>0</v>
      </c>
      <c r="J33" s="38">
        <v>0</v>
      </c>
      <c r="K33" s="38">
        <v>204</v>
      </c>
      <c r="L33" s="38">
        <v>0</v>
      </c>
      <c r="M33" s="38">
        <v>24</v>
      </c>
      <c r="N33" s="54">
        <v>180.4</v>
      </c>
      <c r="O33" s="38">
        <v>228</v>
      </c>
      <c r="P33" s="54">
        <v>0.98076923076923095</v>
      </c>
      <c r="Q33" s="12">
        <v>200</v>
      </c>
      <c r="R33" s="12">
        <v>0</v>
      </c>
      <c r="S33" s="14">
        <v>36</v>
      </c>
      <c r="T33" s="14">
        <v>0</v>
      </c>
      <c r="U33" s="14">
        <v>0</v>
      </c>
      <c r="V33" s="14">
        <v>0</v>
      </c>
      <c r="W33" s="14">
        <v>1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54">
        <v>9</v>
      </c>
      <c r="AF33" s="54">
        <v>0</v>
      </c>
      <c r="AG33" s="54">
        <v>0</v>
      </c>
      <c r="AH33" s="54">
        <v>10</v>
      </c>
      <c r="AI33" s="54">
        <v>7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38">
        <v>0</v>
      </c>
      <c r="AP33" s="54">
        <v>0</v>
      </c>
      <c r="AQ33" s="54">
        <v>0</v>
      </c>
      <c r="AR33" s="54">
        <v>282.95999999999998</v>
      </c>
      <c r="AS33" s="38">
        <v>9</v>
      </c>
      <c r="AT33" s="54">
        <v>5.66</v>
      </c>
      <c r="AU33" s="54">
        <v>0</v>
      </c>
      <c r="AV33" s="54">
        <v>0</v>
      </c>
      <c r="AW33" s="54">
        <v>0</v>
      </c>
      <c r="AX33" s="54">
        <v>94.15</v>
      </c>
      <c r="AY33" s="54">
        <v>108.81</v>
      </c>
      <c r="AZ33" s="54">
        <v>174.15</v>
      </c>
      <c r="BA33" s="54">
        <v>150</v>
      </c>
      <c r="BB33" s="54">
        <v>96600</v>
      </c>
      <c r="BC33" s="38" t="s">
        <v>4</v>
      </c>
    </row>
    <row r="34" spans="1:55" s="13" customFormat="1" ht="23.25" customHeight="1" x14ac:dyDescent="0.15">
      <c r="A34" s="53"/>
      <c r="B34" s="53"/>
      <c r="C34" s="53"/>
      <c r="D34" s="53"/>
      <c r="E34" s="53"/>
      <c r="F34" s="53"/>
      <c r="G34" s="53"/>
      <c r="H34" s="53"/>
      <c r="J34" s="53"/>
      <c r="K34" s="53"/>
      <c r="L34" s="53"/>
      <c r="M34" s="53"/>
      <c r="N34" s="53"/>
      <c r="O34" s="53"/>
      <c r="P34" s="53"/>
      <c r="Q34" s="12">
        <v>196.15</v>
      </c>
      <c r="R34" s="14">
        <v>0</v>
      </c>
      <c r="S34" s="14">
        <v>52.96</v>
      </c>
      <c r="T34" s="14">
        <v>0</v>
      </c>
      <c r="U34" s="14">
        <v>0</v>
      </c>
      <c r="V34" s="14">
        <v>0</v>
      </c>
      <c r="W34" s="14">
        <v>7.85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</row>
    <row r="35" spans="1:55" s="13" customFormat="1" ht="23.25" customHeight="1" x14ac:dyDescent="0.15">
      <c r="A35" s="38">
        <v>12</v>
      </c>
      <c r="B35" s="38" t="s">
        <v>380</v>
      </c>
      <c r="C35" s="38" t="s">
        <v>381</v>
      </c>
      <c r="D35" s="38" t="s">
        <v>382</v>
      </c>
      <c r="E35" s="38" t="s">
        <v>169</v>
      </c>
      <c r="F35" s="38" t="s">
        <v>349</v>
      </c>
      <c r="G35" s="38" t="s">
        <v>171</v>
      </c>
      <c r="H35" s="38">
        <v>0</v>
      </c>
      <c r="J35" s="38">
        <v>0</v>
      </c>
      <c r="K35" s="38">
        <v>204</v>
      </c>
      <c r="L35" s="38">
        <v>0</v>
      </c>
      <c r="M35" s="38">
        <v>24</v>
      </c>
      <c r="N35" s="54">
        <v>311.49</v>
      </c>
      <c r="O35" s="38">
        <v>228</v>
      </c>
      <c r="P35" s="54">
        <v>1.36618421052632</v>
      </c>
      <c r="Q35" s="12">
        <v>200</v>
      </c>
      <c r="R35" s="12">
        <v>0</v>
      </c>
      <c r="S35" s="14">
        <v>36</v>
      </c>
      <c r="T35" s="14">
        <v>0</v>
      </c>
      <c r="U35" s="14">
        <v>0</v>
      </c>
      <c r="V35" s="14">
        <v>0</v>
      </c>
      <c r="W35" s="14">
        <v>1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54">
        <v>9</v>
      </c>
      <c r="AF35" s="54">
        <v>0</v>
      </c>
      <c r="AG35" s="54">
        <v>0</v>
      </c>
      <c r="AH35" s="54">
        <v>10</v>
      </c>
      <c r="AI35" s="54">
        <v>7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38">
        <v>0</v>
      </c>
      <c r="AP35" s="54">
        <v>0</v>
      </c>
      <c r="AQ35" s="54">
        <v>0</v>
      </c>
      <c r="AR35" s="54">
        <v>380.85</v>
      </c>
      <c r="AS35" s="38">
        <v>9</v>
      </c>
      <c r="AT35" s="54">
        <v>5.9</v>
      </c>
      <c r="AU35" s="54">
        <v>0</v>
      </c>
      <c r="AV35" s="54">
        <v>1</v>
      </c>
      <c r="AW35" s="54">
        <v>0</v>
      </c>
      <c r="AX35" s="54">
        <v>94.15</v>
      </c>
      <c r="AY35" s="54">
        <v>110.05</v>
      </c>
      <c r="AZ35" s="54">
        <v>270.8</v>
      </c>
      <c r="BA35" s="54">
        <v>250</v>
      </c>
      <c r="BB35" s="54">
        <v>83200</v>
      </c>
      <c r="BC35" s="38" t="s">
        <v>4</v>
      </c>
    </row>
    <row r="36" spans="1:55" s="13" customFormat="1" ht="23.25" customHeight="1" x14ac:dyDescent="0.15">
      <c r="A36" s="53"/>
      <c r="B36" s="53"/>
      <c r="C36" s="53"/>
      <c r="D36" s="53"/>
      <c r="E36" s="53"/>
      <c r="F36" s="53"/>
      <c r="G36" s="53"/>
      <c r="H36" s="53"/>
      <c r="J36" s="53"/>
      <c r="K36" s="53"/>
      <c r="L36" s="53"/>
      <c r="M36" s="53"/>
      <c r="N36" s="53"/>
      <c r="O36" s="53"/>
      <c r="P36" s="53"/>
      <c r="Q36" s="12">
        <v>273.24</v>
      </c>
      <c r="R36" s="14">
        <v>0</v>
      </c>
      <c r="S36" s="14">
        <v>73.77</v>
      </c>
      <c r="T36" s="14">
        <v>0</v>
      </c>
      <c r="U36" s="14">
        <v>0</v>
      </c>
      <c r="V36" s="14">
        <v>0</v>
      </c>
      <c r="W36" s="14">
        <v>7.85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</row>
    <row r="37" spans="1:55" s="13" customFormat="1" ht="23.25" customHeight="1" x14ac:dyDescent="0.15">
      <c r="A37" s="38">
        <v>13</v>
      </c>
      <c r="B37" s="38" t="s">
        <v>383</v>
      </c>
      <c r="C37" s="38" t="s">
        <v>384</v>
      </c>
      <c r="D37" s="38" t="s">
        <v>385</v>
      </c>
      <c r="E37" s="38" t="s">
        <v>169</v>
      </c>
      <c r="F37" s="38" t="s">
        <v>349</v>
      </c>
      <c r="G37" s="38" t="s">
        <v>171</v>
      </c>
      <c r="H37" s="38">
        <v>0</v>
      </c>
      <c r="J37" s="38">
        <v>0</v>
      </c>
      <c r="K37" s="38">
        <v>204</v>
      </c>
      <c r="L37" s="38">
        <v>0</v>
      </c>
      <c r="M37" s="38">
        <v>24</v>
      </c>
      <c r="N37" s="54">
        <v>172.39</v>
      </c>
      <c r="O37" s="38">
        <v>228</v>
      </c>
      <c r="P37" s="54">
        <v>0.98076923076923095</v>
      </c>
      <c r="Q37" s="12">
        <v>200</v>
      </c>
      <c r="R37" s="12">
        <v>0</v>
      </c>
      <c r="S37" s="14">
        <v>36</v>
      </c>
      <c r="T37" s="14">
        <v>0</v>
      </c>
      <c r="U37" s="14">
        <v>0</v>
      </c>
      <c r="V37" s="14">
        <v>0</v>
      </c>
      <c r="W37" s="14">
        <v>1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54">
        <v>9</v>
      </c>
      <c r="AF37" s="54">
        <v>0</v>
      </c>
      <c r="AG37" s="54">
        <v>0</v>
      </c>
      <c r="AH37" s="54">
        <v>10</v>
      </c>
      <c r="AI37" s="54">
        <v>7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38">
        <v>0</v>
      </c>
      <c r="AP37" s="54">
        <v>0</v>
      </c>
      <c r="AQ37" s="54">
        <v>0</v>
      </c>
      <c r="AR37" s="54">
        <v>282.95999999999998</v>
      </c>
      <c r="AS37" s="38">
        <v>9</v>
      </c>
      <c r="AT37" s="54">
        <v>5.66</v>
      </c>
      <c r="AU37" s="54">
        <v>0</v>
      </c>
      <c r="AV37" s="54">
        <v>1</v>
      </c>
      <c r="AW37" s="54">
        <v>0</v>
      </c>
      <c r="AX37" s="54">
        <v>94.15</v>
      </c>
      <c r="AY37" s="54">
        <v>109.81</v>
      </c>
      <c r="AZ37" s="54">
        <v>173.15</v>
      </c>
      <c r="BA37" s="54">
        <v>150</v>
      </c>
      <c r="BB37" s="54">
        <v>92600</v>
      </c>
      <c r="BC37" s="38" t="s">
        <v>4</v>
      </c>
    </row>
    <row r="38" spans="1:55" s="13" customFormat="1" ht="23.25" customHeight="1" x14ac:dyDescent="0.15">
      <c r="A38" s="53"/>
      <c r="B38" s="53"/>
      <c r="C38" s="53"/>
      <c r="D38" s="53"/>
      <c r="E38" s="53"/>
      <c r="F38" s="53"/>
      <c r="G38" s="53"/>
      <c r="H38" s="53"/>
      <c r="J38" s="53"/>
      <c r="K38" s="53"/>
      <c r="L38" s="53"/>
      <c r="M38" s="53"/>
      <c r="N38" s="53"/>
      <c r="O38" s="53"/>
      <c r="P38" s="53"/>
      <c r="Q38" s="12">
        <v>196.15</v>
      </c>
      <c r="R38" s="14">
        <v>0</v>
      </c>
      <c r="S38" s="14">
        <v>52.96</v>
      </c>
      <c r="T38" s="14">
        <v>0</v>
      </c>
      <c r="U38" s="14">
        <v>0</v>
      </c>
      <c r="V38" s="14">
        <v>0</v>
      </c>
      <c r="W38" s="14">
        <v>7.85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</row>
    <row r="39" spans="1:55" s="13" customFormat="1" ht="23.25" customHeight="1" x14ac:dyDescent="0.15">
      <c r="A39" s="38">
        <v>14</v>
      </c>
      <c r="B39" s="38" t="s">
        <v>386</v>
      </c>
      <c r="C39" s="38" t="s">
        <v>387</v>
      </c>
      <c r="D39" s="38" t="s">
        <v>388</v>
      </c>
      <c r="E39" s="38" t="s">
        <v>175</v>
      </c>
      <c r="F39" s="38" t="s">
        <v>349</v>
      </c>
      <c r="G39" s="38" t="s">
        <v>171</v>
      </c>
      <c r="H39" s="38">
        <v>0</v>
      </c>
      <c r="J39" s="38">
        <v>0</v>
      </c>
      <c r="K39" s="38">
        <v>204</v>
      </c>
      <c r="L39" s="38">
        <v>0</v>
      </c>
      <c r="M39" s="38">
        <v>24</v>
      </c>
      <c r="N39" s="54">
        <v>320.36200000000002</v>
      </c>
      <c r="O39" s="38">
        <v>228</v>
      </c>
      <c r="P39" s="54">
        <v>1.4050964912280699</v>
      </c>
      <c r="Q39" s="12">
        <v>200</v>
      </c>
      <c r="R39" s="12">
        <v>0</v>
      </c>
      <c r="S39" s="14">
        <v>36</v>
      </c>
      <c r="T39" s="14">
        <v>0</v>
      </c>
      <c r="U39" s="14">
        <v>0</v>
      </c>
      <c r="V39" s="14">
        <v>0</v>
      </c>
      <c r="W39" s="14">
        <v>1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54">
        <v>9</v>
      </c>
      <c r="AF39" s="54">
        <v>0</v>
      </c>
      <c r="AG39" s="54">
        <v>0</v>
      </c>
      <c r="AH39" s="54">
        <v>10</v>
      </c>
      <c r="AI39" s="54">
        <v>7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38">
        <v>0</v>
      </c>
      <c r="AP39" s="54">
        <v>0</v>
      </c>
      <c r="AQ39" s="54">
        <v>0</v>
      </c>
      <c r="AR39" s="54">
        <v>390.750933571605</v>
      </c>
      <c r="AS39" s="38">
        <v>9</v>
      </c>
      <c r="AT39" s="54">
        <v>5.9</v>
      </c>
      <c r="AU39" s="54">
        <v>0.25093357160463498</v>
      </c>
      <c r="AV39" s="54">
        <v>0</v>
      </c>
      <c r="AW39" s="54">
        <v>0</v>
      </c>
      <c r="AX39" s="54">
        <v>94.15</v>
      </c>
      <c r="AY39" s="54">
        <v>109.300933571605</v>
      </c>
      <c r="AZ39" s="54">
        <v>281.45</v>
      </c>
      <c r="BA39" s="54">
        <v>250</v>
      </c>
      <c r="BB39" s="54">
        <v>125800</v>
      </c>
      <c r="BC39" s="38" t="s">
        <v>4</v>
      </c>
    </row>
    <row r="40" spans="1:55" s="13" customFormat="1" ht="23.25" customHeight="1" x14ac:dyDescent="0.15">
      <c r="A40" s="53"/>
      <c r="B40" s="53"/>
      <c r="C40" s="53"/>
      <c r="D40" s="53"/>
      <c r="E40" s="53"/>
      <c r="F40" s="53"/>
      <c r="G40" s="53"/>
      <c r="H40" s="53"/>
      <c r="J40" s="53"/>
      <c r="K40" s="53"/>
      <c r="L40" s="53"/>
      <c r="M40" s="53"/>
      <c r="N40" s="53"/>
      <c r="O40" s="53"/>
      <c r="P40" s="53"/>
      <c r="Q40" s="12">
        <v>281.02</v>
      </c>
      <c r="R40" s="14">
        <v>0</v>
      </c>
      <c r="S40" s="14">
        <v>75.88</v>
      </c>
      <c r="T40" s="14">
        <v>0</v>
      </c>
      <c r="U40" s="14">
        <v>0</v>
      </c>
      <c r="V40" s="14">
        <v>0</v>
      </c>
      <c r="W40" s="14">
        <v>7.85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</row>
    <row r="41" spans="1:55" s="13" customFormat="1" ht="23.25" customHeight="1" x14ac:dyDescent="0.15">
      <c r="A41" s="38">
        <v>15</v>
      </c>
      <c r="B41" s="38" t="s">
        <v>389</v>
      </c>
      <c r="C41" s="38" t="s">
        <v>390</v>
      </c>
      <c r="D41" s="38" t="s">
        <v>391</v>
      </c>
      <c r="E41" s="38" t="s">
        <v>169</v>
      </c>
      <c r="F41" s="38" t="s">
        <v>349</v>
      </c>
      <c r="G41" s="38" t="s">
        <v>171</v>
      </c>
      <c r="H41" s="38">
        <v>0</v>
      </c>
      <c r="J41" s="38">
        <v>0</v>
      </c>
      <c r="K41" s="38">
        <v>204</v>
      </c>
      <c r="L41" s="38">
        <v>0</v>
      </c>
      <c r="M41" s="38">
        <v>24</v>
      </c>
      <c r="N41" s="54">
        <v>188.785</v>
      </c>
      <c r="O41" s="38">
        <v>230</v>
      </c>
      <c r="P41" s="54">
        <v>0.98076923076923095</v>
      </c>
      <c r="Q41" s="12">
        <v>200</v>
      </c>
      <c r="R41" s="12">
        <v>0</v>
      </c>
      <c r="S41" s="14">
        <v>38</v>
      </c>
      <c r="T41" s="14">
        <v>0</v>
      </c>
      <c r="U41" s="14">
        <v>0</v>
      </c>
      <c r="V41" s="14">
        <v>0</v>
      </c>
      <c r="W41" s="14">
        <v>1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54">
        <v>9.5</v>
      </c>
      <c r="AF41" s="54">
        <v>0</v>
      </c>
      <c r="AG41" s="54">
        <v>0</v>
      </c>
      <c r="AH41" s="54">
        <v>10</v>
      </c>
      <c r="AI41" s="54">
        <v>7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38">
        <v>0</v>
      </c>
      <c r="AP41" s="54">
        <v>0</v>
      </c>
      <c r="AQ41" s="54">
        <v>0</v>
      </c>
      <c r="AR41" s="54">
        <v>286.39999999999998</v>
      </c>
      <c r="AS41" s="38">
        <v>9.5</v>
      </c>
      <c r="AT41" s="54">
        <v>5.73</v>
      </c>
      <c r="AU41" s="54">
        <v>0</v>
      </c>
      <c r="AV41" s="54">
        <v>0</v>
      </c>
      <c r="AW41" s="54">
        <v>0</v>
      </c>
      <c r="AX41" s="54">
        <v>94.15</v>
      </c>
      <c r="AY41" s="54">
        <v>109.38</v>
      </c>
      <c r="AZ41" s="54">
        <v>177.02</v>
      </c>
      <c r="BA41" s="54">
        <v>150</v>
      </c>
      <c r="BB41" s="54">
        <v>108100</v>
      </c>
      <c r="BC41" s="38" t="s">
        <v>4</v>
      </c>
    </row>
    <row r="42" spans="1:55" s="13" customFormat="1" ht="23.25" customHeight="1" x14ac:dyDescent="0.15">
      <c r="A42" s="53"/>
      <c r="B42" s="53"/>
      <c r="C42" s="53"/>
      <c r="D42" s="53"/>
      <c r="E42" s="53"/>
      <c r="F42" s="53"/>
      <c r="G42" s="53"/>
      <c r="H42" s="53"/>
      <c r="J42" s="53"/>
      <c r="K42" s="53"/>
      <c r="L42" s="53"/>
      <c r="M42" s="53"/>
      <c r="N42" s="53"/>
      <c r="O42" s="53"/>
      <c r="P42" s="53"/>
      <c r="Q42" s="12">
        <v>196.15</v>
      </c>
      <c r="R42" s="14">
        <v>0</v>
      </c>
      <c r="S42" s="14">
        <v>55.9</v>
      </c>
      <c r="T42" s="14">
        <v>0</v>
      </c>
      <c r="U42" s="14">
        <v>0</v>
      </c>
      <c r="V42" s="14">
        <v>0</v>
      </c>
      <c r="W42" s="14">
        <v>7.85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</row>
    <row r="43" spans="1:55" s="13" customFormat="1" ht="23.25" customHeight="1" x14ac:dyDescent="0.15">
      <c r="A43" s="38">
        <v>16</v>
      </c>
      <c r="B43" s="38" t="s">
        <v>392</v>
      </c>
      <c r="C43" s="38" t="s">
        <v>393</v>
      </c>
      <c r="D43" s="38" t="s">
        <v>394</v>
      </c>
      <c r="E43" s="38" t="s">
        <v>169</v>
      </c>
      <c r="F43" s="38" t="s">
        <v>349</v>
      </c>
      <c r="G43" s="38" t="s">
        <v>171</v>
      </c>
      <c r="H43" s="38">
        <v>0</v>
      </c>
      <c r="J43" s="38">
        <v>0</v>
      </c>
      <c r="K43" s="38">
        <v>204</v>
      </c>
      <c r="L43" s="38">
        <v>0</v>
      </c>
      <c r="M43" s="38">
        <v>24</v>
      </c>
      <c r="N43" s="54">
        <v>183.9</v>
      </c>
      <c r="O43" s="38">
        <v>230</v>
      </c>
      <c r="P43" s="54">
        <v>0.98076923076923095</v>
      </c>
      <c r="Q43" s="12">
        <v>200</v>
      </c>
      <c r="R43" s="12">
        <v>0</v>
      </c>
      <c r="S43" s="14">
        <v>38</v>
      </c>
      <c r="T43" s="14">
        <v>0</v>
      </c>
      <c r="U43" s="14">
        <v>0</v>
      </c>
      <c r="V43" s="14">
        <v>0</v>
      </c>
      <c r="W43" s="14">
        <v>1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54">
        <v>9.5</v>
      </c>
      <c r="AF43" s="54">
        <v>0</v>
      </c>
      <c r="AG43" s="54">
        <v>0</v>
      </c>
      <c r="AH43" s="54">
        <v>10</v>
      </c>
      <c r="AI43" s="54">
        <v>7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38">
        <v>0</v>
      </c>
      <c r="AP43" s="54">
        <v>0</v>
      </c>
      <c r="AQ43" s="54">
        <v>0</v>
      </c>
      <c r="AR43" s="54">
        <v>286.39999999999998</v>
      </c>
      <c r="AS43" s="38">
        <v>9.5</v>
      </c>
      <c r="AT43" s="54">
        <v>5.73</v>
      </c>
      <c r="AU43" s="54">
        <v>0</v>
      </c>
      <c r="AV43" s="54">
        <v>0</v>
      </c>
      <c r="AW43" s="54">
        <v>0</v>
      </c>
      <c r="AX43" s="54">
        <v>94.15</v>
      </c>
      <c r="AY43" s="54">
        <v>109.38</v>
      </c>
      <c r="AZ43" s="54">
        <v>177.02</v>
      </c>
      <c r="BA43" s="54">
        <v>150</v>
      </c>
      <c r="BB43" s="54">
        <v>108100</v>
      </c>
      <c r="BC43" s="38" t="s">
        <v>4</v>
      </c>
    </row>
    <row r="44" spans="1:55" s="13" customFormat="1" ht="23.25" customHeight="1" x14ac:dyDescent="0.15">
      <c r="A44" s="53"/>
      <c r="B44" s="53"/>
      <c r="C44" s="53"/>
      <c r="D44" s="53"/>
      <c r="E44" s="53"/>
      <c r="F44" s="53"/>
      <c r="G44" s="53"/>
      <c r="H44" s="53"/>
      <c r="J44" s="53"/>
      <c r="K44" s="53"/>
      <c r="L44" s="53"/>
      <c r="M44" s="53"/>
      <c r="N44" s="53"/>
      <c r="O44" s="53"/>
      <c r="P44" s="53"/>
      <c r="Q44" s="12">
        <v>196.15</v>
      </c>
      <c r="R44" s="14">
        <v>0</v>
      </c>
      <c r="S44" s="14">
        <v>55.9</v>
      </c>
      <c r="T44" s="14">
        <v>0</v>
      </c>
      <c r="U44" s="14">
        <v>0</v>
      </c>
      <c r="V44" s="14">
        <v>0</v>
      </c>
      <c r="W44" s="14">
        <v>7.85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</row>
    <row r="45" spans="1:55" s="13" customFormat="1" ht="23.25" customHeight="1" x14ac:dyDescent="0.15">
      <c r="A45" s="38">
        <v>17</v>
      </c>
      <c r="B45" s="38" t="s">
        <v>395</v>
      </c>
      <c r="C45" s="38" t="s">
        <v>396</v>
      </c>
      <c r="D45" s="38" t="s">
        <v>397</v>
      </c>
      <c r="E45" s="38" t="s">
        <v>169</v>
      </c>
      <c r="F45" s="38" t="s">
        <v>349</v>
      </c>
      <c r="G45" s="38" t="s">
        <v>171</v>
      </c>
      <c r="H45" s="38">
        <v>1</v>
      </c>
      <c r="J45" s="38">
        <v>0</v>
      </c>
      <c r="K45" s="38">
        <v>204</v>
      </c>
      <c r="L45" s="38">
        <v>0</v>
      </c>
      <c r="M45" s="38">
        <v>24</v>
      </c>
      <c r="N45" s="54">
        <v>234.25</v>
      </c>
      <c r="O45" s="38">
        <v>226</v>
      </c>
      <c r="P45" s="54">
        <v>1.03650442477876</v>
      </c>
      <c r="Q45" s="12">
        <v>200</v>
      </c>
      <c r="R45" s="12">
        <v>0</v>
      </c>
      <c r="S45" s="14">
        <v>34</v>
      </c>
      <c r="T45" s="14">
        <v>0</v>
      </c>
      <c r="U45" s="14">
        <v>0</v>
      </c>
      <c r="V45" s="14">
        <v>0</v>
      </c>
      <c r="W45" s="14">
        <v>1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54">
        <v>8.5</v>
      </c>
      <c r="AF45" s="54">
        <v>0</v>
      </c>
      <c r="AG45" s="54">
        <v>0</v>
      </c>
      <c r="AH45" s="54">
        <v>10</v>
      </c>
      <c r="AI45" s="54">
        <v>7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38">
        <v>0</v>
      </c>
      <c r="AP45" s="54">
        <v>0</v>
      </c>
      <c r="AQ45" s="54">
        <v>0</v>
      </c>
      <c r="AR45" s="54">
        <v>293.51</v>
      </c>
      <c r="AS45" s="38">
        <v>8.5</v>
      </c>
      <c r="AT45" s="54">
        <v>5.87</v>
      </c>
      <c r="AU45" s="54">
        <v>0</v>
      </c>
      <c r="AV45" s="54">
        <v>0</v>
      </c>
      <c r="AW45" s="54">
        <v>0</v>
      </c>
      <c r="AX45" s="54">
        <v>94.15</v>
      </c>
      <c r="AY45" s="54">
        <v>108.52</v>
      </c>
      <c r="AZ45" s="54">
        <v>184.99</v>
      </c>
      <c r="BA45" s="54">
        <v>150</v>
      </c>
      <c r="BB45" s="54">
        <v>140000</v>
      </c>
      <c r="BC45" s="38" t="s">
        <v>4</v>
      </c>
    </row>
    <row r="46" spans="1:55" s="13" customFormat="1" ht="23.25" customHeight="1" x14ac:dyDescent="0.15">
      <c r="A46" s="53"/>
      <c r="B46" s="53"/>
      <c r="C46" s="53"/>
      <c r="D46" s="53"/>
      <c r="E46" s="53"/>
      <c r="F46" s="53"/>
      <c r="G46" s="53"/>
      <c r="H46" s="53"/>
      <c r="J46" s="53"/>
      <c r="K46" s="53"/>
      <c r="L46" s="53"/>
      <c r="M46" s="53"/>
      <c r="N46" s="53"/>
      <c r="O46" s="53"/>
      <c r="P46" s="53"/>
      <c r="Q46" s="12">
        <v>207.3</v>
      </c>
      <c r="R46" s="14">
        <v>0</v>
      </c>
      <c r="S46" s="14">
        <v>52.86</v>
      </c>
      <c r="T46" s="14">
        <v>0</v>
      </c>
      <c r="U46" s="14">
        <v>0</v>
      </c>
      <c r="V46" s="14">
        <v>0</v>
      </c>
      <c r="W46" s="14">
        <v>7.85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</row>
    <row r="47" spans="1:55" s="13" customFormat="1" ht="23.25" customHeight="1" x14ac:dyDescent="0.15">
      <c r="A47" s="38">
        <v>18</v>
      </c>
      <c r="B47" s="38" t="s">
        <v>398</v>
      </c>
      <c r="C47" s="38" t="s">
        <v>399</v>
      </c>
      <c r="D47" s="38" t="s">
        <v>400</v>
      </c>
      <c r="E47" s="38" t="s">
        <v>169</v>
      </c>
      <c r="F47" s="38" t="s">
        <v>349</v>
      </c>
      <c r="G47" s="38" t="s">
        <v>171</v>
      </c>
      <c r="H47" s="38">
        <v>0</v>
      </c>
      <c r="J47" s="38">
        <v>0</v>
      </c>
      <c r="K47" s="38">
        <v>204</v>
      </c>
      <c r="L47" s="38">
        <v>0</v>
      </c>
      <c r="M47" s="38">
        <v>23.5</v>
      </c>
      <c r="N47" s="54">
        <v>217.7</v>
      </c>
      <c r="O47" s="38">
        <v>216</v>
      </c>
      <c r="P47" s="54">
        <v>1.00787037037037</v>
      </c>
      <c r="Q47" s="12">
        <v>196</v>
      </c>
      <c r="R47" s="12">
        <v>0</v>
      </c>
      <c r="S47" s="14">
        <v>28</v>
      </c>
      <c r="T47" s="14">
        <v>0</v>
      </c>
      <c r="U47" s="14">
        <v>0</v>
      </c>
      <c r="V47" s="14">
        <v>0</v>
      </c>
      <c r="W47" s="14">
        <v>1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54">
        <v>7</v>
      </c>
      <c r="AF47" s="54">
        <v>0.5</v>
      </c>
      <c r="AG47" s="54">
        <v>0</v>
      </c>
      <c r="AH47" s="54">
        <v>9.81</v>
      </c>
      <c r="AI47" s="54">
        <v>7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38">
        <v>0</v>
      </c>
      <c r="AP47" s="54">
        <v>0</v>
      </c>
      <c r="AQ47" s="54">
        <v>0</v>
      </c>
      <c r="AR47" s="54">
        <v>271.52999999999997</v>
      </c>
      <c r="AS47" s="38">
        <v>7</v>
      </c>
      <c r="AT47" s="54">
        <v>5.43</v>
      </c>
      <c r="AU47" s="54">
        <v>0</v>
      </c>
      <c r="AV47" s="54">
        <v>1</v>
      </c>
      <c r="AW47" s="54">
        <v>0</v>
      </c>
      <c r="AX47" s="54">
        <v>90.23</v>
      </c>
      <c r="AY47" s="54">
        <v>103.66</v>
      </c>
      <c r="AZ47" s="54">
        <v>167.87</v>
      </c>
      <c r="BA47" s="54">
        <v>150</v>
      </c>
      <c r="BB47" s="54">
        <v>71500</v>
      </c>
      <c r="BC47" s="38" t="s">
        <v>4</v>
      </c>
    </row>
    <row r="48" spans="1:55" s="13" customFormat="1" ht="23.25" customHeight="1" x14ac:dyDescent="0.15">
      <c r="A48" s="53"/>
      <c r="B48" s="53"/>
      <c r="C48" s="53"/>
      <c r="D48" s="53"/>
      <c r="E48" s="53"/>
      <c r="F48" s="53"/>
      <c r="G48" s="53"/>
      <c r="H48" s="53"/>
      <c r="J48" s="53"/>
      <c r="K48" s="53"/>
      <c r="L48" s="53"/>
      <c r="M48" s="53"/>
      <c r="N48" s="53"/>
      <c r="O48" s="53"/>
      <c r="P48" s="53"/>
      <c r="Q48" s="12">
        <v>197.54</v>
      </c>
      <c r="R48" s="14">
        <v>0</v>
      </c>
      <c r="S48" s="14">
        <v>42.33</v>
      </c>
      <c r="T48" s="14">
        <v>0</v>
      </c>
      <c r="U48" s="14">
        <v>0</v>
      </c>
      <c r="V48" s="14">
        <v>0</v>
      </c>
      <c r="W48" s="14">
        <v>7.85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</row>
    <row r="49" spans="1:55" s="13" customFormat="1" ht="23.25" customHeight="1" x14ac:dyDescent="0.15">
      <c r="A49" s="38">
        <v>19</v>
      </c>
      <c r="B49" s="38" t="s">
        <v>401</v>
      </c>
      <c r="C49" s="38" t="s">
        <v>402</v>
      </c>
      <c r="D49" s="38" t="s">
        <v>403</v>
      </c>
      <c r="E49" s="38" t="s">
        <v>169</v>
      </c>
      <c r="F49" s="38" t="s">
        <v>349</v>
      </c>
      <c r="G49" s="38" t="s">
        <v>171</v>
      </c>
      <c r="H49" s="38">
        <v>0</v>
      </c>
      <c r="J49" s="38">
        <v>0</v>
      </c>
      <c r="K49" s="38">
        <v>204</v>
      </c>
      <c r="L49" s="38">
        <v>0</v>
      </c>
      <c r="M49" s="38">
        <v>24</v>
      </c>
      <c r="N49" s="54">
        <v>258.31</v>
      </c>
      <c r="O49" s="38">
        <v>226</v>
      </c>
      <c r="P49" s="54">
        <v>1.14296460176991</v>
      </c>
      <c r="Q49" s="12">
        <v>200</v>
      </c>
      <c r="R49" s="12">
        <v>0</v>
      </c>
      <c r="S49" s="14">
        <v>34</v>
      </c>
      <c r="T49" s="14">
        <v>0</v>
      </c>
      <c r="U49" s="14">
        <v>0</v>
      </c>
      <c r="V49" s="14">
        <v>0</v>
      </c>
      <c r="W49" s="14">
        <v>1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54">
        <v>8.5</v>
      </c>
      <c r="AF49" s="54">
        <v>0</v>
      </c>
      <c r="AG49" s="54">
        <v>0</v>
      </c>
      <c r="AH49" s="54">
        <v>10</v>
      </c>
      <c r="AI49" s="54">
        <v>7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38">
        <v>0</v>
      </c>
      <c r="AP49" s="54">
        <v>0</v>
      </c>
      <c r="AQ49" s="54">
        <v>0</v>
      </c>
      <c r="AR49" s="54">
        <v>320.23</v>
      </c>
      <c r="AS49" s="38">
        <v>8.5</v>
      </c>
      <c r="AT49" s="54">
        <v>5.9</v>
      </c>
      <c r="AU49" s="54">
        <v>0</v>
      </c>
      <c r="AV49" s="54">
        <v>0</v>
      </c>
      <c r="AW49" s="54">
        <v>0</v>
      </c>
      <c r="AX49" s="54">
        <v>94.15</v>
      </c>
      <c r="AY49" s="54">
        <v>108.55</v>
      </c>
      <c r="AZ49" s="54">
        <v>211.68</v>
      </c>
      <c r="BA49" s="54">
        <v>200</v>
      </c>
      <c r="BB49" s="54">
        <v>46700</v>
      </c>
      <c r="BC49" s="38" t="s">
        <v>4</v>
      </c>
    </row>
    <row r="50" spans="1:55" s="13" customFormat="1" ht="23.25" customHeight="1" x14ac:dyDescent="0.15">
      <c r="A50" s="53"/>
      <c r="B50" s="53"/>
      <c r="C50" s="53"/>
      <c r="D50" s="53"/>
      <c r="E50" s="53"/>
      <c r="F50" s="53"/>
      <c r="G50" s="53"/>
      <c r="H50" s="53"/>
      <c r="J50" s="53"/>
      <c r="K50" s="53"/>
      <c r="L50" s="53"/>
      <c r="M50" s="53"/>
      <c r="N50" s="53"/>
      <c r="O50" s="53"/>
      <c r="P50" s="53"/>
      <c r="Q50" s="12">
        <v>228.59</v>
      </c>
      <c r="R50" s="14">
        <v>0</v>
      </c>
      <c r="S50" s="14">
        <v>58.29</v>
      </c>
      <c r="T50" s="14">
        <v>0</v>
      </c>
      <c r="U50" s="14">
        <v>0</v>
      </c>
      <c r="V50" s="14">
        <v>0</v>
      </c>
      <c r="W50" s="14">
        <v>7.85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</row>
    <row r="51" spans="1:55" s="13" customFormat="1" ht="23.25" customHeight="1" x14ac:dyDescent="0.15">
      <c r="A51" s="38">
        <v>20</v>
      </c>
      <c r="B51" s="38" t="s">
        <v>404</v>
      </c>
      <c r="C51" s="38" t="s">
        <v>405</v>
      </c>
      <c r="D51" s="38" t="s">
        <v>406</v>
      </c>
      <c r="E51" s="38" t="s">
        <v>169</v>
      </c>
      <c r="F51" s="38" t="s">
        <v>349</v>
      </c>
      <c r="G51" s="38" t="s">
        <v>171</v>
      </c>
      <c r="H51" s="38">
        <v>0</v>
      </c>
      <c r="J51" s="38">
        <v>0</v>
      </c>
      <c r="K51" s="38">
        <v>204</v>
      </c>
      <c r="L51" s="38">
        <v>0</v>
      </c>
      <c r="M51" s="38">
        <v>24</v>
      </c>
      <c r="N51" s="54">
        <v>264.64999999999998</v>
      </c>
      <c r="O51" s="38">
        <v>226</v>
      </c>
      <c r="P51" s="54">
        <v>1.1710176991150401</v>
      </c>
      <c r="Q51" s="12">
        <v>200</v>
      </c>
      <c r="R51" s="12">
        <v>0</v>
      </c>
      <c r="S51" s="14">
        <v>34</v>
      </c>
      <c r="T51" s="14">
        <v>0</v>
      </c>
      <c r="U51" s="14">
        <v>0</v>
      </c>
      <c r="V51" s="14">
        <v>0</v>
      </c>
      <c r="W51" s="14">
        <v>1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54">
        <v>8.5</v>
      </c>
      <c r="AF51" s="54">
        <v>0</v>
      </c>
      <c r="AG51" s="54">
        <v>0</v>
      </c>
      <c r="AH51" s="54">
        <v>10</v>
      </c>
      <c r="AI51" s="54">
        <v>7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38">
        <v>0</v>
      </c>
      <c r="AP51" s="54">
        <v>0</v>
      </c>
      <c r="AQ51" s="54">
        <v>0</v>
      </c>
      <c r="AR51" s="54">
        <v>327.27</v>
      </c>
      <c r="AS51" s="38">
        <v>8.5</v>
      </c>
      <c r="AT51" s="54">
        <v>5.9</v>
      </c>
      <c r="AU51" s="54">
        <v>0</v>
      </c>
      <c r="AV51" s="54">
        <v>1</v>
      </c>
      <c r="AW51" s="54">
        <v>0</v>
      </c>
      <c r="AX51" s="54">
        <v>94.15</v>
      </c>
      <c r="AY51" s="54">
        <v>109.55</v>
      </c>
      <c r="AZ51" s="54">
        <v>217.72</v>
      </c>
      <c r="BA51" s="54">
        <v>200</v>
      </c>
      <c r="BB51" s="54">
        <v>70900</v>
      </c>
      <c r="BC51" s="38" t="s">
        <v>4</v>
      </c>
    </row>
    <row r="52" spans="1:55" s="13" customFormat="1" ht="23.25" customHeight="1" x14ac:dyDescent="0.15">
      <c r="A52" s="53"/>
      <c r="B52" s="53"/>
      <c r="C52" s="53"/>
      <c r="D52" s="53"/>
      <c r="E52" s="53"/>
      <c r="F52" s="53"/>
      <c r="G52" s="53"/>
      <c r="H52" s="53"/>
      <c r="J52" s="53"/>
      <c r="K52" s="53"/>
      <c r="L52" s="53"/>
      <c r="M52" s="53"/>
      <c r="N52" s="53"/>
      <c r="O52" s="53"/>
      <c r="P52" s="53"/>
      <c r="Q52" s="12">
        <v>234.2</v>
      </c>
      <c r="R52" s="14">
        <v>0</v>
      </c>
      <c r="S52" s="14">
        <v>59.72</v>
      </c>
      <c r="T52" s="14">
        <v>0</v>
      </c>
      <c r="U52" s="14">
        <v>0</v>
      </c>
      <c r="V52" s="14">
        <v>0</v>
      </c>
      <c r="W52" s="14">
        <v>7.85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</row>
    <row r="53" spans="1:55" s="13" customFormat="1" ht="23.25" customHeight="1" x14ac:dyDescent="0.15">
      <c r="A53" s="38">
        <v>21</v>
      </c>
      <c r="B53" s="38" t="s">
        <v>407</v>
      </c>
      <c r="C53" s="38" t="s">
        <v>408</v>
      </c>
      <c r="D53" s="38" t="s">
        <v>409</v>
      </c>
      <c r="E53" s="38" t="s">
        <v>169</v>
      </c>
      <c r="F53" s="38" t="s">
        <v>349</v>
      </c>
      <c r="G53" s="38" t="s">
        <v>171</v>
      </c>
      <c r="H53" s="38">
        <v>1</v>
      </c>
      <c r="J53" s="38">
        <v>0</v>
      </c>
      <c r="K53" s="38">
        <v>204</v>
      </c>
      <c r="L53" s="38">
        <v>0</v>
      </c>
      <c r="M53" s="38">
        <v>23</v>
      </c>
      <c r="N53" s="54">
        <v>404.87</v>
      </c>
      <c r="O53" s="38">
        <v>218</v>
      </c>
      <c r="P53" s="54">
        <v>1.85720183486239</v>
      </c>
      <c r="Q53" s="12">
        <v>192</v>
      </c>
      <c r="R53" s="12">
        <v>0</v>
      </c>
      <c r="S53" s="14">
        <v>34</v>
      </c>
      <c r="T53" s="14">
        <v>0</v>
      </c>
      <c r="U53" s="14">
        <v>0</v>
      </c>
      <c r="V53" s="14">
        <v>0</v>
      </c>
      <c r="W53" s="14">
        <v>1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54">
        <v>8.5</v>
      </c>
      <c r="AF53" s="54">
        <v>1</v>
      </c>
      <c r="AG53" s="54">
        <v>0</v>
      </c>
      <c r="AH53" s="54">
        <v>9.6199999999999992</v>
      </c>
      <c r="AI53" s="54">
        <v>7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38">
        <v>0</v>
      </c>
      <c r="AP53" s="54">
        <v>0</v>
      </c>
      <c r="AQ53" s="54">
        <v>0</v>
      </c>
      <c r="AR53" s="54">
        <v>484.27327692876497</v>
      </c>
      <c r="AS53" s="38">
        <v>8.5</v>
      </c>
      <c r="AT53" s="54">
        <v>5.9</v>
      </c>
      <c r="AU53" s="54">
        <v>3.1032769287651001</v>
      </c>
      <c r="AV53" s="54">
        <v>0</v>
      </c>
      <c r="AW53" s="54">
        <v>0</v>
      </c>
      <c r="AX53" s="54">
        <v>86.31</v>
      </c>
      <c r="AY53" s="54">
        <v>103.81327692876501</v>
      </c>
      <c r="AZ53" s="54">
        <v>380.46</v>
      </c>
      <c r="BA53" s="54">
        <v>350</v>
      </c>
      <c r="BB53" s="54">
        <v>121800</v>
      </c>
      <c r="BC53" s="38" t="s">
        <v>4</v>
      </c>
    </row>
    <row r="54" spans="1:55" s="13" customFormat="1" ht="23.25" customHeight="1" x14ac:dyDescent="0.15">
      <c r="A54" s="53"/>
      <c r="B54" s="53"/>
      <c r="C54" s="53"/>
      <c r="D54" s="53"/>
      <c r="E54" s="53"/>
      <c r="F54" s="53"/>
      <c r="G54" s="53"/>
      <c r="H54" s="53"/>
      <c r="J54" s="53"/>
      <c r="K54" s="53"/>
      <c r="L54" s="53"/>
      <c r="M54" s="53"/>
      <c r="N54" s="53"/>
      <c r="O54" s="53"/>
      <c r="P54" s="53"/>
      <c r="Q54" s="12">
        <v>356.58</v>
      </c>
      <c r="R54" s="14">
        <v>0</v>
      </c>
      <c r="S54" s="14">
        <v>94.72</v>
      </c>
      <c r="T54" s="14">
        <v>0</v>
      </c>
      <c r="U54" s="14">
        <v>0</v>
      </c>
      <c r="V54" s="14">
        <v>0</v>
      </c>
      <c r="W54" s="14">
        <v>7.85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</row>
    <row r="55" spans="1:55" s="13" customFormat="1" ht="23.25" customHeight="1" x14ac:dyDescent="0.15">
      <c r="A55" s="38">
        <v>22</v>
      </c>
      <c r="B55" s="38" t="s">
        <v>410</v>
      </c>
      <c r="C55" s="38" t="s">
        <v>411</v>
      </c>
      <c r="D55" s="38" t="s">
        <v>412</v>
      </c>
      <c r="E55" s="38" t="s">
        <v>169</v>
      </c>
      <c r="F55" s="38" t="s">
        <v>349</v>
      </c>
      <c r="G55" s="38" t="s">
        <v>171</v>
      </c>
      <c r="H55" s="38">
        <v>1</v>
      </c>
      <c r="J55" s="38">
        <v>0</v>
      </c>
      <c r="K55" s="38">
        <v>204</v>
      </c>
      <c r="L55" s="38">
        <v>0</v>
      </c>
      <c r="M55" s="38">
        <v>24</v>
      </c>
      <c r="N55" s="54">
        <v>260.60000000000002</v>
      </c>
      <c r="O55" s="38">
        <v>228</v>
      </c>
      <c r="P55" s="54">
        <v>1.1429824561403501</v>
      </c>
      <c r="Q55" s="12">
        <v>200</v>
      </c>
      <c r="R55" s="12">
        <v>0</v>
      </c>
      <c r="S55" s="14">
        <v>36</v>
      </c>
      <c r="T55" s="14">
        <v>0</v>
      </c>
      <c r="U55" s="14">
        <v>0</v>
      </c>
      <c r="V55" s="14">
        <v>0</v>
      </c>
      <c r="W55" s="14">
        <v>1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54">
        <v>9</v>
      </c>
      <c r="AF55" s="54">
        <v>0</v>
      </c>
      <c r="AG55" s="54">
        <v>0</v>
      </c>
      <c r="AH55" s="54">
        <v>10</v>
      </c>
      <c r="AI55" s="54">
        <v>7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38">
        <v>0</v>
      </c>
      <c r="AP55" s="54">
        <v>0</v>
      </c>
      <c r="AQ55" s="54">
        <v>0</v>
      </c>
      <c r="AR55" s="54">
        <v>324.16000000000003</v>
      </c>
      <c r="AS55" s="38">
        <v>9</v>
      </c>
      <c r="AT55" s="54">
        <v>5.9</v>
      </c>
      <c r="AU55" s="54">
        <v>0</v>
      </c>
      <c r="AV55" s="54">
        <v>1</v>
      </c>
      <c r="AW55" s="54">
        <v>0</v>
      </c>
      <c r="AX55" s="54">
        <v>94.15</v>
      </c>
      <c r="AY55" s="54">
        <v>110.05</v>
      </c>
      <c r="AZ55" s="54">
        <v>214.11</v>
      </c>
      <c r="BA55" s="54">
        <v>200</v>
      </c>
      <c r="BB55" s="54">
        <v>56400</v>
      </c>
      <c r="BC55" s="38" t="s">
        <v>4</v>
      </c>
    </row>
    <row r="56" spans="1:55" s="13" customFormat="1" ht="23.25" customHeight="1" x14ac:dyDescent="0.15">
      <c r="A56" s="53"/>
      <c r="B56" s="53"/>
      <c r="C56" s="53"/>
      <c r="D56" s="53"/>
      <c r="E56" s="53"/>
      <c r="F56" s="53"/>
      <c r="G56" s="53"/>
      <c r="H56" s="53"/>
      <c r="J56" s="53"/>
      <c r="K56" s="53"/>
      <c r="L56" s="53"/>
      <c r="M56" s="53"/>
      <c r="N56" s="53"/>
      <c r="O56" s="53"/>
      <c r="P56" s="53"/>
      <c r="Q56" s="12">
        <v>228.6</v>
      </c>
      <c r="R56" s="14">
        <v>0</v>
      </c>
      <c r="S56" s="14">
        <v>61.72</v>
      </c>
      <c r="T56" s="14">
        <v>0</v>
      </c>
      <c r="U56" s="14">
        <v>0</v>
      </c>
      <c r="V56" s="14">
        <v>0</v>
      </c>
      <c r="W56" s="14">
        <v>7.85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</row>
    <row r="57" spans="1:55" s="13" customFormat="1" ht="23.25" customHeight="1" x14ac:dyDescent="0.15">
      <c r="A57" s="38">
        <v>23</v>
      </c>
      <c r="B57" s="38" t="s">
        <v>413</v>
      </c>
      <c r="C57" s="38" t="s">
        <v>414</v>
      </c>
      <c r="D57" s="38" t="s">
        <v>415</v>
      </c>
      <c r="E57" s="38" t="s">
        <v>169</v>
      </c>
      <c r="F57" s="38" t="s">
        <v>349</v>
      </c>
      <c r="G57" s="38" t="s">
        <v>171</v>
      </c>
      <c r="H57" s="38">
        <v>1</v>
      </c>
      <c r="J57" s="38">
        <v>0</v>
      </c>
      <c r="K57" s="38">
        <v>204</v>
      </c>
      <c r="L57" s="38">
        <v>0</v>
      </c>
      <c r="M57" s="38">
        <v>24</v>
      </c>
      <c r="N57" s="54">
        <v>351.27</v>
      </c>
      <c r="O57" s="38">
        <v>228</v>
      </c>
      <c r="P57" s="54">
        <v>1.5406578947368399</v>
      </c>
      <c r="Q57" s="12">
        <v>200</v>
      </c>
      <c r="R57" s="12">
        <v>0</v>
      </c>
      <c r="S57" s="14">
        <v>36</v>
      </c>
      <c r="T57" s="14">
        <v>0</v>
      </c>
      <c r="U57" s="14">
        <v>0</v>
      </c>
      <c r="V57" s="14">
        <v>0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54">
        <v>9</v>
      </c>
      <c r="AF57" s="54">
        <v>0</v>
      </c>
      <c r="AG57" s="54">
        <v>0</v>
      </c>
      <c r="AH57" s="54">
        <v>10</v>
      </c>
      <c r="AI57" s="54">
        <v>7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38">
        <v>0</v>
      </c>
      <c r="AP57" s="54">
        <v>0</v>
      </c>
      <c r="AQ57" s="54">
        <v>0</v>
      </c>
      <c r="AR57" s="54">
        <v>425.18377692876498</v>
      </c>
      <c r="AS57" s="38">
        <v>9</v>
      </c>
      <c r="AT57" s="54">
        <v>5.9</v>
      </c>
      <c r="AU57" s="54">
        <v>0.12377692876509699</v>
      </c>
      <c r="AV57" s="54">
        <v>1</v>
      </c>
      <c r="AW57" s="54">
        <v>0</v>
      </c>
      <c r="AX57" s="54">
        <v>94.15</v>
      </c>
      <c r="AY57" s="54">
        <v>110.17377692876499</v>
      </c>
      <c r="AZ57" s="54">
        <v>315.01</v>
      </c>
      <c r="BA57" s="54">
        <v>300</v>
      </c>
      <c r="BB57" s="54">
        <v>60000</v>
      </c>
      <c r="BC57" s="38" t="s">
        <v>4</v>
      </c>
    </row>
    <row r="58" spans="1:55" s="13" customFormat="1" ht="23.25" customHeight="1" x14ac:dyDescent="0.15">
      <c r="A58" s="53"/>
      <c r="B58" s="53"/>
      <c r="C58" s="53"/>
      <c r="D58" s="53"/>
      <c r="E58" s="53"/>
      <c r="F58" s="53"/>
      <c r="G58" s="53"/>
      <c r="H58" s="53"/>
      <c r="J58" s="53"/>
      <c r="K58" s="53"/>
      <c r="L58" s="53"/>
      <c r="M58" s="53"/>
      <c r="N58" s="53"/>
      <c r="O58" s="53"/>
      <c r="P58" s="53"/>
      <c r="Q58" s="12">
        <v>308.13</v>
      </c>
      <c r="R58" s="14">
        <v>0</v>
      </c>
      <c r="S58" s="14">
        <v>83.2</v>
      </c>
      <c r="T58" s="14">
        <v>0</v>
      </c>
      <c r="U58" s="14">
        <v>0</v>
      </c>
      <c r="V58" s="14">
        <v>0</v>
      </c>
      <c r="W58" s="14">
        <v>7.85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</row>
    <row r="59" spans="1:55" s="13" customFormat="1" ht="23.25" customHeight="1" x14ac:dyDescent="0.15">
      <c r="A59" s="38">
        <v>24</v>
      </c>
      <c r="B59" s="38" t="s">
        <v>416</v>
      </c>
      <c r="C59" s="38" t="s">
        <v>417</v>
      </c>
      <c r="D59" s="38" t="s">
        <v>418</v>
      </c>
      <c r="E59" s="38" t="s">
        <v>169</v>
      </c>
      <c r="F59" s="38" t="s">
        <v>349</v>
      </c>
      <c r="G59" s="38" t="s">
        <v>171</v>
      </c>
      <c r="H59" s="38">
        <v>0</v>
      </c>
      <c r="J59" s="38">
        <v>0</v>
      </c>
      <c r="K59" s="38">
        <v>204</v>
      </c>
      <c r="L59" s="38">
        <v>0</v>
      </c>
      <c r="M59" s="38">
        <v>24</v>
      </c>
      <c r="N59" s="54">
        <v>256.10000000000002</v>
      </c>
      <c r="O59" s="38">
        <v>226</v>
      </c>
      <c r="P59" s="54">
        <v>1.13318584070796</v>
      </c>
      <c r="Q59" s="12">
        <v>200</v>
      </c>
      <c r="R59" s="12">
        <v>0</v>
      </c>
      <c r="S59" s="14">
        <v>34</v>
      </c>
      <c r="T59" s="14">
        <v>0</v>
      </c>
      <c r="U59" s="14">
        <v>0</v>
      </c>
      <c r="V59" s="14">
        <v>0</v>
      </c>
      <c r="W59" s="14">
        <v>1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54">
        <v>8.5</v>
      </c>
      <c r="AF59" s="54">
        <v>0</v>
      </c>
      <c r="AG59" s="54">
        <v>0</v>
      </c>
      <c r="AH59" s="54">
        <v>10</v>
      </c>
      <c r="AI59" s="54">
        <v>7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38">
        <v>0</v>
      </c>
      <c r="AP59" s="54">
        <v>0</v>
      </c>
      <c r="AQ59" s="54">
        <v>0</v>
      </c>
      <c r="AR59" s="54">
        <v>317.77</v>
      </c>
      <c r="AS59" s="38">
        <v>8.5</v>
      </c>
      <c r="AT59" s="54">
        <v>5.9</v>
      </c>
      <c r="AU59" s="54">
        <v>0</v>
      </c>
      <c r="AV59" s="54">
        <v>1</v>
      </c>
      <c r="AW59" s="54">
        <v>0</v>
      </c>
      <c r="AX59" s="54">
        <v>94.15</v>
      </c>
      <c r="AY59" s="54">
        <v>109.55</v>
      </c>
      <c r="AZ59" s="54">
        <v>208.22</v>
      </c>
      <c r="BA59" s="54">
        <v>200</v>
      </c>
      <c r="BB59" s="54">
        <v>32900</v>
      </c>
      <c r="BC59" s="38" t="s">
        <v>4</v>
      </c>
    </row>
    <row r="60" spans="1:55" s="13" customFormat="1" ht="23.25" customHeight="1" x14ac:dyDescent="0.15">
      <c r="A60" s="53"/>
      <c r="B60" s="53"/>
      <c r="C60" s="53"/>
      <c r="D60" s="53"/>
      <c r="E60" s="53"/>
      <c r="F60" s="53"/>
      <c r="G60" s="53"/>
      <c r="H60" s="53"/>
      <c r="J60" s="53"/>
      <c r="K60" s="53"/>
      <c r="L60" s="53"/>
      <c r="M60" s="53"/>
      <c r="N60" s="53"/>
      <c r="O60" s="53"/>
      <c r="P60" s="53"/>
      <c r="Q60" s="12">
        <v>226.64</v>
      </c>
      <c r="R60" s="14">
        <v>0</v>
      </c>
      <c r="S60" s="14">
        <v>57.79</v>
      </c>
      <c r="T60" s="14">
        <v>0</v>
      </c>
      <c r="U60" s="14">
        <v>0</v>
      </c>
      <c r="V60" s="14">
        <v>0</v>
      </c>
      <c r="W60" s="14">
        <v>7.85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</row>
    <row r="61" spans="1:55" s="13" customFormat="1" ht="23.25" customHeight="1" x14ac:dyDescent="0.15">
      <c r="A61" s="38">
        <v>25</v>
      </c>
      <c r="B61" s="38" t="s">
        <v>419</v>
      </c>
      <c r="C61" s="38" t="s">
        <v>420</v>
      </c>
      <c r="D61" s="38" t="s">
        <v>421</v>
      </c>
      <c r="E61" s="38" t="s">
        <v>169</v>
      </c>
      <c r="F61" s="38" t="s">
        <v>422</v>
      </c>
      <c r="G61" s="38" t="s">
        <v>171</v>
      </c>
      <c r="H61" s="38">
        <v>1</v>
      </c>
      <c r="J61" s="38">
        <v>0</v>
      </c>
      <c r="K61" s="38">
        <v>204</v>
      </c>
      <c r="L61" s="38">
        <v>0</v>
      </c>
      <c r="M61" s="38">
        <v>24</v>
      </c>
      <c r="N61" s="54">
        <v>188.37</v>
      </c>
      <c r="O61" s="38">
        <v>230</v>
      </c>
      <c r="P61" s="54">
        <v>0.98076923076923095</v>
      </c>
      <c r="Q61" s="12">
        <v>200</v>
      </c>
      <c r="R61" s="12">
        <v>0</v>
      </c>
      <c r="S61" s="14">
        <v>38</v>
      </c>
      <c r="T61" s="14">
        <v>0</v>
      </c>
      <c r="U61" s="14">
        <v>0</v>
      </c>
      <c r="V61" s="14">
        <v>0</v>
      </c>
      <c r="W61" s="14">
        <v>1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54">
        <v>9.5</v>
      </c>
      <c r="AF61" s="54">
        <v>0</v>
      </c>
      <c r="AG61" s="54">
        <v>0</v>
      </c>
      <c r="AH61" s="54">
        <v>10</v>
      </c>
      <c r="AI61" s="54">
        <v>7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38">
        <v>0</v>
      </c>
      <c r="AP61" s="54">
        <v>0</v>
      </c>
      <c r="AQ61" s="54">
        <v>0</v>
      </c>
      <c r="AR61" s="54">
        <v>286.39999999999998</v>
      </c>
      <c r="AS61" s="38">
        <v>9.5</v>
      </c>
      <c r="AT61" s="54">
        <v>5.73</v>
      </c>
      <c r="AU61" s="54">
        <v>0</v>
      </c>
      <c r="AV61" s="54">
        <v>1</v>
      </c>
      <c r="AW61" s="54">
        <v>0</v>
      </c>
      <c r="AX61" s="54">
        <v>94.15</v>
      </c>
      <c r="AY61" s="54">
        <v>110.38</v>
      </c>
      <c r="AZ61" s="54">
        <v>176.02</v>
      </c>
      <c r="BA61" s="54">
        <v>150</v>
      </c>
      <c r="BB61" s="54">
        <v>104100</v>
      </c>
      <c r="BC61" s="38" t="s">
        <v>4</v>
      </c>
    </row>
    <row r="62" spans="1:55" s="13" customFormat="1" ht="23.25" customHeight="1" x14ac:dyDescent="0.15">
      <c r="A62" s="53"/>
      <c r="B62" s="53"/>
      <c r="C62" s="53"/>
      <c r="D62" s="53"/>
      <c r="E62" s="53"/>
      <c r="F62" s="53"/>
      <c r="G62" s="53"/>
      <c r="H62" s="53"/>
      <c r="J62" s="53"/>
      <c r="K62" s="53"/>
      <c r="L62" s="53"/>
      <c r="M62" s="53"/>
      <c r="N62" s="53"/>
      <c r="O62" s="53"/>
      <c r="P62" s="53"/>
      <c r="Q62" s="12">
        <v>196.15</v>
      </c>
      <c r="R62" s="14">
        <v>0</v>
      </c>
      <c r="S62" s="14">
        <v>55.9</v>
      </c>
      <c r="T62" s="14">
        <v>0</v>
      </c>
      <c r="U62" s="14">
        <v>0</v>
      </c>
      <c r="V62" s="14">
        <v>0</v>
      </c>
      <c r="W62" s="14">
        <v>7.85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</row>
    <row r="63" spans="1:55" s="13" customFormat="1" ht="23.25" customHeight="1" x14ac:dyDescent="0.15">
      <c r="A63" s="38">
        <v>26</v>
      </c>
      <c r="B63" s="38" t="s">
        <v>423</v>
      </c>
      <c r="C63" s="38" t="s">
        <v>424</v>
      </c>
      <c r="D63" s="38" t="s">
        <v>425</v>
      </c>
      <c r="E63" s="38" t="s">
        <v>169</v>
      </c>
      <c r="F63" s="38" t="s">
        <v>422</v>
      </c>
      <c r="G63" s="38" t="s">
        <v>171</v>
      </c>
      <c r="H63" s="38">
        <v>1</v>
      </c>
      <c r="J63" s="38">
        <v>0</v>
      </c>
      <c r="K63" s="38">
        <v>204</v>
      </c>
      <c r="L63" s="38">
        <v>0</v>
      </c>
      <c r="M63" s="38">
        <v>23.5</v>
      </c>
      <c r="N63" s="54">
        <v>246.25</v>
      </c>
      <c r="O63" s="38">
        <v>218</v>
      </c>
      <c r="P63" s="54">
        <v>1.1295871559632999</v>
      </c>
      <c r="Q63" s="12">
        <v>196</v>
      </c>
      <c r="R63" s="12">
        <v>0</v>
      </c>
      <c r="S63" s="14">
        <v>30</v>
      </c>
      <c r="T63" s="14">
        <v>0</v>
      </c>
      <c r="U63" s="14">
        <v>0</v>
      </c>
      <c r="V63" s="14">
        <v>0</v>
      </c>
      <c r="W63" s="14">
        <v>1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54">
        <v>7.5</v>
      </c>
      <c r="AF63" s="54">
        <v>0.5</v>
      </c>
      <c r="AG63" s="54">
        <v>0</v>
      </c>
      <c r="AH63" s="54">
        <v>9.81</v>
      </c>
      <c r="AI63" s="54">
        <v>7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38">
        <v>0</v>
      </c>
      <c r="AP63" s="54">
        <v>0</v>
      </c>
      <c r="AQ63" s="54">
        <v>0</v>
      </c>
      <c r="AR63" s="54">
        <v>304.39</v>
      </c>
      <c r="AS63" s="38">
        <v>7.5</v>
      </c>
      <c r="AT63" s="54">
        <v>5.9</v>
      </c>
      <c r="AU63" s="54">
        <v>0</v>
      </c>
      <c r="AV63" s="54">
        <v>1</v>
      </c>
      <c r="AW63" s="54">
        <v>0</v>
      </c>
      <c r="AX63" s="54">
        <v>90.23</v>
      </c>
      <c r="AY63" s="54">
        <v>104.63</v>
      </c>
      <c r="AZ63" s="54">
        <v>199.76</v>
      </c>
      <c r="BA63" s="54">
        <v>150</v>
      </c>
      <c r="BB63" s="54">
        <v>199000</v>
      </c>
      <c r="BC63" s="38" t="s">
        <v>4</v>
      </c>
    </row>
    <row r="64" spans="1:55" s="13" customFormat="1" ht="23.25" customHeight="1" x14ac:dyDescent="0.15">
      <c r="A64" s="53"/>
      <c r="B64" s="53"/>
      <c r="C64" s="53"/>
      <c r="D64" s="53"/>
      <c r="E64" s="53"/>
      <c r="F64" s="53"/>
      <c r="G64" s="53"/>
      <c r="H64" s="53"/>
      <c r="J64" s="53"/>
      <c r="K64" s="53"/>
      <c r="L64" s="53"/>
      <c r="M64" s="53"/>
      <c r="N64" s="53"/>
      <c r="O64" s="53"/>
      <c r="P64" s="53"/>
      <c r="Q64" s="12">
        <v>221.4</v>
      </c>
      <c r="R64" s="14">
        <v>0</v>
      </c>
      <c r="S64" s="14">
        <v>50.83</v>
      </c>
      <c r="T64" s="14">
        <v>0</v>
      </c>
      <c r="U64" s="14">
        <v>0</v>
      </c>
      <c r="V64" s="14">
        <v>0</v>
      </c>
      <c r="W64" s="14">
        <v>7.85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</row>
    <row r="65" spans="1:55" s="13" customFormat="1" ht="23.25" customHeight="1" x14ac:dyDescent="0.15">
      <c r="A65" s="38">
        <v>27</v>
      </c>
      <c r="B65" s="38" t="s">
        <v>426</v>
      </c>
      <c r="C65" s="38" t="s">
        <v>427</v>
      </c>
      <c r="D65" s="38" t="s">
        <v>428</v>
      </c>
      <c r="E65" s="38" t="s">
        <v>169</v>
      </c>
      <c r="F65" s="38" t="s">
        <v>429</v>
      </c>
      <c r="G65" s="38" t="s">
        <v>171</v>
      </c>
      <c r="H65" s="38">
        <v>1</v>
      </c>
      <c r="J65" s="38">
        <v>0</v>
      </c>
      <c r="K65" s="38">
        <v>204</v>
      </c>
      <c r="L65" s="38">
        <v>0</v>
      </c>
      <c r="M65" s="38">
        <v>24</v>
      </c>
      <c r="N65" s="54">
        <v>245.2</v>
      </c>
      <c r="O65" s="38">
        <v>218</v>
      </c>
      <c r="P65" s="54">
        <v>1.12477064220183</v>
      </c>
      <c r="Q65" s="12">
        <v>200</v>
      </c>
      <c r="R65" s="12">
        <v>0</v>
      </c>
      <c r="S65" s="14">
        <v>26</v>
      </c>
      <c r="T65" s="14">
        <v>0</v>
      </c>
      <c r="U65" s="14">
        <v>0</v>
      </c>
      <c r="V65" s="14">
        <v>0</v>
      </c>
      <c r="W65" s="14">
        <v>1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54">
        <v>6.5</v>
      </c>
      <c r="AF65" s="54">
        <v>0</v>
      </c>
      <c r="AG65" s="54">
        <v>0</v>
      </c>
      <c r="AH65" s="54">
        <v>10</v>
      </c>
      <c r="AI65" s="54">
        <v>7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38">
        <v>0</v>
      </c>
      <c r="AP65" s="54">
        <v>0</v>
      </c>
      <c r="AQ65" s="54">
        <v>0</v>
      </c>
      <c r="AR65" s="54">
        <v>300.17</v>
      </c>
      <c r="AS65" s="38">
        <v>6.5</v>
      </c>
      <c r="AT65" s="54">
        <v>5.9</v>
      </c>
      <c r="AU65" s="54">
        <v>0</v>
      </c>
      <c r="AV65" s="54">
        <v>1</v>
      </c>
      <c r="AW65" s="54">
        <v>0</v>
      </c>
      <c r="AX65" s="54">
        <v>94.15</v>
      </c>
      <c r="AY65" s="54">
        <v>107.55</v>
      </c>
      <c r="AZ65" s="54">
        <v>192.62</v>
      </c>
      <c r="BA65" s="54">
        <v>150</v>
      </c>
      <c r="BB65" s="54">
        <v>170500</v>
      </c>
      <c r="BC65" s="38" t="s">
        <v>4</v>
      </c>
    </row>
    <row r="66" spans="1:55" s="13" customFormat="1" ht="23.25" customHeight="1" x14ac:dyDescent="0.15">
      <c r="A66" s="53"/>
      <c r="B66" s="53"/>
      <c r="C66" s="53"/>
      <c r="D66" s="53"/>
      <c r="E66" s="53"/>
      <c r="F66" s="53"/>
      <c r="G66" s="53"/>
      <c r="H66" s="53"/>
      <c r="J66" s="53"/>
      <c r="K66" s="53"/>
      <c r="L66" s="53"/>
      <c r="M66" s="53"/>
      <c r="N66" s="53"/>
      <c r="O66" s="53"/>
      <c r="P66" s="53"/>
      <c r="Q66" s="12">
        <v>224.95</v>
      </c>
      <c r="R66" s="14">
        <v>0</v>
      </c>
      <c r="S66" s="14">
        <v>43.87</v>
      </c>
      <c r="T66" s="14">
        <v>0</v>
      </c>
      <c r="U66" s="14">
        <v>0</v>
      </c>
      <c r="V66" s="14">
        <v>0</v>
      </c>
      <c r="W66" s="14">
        <v>7.85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</row>
    <row r="67" spans="1:55" s="13" customFormat="1" ht="23.25" customHeight="1" x14ac:dyDescent="0.15">
      <c r="A67" s="38">
        <v>28</v>
      </c>
      <c r="B67" s="38" t="s">
        <v>430</v>
      </c>
      <c r="C67" s="38" t="s">
        <v>431</v>
      </c>
      <c r="D67" s="38" t="s">
        <v>432</v>
      </c>
      <c r="E67" s="38" t="s">
        <v>169</v>
      </c>
      <c r="F67" s="38" t="s">
        <v>429</v>
      </c>
      <c r="G67" s="38" t="s">
        <v>171</v>
      </c>
      <c r="H67" s="38">
        <v>1</v>
      </c>
      <c r="J67" s="38">
        <v>0</v>
      </c>
      <c r="K67" s="38">
        <v>204</v>
      </c>
      <c r="L67" s="38">
        <v>0</v>
      </c>
      <c r="M67" s="38">
        <v>23</v>
      </c>
      <c r="N67" s="54">
        <v>291.36399999999998</v>
      </c>
      <c r="O67" s="38">
        <v>216</v>
      </c>
      <c r="P67" s="54">
        <v>1.3489074074074101</v>
      </c>
      <c r="Q67" s="12">
        <v>192</v>
      </c>
      <c r="R67" s="12">
        <v>0</v>
      </c>
      <c r="S67" s="14">
        <v>32</v>
      </c>
      <c r="T67" s="14">
        <v>0</v>
      </c>
      <c r="U67" s="14">
        <v>0</v>
      </c>
      <c r="V67" s="14">
        <v>0</v>
      </c>
      <c r="W67" s="14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54">
        <v>8</v>
      </c>
      <c r="AF67" s="54">
        <v>1</v>
      </c>
      <c r="AG67" s="54">
        <v>0</v>
      </c>
      <c r="AH67" s="54">
        <v>9.6199999999999992</v>
      </c>
      <c r="AI67" s="54">
        <v>7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38">
        <v>0</v>
      </c>
      <c r="AP67" s="54">
        <v>0</v>
      </c>
      <c r="AQ67" s="54">
        <v>0</v>
      </c>
      <c r="AR67" s="54">
        <v>356.21</v>
      </c>
      <c r="AS67" s="38">
        <v>8</v>
      </c>
      <c r="AT67" s="54">
        <v>5.9</v>
      </c>
      <c r="AU67" s="54">
        <v>0</v>
      </c>
      <c r="AV67" s="54">
        <v>1</v>
      </c>
      <c r="AW67" s="54">
        <v>0</v>
      </c>
      <c r="AX67" s="54">
        <v>86.31</v>
      </c>
      <c r="AY67" s="54">
        <v>101.21</v>
      </c>
      <c r="AZ67" s="54">
        <v>255</v>
      </c>
      <c r="BA67" s="54">
        <v>250</v>
      </c>
      <c r="BB67" s="54">
        <v>20000</v>
      </c>
      <c r="BC67" s="38" t="s">
        <v>4</v>
      </c>
    </row>
    <row r="68" spans="1:55" s="13" customFormat="1" ht="23.25" customHeight="1" x14ac:dyDescent="0.15">
      <c r="A68" s="53"/>
      <c r="B68" s="53"/>
      <c r="C68" s="53"/>
      <c r="D68" s="53"/>
      <c r="E68" s="53"/>
      <c r="F68" s="53"/>
      <c r="G68" s="53"/>
      <c r="H68" s="53"/>
      <c r="J68" s="53"/>
      <c r="K68" s="53"/>
      <c r="L68" s="53"/>
      <c r="M68" s="53"/>
      <c r="N68" s="53"/>
      <c r="O68" s="53"/>
      <c r="P68" s="53"/>
      <c r="Q68" s="12">
        <v>258.99</v>
      </c>
      <c r="R68" s="14">
        <v>0</v>
      </c>
      <c r="S68" s="14">
        <v>64.75</v>
      </c>
      <c r="T68" s="14">
        <v>0</v>
      </c>
      <c r="U68" s="14">
        <v>0</v>
      </c>
      <c r="V68" s="14">
        <v>0</v>
      </c>
      <c r="W68" s="14">
        <v>7.85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</row>
    <row r="69" spans="1:55" s="13" customFormat="1" ht="23.25" customHeight="1" x14ac:dyDescent="0.15">
      <c r="A69" s="38">
        <v>29</v>
      </c>
      <c r="B69" s="38" t="s">
        <v>433</v>
      </c>
      <c r="C69" s="38" t="s">
        <v>434</v>
      </c>
      <c r="D69" s="38" t="s">
        <v>435</v>
      </c>
      <c r="E69" s="38" t="s">
        <v>169</v>
      </c>
      <c r="F69" s="38" t="s">
        <v>429</v>
      </c>
      <c r="G69" s="38" t="s">
        <v>171</v>
      </c>
      <c r="H69" s="38">
        <v>1</v>
      </c>
      <c r="J69" s="38">
        <v>0</v>
      </c>
      <c r="K69" s="38">
        <v>204</v>
      </c>
      <c r="L69" s="38">
        <v>0</v>
      </c>
      <c r="M69" s="38">
        <v>18</v>
      </c>
      <c r="N69" s="54">
        <v>184</v>
      </c>
      <c r="O69" s="38">
        <v>154</v>
      </c>
      <c r="P69" s="54">
        <v>1.1948051948051901</v>
      </c>
      <c r="Q69" s="12">
        <v>152</v>
      </c>
      <c r="R69" s="12">
        <v>0</v>
      </c>
      <c r="S69" s="14">
        <v>10</v>
      </c>
      <c r="T69" s="14">
        <v>0</v>
      </c>
      <c r="U69" s="14">
        <v>0</v>
      </c>
      <c r="V69" s="14">
        <v>0</v>
      </c>
      <c r="W69" s="14">
        <v>1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54">
        <v>2.5</v>
      </c>
      <c r="AF69" s="54">
        <v>6</v>
      </c>
      <c r="AG69" s="54">
        <v>0</v>
      </c>
      <c r="AH69" s="54">
        <v>7.69</v>
      </c>
      <c r="AI69" s="54">
        <v>7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38">
        <v>0</v>
      </c>
      <c r="AP69" s="54">
        <v>0</v>
      </c>
      <c r="AQ69" s="54">
        <v>0</v>
      </c>
      <c r="AR69" s="54">
        <v>224.57</v>
      </c>
      <c r="AS69" s="38">
        <v>2.5</v>
      </c>
      <c r="AT69" s="54">
        <v>4.49</v>
      </c>
      <c r="AU69" s="54">
        <v>0</v>
      </c>
      <c r="AV69" s="54">
        <v>1</v>
      </c>
      <c r="AW69" s="54">
        <v>0</v>
      </c>
      <c r="AX69" s="54">
        <v>94.15</v>
      </c>
      <c r="AY69" s="54">
        <v>102.14</v>
      </c>
      <c r="AZ69" s="54">
        <v>122.43</v>
      </c>
      <c r="BA69" s="54">
        <v>100</v>
      </c>
      <c r="BB69" s="54">
        <v>89700</v>
      </c>
      <c r="BC69" s="38" t="s">
        <v>4</v>
      </c>
    </row>
    <row r="70" spans="1:55" s="13" customFormat="1" ht="23.25" customHeight="1" x14ac:dyDescent="0.15">
      <c r="A70" s="53"/>
      <c r="B70" s="53"/>
      <c r="C70" s="53"/>
      <c r="D70" s="53"/>
      <c r="E70" s="53"/>
      <c r="F70" s="53"/>
      <c r="G70" s="53"/>
      <c r="H70" s="53"/>
      <c r="J70" s="53"/>
      <c r="K70" s="53"/>
      <c r="L70" s="53"/>
      <c r="M70" s="53"/>
      <c r="N70" s="53"/>
      <c r="O70" s="53"/>
      <c r="P70" s="53"/>
      <c r="Q70" s="12">
        <v>181.61</v>
      </c>
      <c r="R70" s="14">
        <v>0</v>
      </c>
      <c r="S70" s="14">
        <v>17.920000000000002</v>
      </c>
      <c r="T70" s="14">
        <v>0</v>
      </c>
      <c r="U70" s="14">
        <v>0</v>
      </c>
      <c r="V70" s="14">
        <v>0</v>
      </c>
      <c r="W70" s="14">
        <v>7.85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</row>
    <row r="71" spans="1:55" s="13" customFormat="1" ht="23.25" customHeight="1" x14ac:dyDescent="0.15">
      <c r="A71" s="38">
        <v>30</v>
      </c>
      <c r="B71" s="38" t="s">
        <v>436</v>
      </c>
      <c r="C71" s="38" t="s">
        <v>437</v>
      </c>
      <c r="D71" s="38" t="s">
        <v>438</v>
      </c>
      <c r="E71" s="38" t="s">
        <v>169</v>
      </c>
      <c r="F71" s="38" t="s">
        <v>439</v>
      </c>
      <c r="G71" s="38" t="s">
        <v>171</v>
      </c>
      <c r="H71" s="38">
        <v>1</v>
      </c>
      <c r="J71" s="38">
        <v>0</v>
      </c>
      <c r="K71" s="38">
        <v>204</v>
      </c>
      <c r="L71" s="38">
        <v>0</v>
      </c>
      <c r="M71" s="38">
        <v>23.5</v>
      </c>
      <c r="N71" s="54">
        <v>217.64</v>
      </c>
      <c r="O71" s="38">
        <v>216</v>
      </c>
      <c r="P71" s="54">
        <v>1.0075925925925899</v>
      </c>
      <c r="Q71" s="12">
        <v>196</v>
      </c>
      <c r="R71" s="12">
        <v>0</v>
      </c>
      <c r="S71" s="14">
        <v>28</v>
      </c>
      <c r="T71" s="14">
        <v>0</v>
      </c>
      <c r="U71" s="14">
        <v>0</v>
      </c>
      <c r="V71" s="14">
        <v>0</v>
      </c>
      <c r="W71" s="14">
        <v>1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54">
        <v>7</v>
      </c>
      <c r="AF71" s="54">
        <v>0</v>
      </c>
      <c r="AG71" s="54">
        <v>0.5</v>
      </c>
      <c r="AH71" s="54">
        <v>0</v>
      </c>
      <c r="AI71" s="54">
        <v>7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38">
        <v>0</v>
      </c>
      <c r="AP71" s="54">
        <v>0</v>
      </c>
      <c r="AQ71" s="54">
        <v>0</v>
      </c>
      <c r="AR71" s="54">
        <v>261.64999999999998</v>
      </c>
      <c r="AS71" s="38">
        <v>7</v>
      </c>
      <c r="AT71" s="54">
        <v>5.23</v>
      </c>
      <c r="AU71" s="54">
        <v>0</v>
      </c>
      <c r="AV71" s="54">
        <v>1</v>
      </c>
      <c r="AW71" s="54">
        <v>0</v>
      </c>
      <c r="AX71" s="54">
        <v>90.23</v>
      </c>
      <c r="AY71" s="54">
        <v>103.46</v>
      </c>
      <c r="AZ71" s="54">
        <v>158.19</v>
      </c>
      <c r="BA71" s="54">
        <v>150</v>
      </c>
      <c r="BB71" s="54">
        <v>32800</v>
      </c>
      <c r="BC71" s="38" t="s">
        <v>4</v>
      </c>
    </row>
    <row r="72" spans="1:55" s="13" customFormat="1" ht="23.25" customHeight="1" x14ac:dyDescent="0.15">
      <c r="A72" s="53"/>
      <c r="B72" s="53"/>
      <c r="C72" s="53"/>
      <c r="D72" s="53"/>
      <c r="E72" s="53"/>
      <c r="F72" s="53"/>
      <c r="G72" s="53"/>
      <c r="H72" s="53"/>
      <c r="J72" s="53"/>
      <c r="K72" s="53"/>
      <c r="L72" s="53"/>
      <c r="M72" s="53"/>
      <c r="N72" s="53"/>
      <c r="O72" s="53"/>
      <c r="P72" s="53"/>
      <c r="Q72" s="12">
        <v>197.49</v>
      </c>
      <c r="R72" s="14">
        <v>0</v>
      </c>
      <c r="S72" s="14">
        <v>42.32</v>
      </c>
      <c r="T72" s="14">
        <v>0</v>
      </c>
      <c r="U72" s="14">
        <v>0</v>
      </c>
      <c r="V72" s="14">
        <v>0</v>
      </c>
      <c r="W72" s="14">
        <v>7.85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</row>
    <row r="73" spans="1:55" s="13" customFormat="1" ht="23.25" customHeight="1" x14ac:dyDescent="0.15">
      <c r="A73" s="38">
        <v>31</v>
      </c>
      <c r="B73" s="38" t="s">
        <v>440</v>
      </c>
      <c r="C73" s="38" t="s">
        <v>441</v>
      </c>
      <c r="D73" s="38" t="s">
        <v>442</v>
      </c>
      <c r="E73" s="38" t="s">
        <v>169</v>
      </c>
      <c r="F73" s="38" t="s">
        <v>443</v>
      </c>
      <c r="G73" s="38" t="s">
        <v>171</v>
      </c>
      <c r="H73" s="38">
        <v>1</v>
      </c>
      <c r="J73" s="38">
        <v>0</v>
      </c>
      <c r="K73" s="38">
        <v>204</v>
      </c>
      <c r="L73" s="38">
        <v>0</v>
      </c>
      <c r="M73" s="38">
        <v>22</v>
      </c>
      <c r="N73" s="54">
        <v>196.16</v>
      </c>
      <c r="O73" s="38">
        <v>208</v>
      </c>
      <c r="P73" s="54">
        <v>0.98076923076923095</v>
      </c>
      <c r="Q73" s="12">
        <v>184</v>
      </c>
      <c r="R73" s="12">
        <v>0</v>
      </c>
      <c r="S73" s="14">
        <v>32</v>
      </c>
      <c r="T73" s="14">
        <v>0</v>
      </c>
      <c r="U73" s="14">
        <v>0</v>
      </c>
      <c r="V73" s="14">
        <v>0</v>
      </c>
      <c r="W73" s="14">
        <v>1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54">
        <v>8</v>
      </c>
      <c r="AF73" s="54">
        <v>2</v>
      </c>
      <c r="AG73" s="54">
        <v>0</v>
      </c>
      <c r="AH73" s="54">
        <v>9.23</v>
      </c>
      <c r="AI73" s="54">
        <v>7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38">
        <v>0</v>
      </c>
      <c r="AP73" s="54">
        <v>0</v>
      </c>
      <c r="AQ73" s="54">
        <v>0</v>
      </c>
      <c r="AR73" s="54">
        <v>259.62</v>
      </c>
      <c r="AS73" s="38">
        <v>8</v>
      </c>
      <c r="AT73" s="54">
        <v>5.19</v>
      </c>
      <c r="AU73" s="54">
        <v>0</v>
      </c>
      <c r="AV73" s="54">
        <v>1</v>
      </c>
      <c r="AW73" s="54">
        <v>0</v>
      </c>
      <c r="AX73" s="54">
        <v>94.15</v>
      </c>
      <c r="AY73" s="54">
        <v>108.34</v>
      </c>
      <c r="AZ73" s="54">
        <v>151.28</v>
      </c>
      <c r="BA73" s="54">
        <v>150</v>
      </c>
      <c r="BB73" s="54">
        <v>5100</v>
      </c>
      <c r="BC73" s="38" t="s">
        <v>4</v>
      </c>
    </row>
    <row r="74" spans="1:55" s="13" customFormat="1" ht="23.25" customHeight="1" x14ac:dyDescent="0.15">
      <c r="A74" s="53"/>
      <c r="B74" s="53"/>
      <c r="C74" s="53"/>
      <c r="D74" s="53"/>
      <c r="E74" s="53"/>
      <c r="F74" s="53"/>
      <c r="G74" s="53"/>
      <c r="H74" s="53"/>
      <c r="J74" s="53"/>
      <c r="K74" s="53"/>
      <c r="L74" s="53"/>
      <c r="M74" s="53"/>
      <c r="N74" s="53"/>
      <c r="O74" s="53"/>
      <c r="P74" s="53"/>
      <c r="Q74" s="12">
        <v>180.46</v>
      </c>
      <c r="R74" s="14">
        <v>0</v>
      </c>
      <c r="S74" s="14">
        <v>47.08</v>
      </c>
      <c r="T74" s="14">
        <v>0</v>
      </c>
      <c r="U74" s="14">
        <v>0</v>
      </c>
      <c r="V74" s="14">
        <v>0</v>
      </c>
      <c r="W74" s="14">
        <v>7.85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</row>
    <row r="75" spans="1:55" s="13" customFormat="1" ht="23.25" customHeight="1" x14ac:dyDescent="0.15">
      <c r="A75" s="38">
        <v>32</v>
      </c>
      <c r="B75" s="38" t="s">
        <v>444</v>
      </c>
      <c r="C75" s="38" t="s">
        <v>445</v>
      </c>
      <c r="D75" s="38" t="s">
        <v>446</v>
      </c>
      <c r="E75" s="38" t="s">
        <v>169</v>
      </c>
      <c r="F75" s="38" t="s">
        <v>170</v>
      </c>
      <c r="G75" s="38" t="s">
        <v>171</v>
      </c>
      <c r="H75" s="38">
        <v>1</v>
      </c>
      <c r="J75" s="38">
        <v>0</v>
      </c>
      <c r="K75" s="38">
        <v>204</v>
      </c>
      <c r="L75" s="38">
        <v>0</v>
      </c>
      <c r="M75" s="38">
        <v>20.5</v>
      </c>
      <c r="N75" s="54">
        <v>196.36</v>
      </c>
      <c r="O75" s="38">
        <v>194</v>
      </c>
      <c r="P75" s="54">
        <v>1.0121649484536099</v>
      </c>
      <c r="Q75" s="12">
        <v>172</v>
      </c>
      <c r="R75" s="12">
        <v>0</v>
      </c>
      <c r="S75" s="14">
        <v>30</v>
      </c>
      <c r="T75" s="14">
        <v>0</v>
      </c>
      <c r="U75" s="14">
        <v>0</v>
      </c>
      <c r="V75" s="14">
        <v>0</v>
      </c>
      <c r="W75" s="14">
        <v>1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54">
        <v>7.5</v>
      </c>
      <c r="AF75" s="54">
        <v>0</v>
      </c>
      <c r="AG75" s="54">
        <v>3.5</v>
      </c>
      <c r="AH75" s="54">
        <v>0</v>
      </c>
      <c r="AI75" s="54">
        <v>7</v>
      </c>
      <c r="AJ75" s="54">
        <v>0</v>
      </c>
      <c r="AK75" s="54">
        <v>0</v>
      </c>
      <c r="AL75" s="54">
        <v>0</v>
      </c>
      <c r="AM75" s="54">
        <v>0</v>
      </c>
      <c r="AN75" s="54">
        <v>0</v>
      </c>
      <c r="AO75" s="38">
        <v>0</v>
      </c>
      <c r="AP75" s="54">
        <v>0</v>
      </c>
      <c r="AQ75" s="54">
        <v>0</v>
      </c>
      <c r="AR75" s="54">
        <v>241.99</v>
      </c>
      <c r="AS75" s="38">
        <v>7.5</v>
      </c>
      <c r="AT75" s="54">
        <v>4.84</v>
      </c>
      <c r="AU75" s="54">
        <v>0</v>
      </c>
      <c r="AV75" s="54">
        <v>1</v>
      </c>
      <c r="AW75" s="54">
        <v>0</v>
      </c>
      <c r="AX75" s="54">
        <v>82.38</v>
      </c>
      <c r="AY75" s="54">
        <v>95.72</v>
      </c>
      <c r="AZ75" s="54">
        <v>146.27000000000001</v>
      </c>
      <c r="BA75" s="54">
        <v>100</v>
      </c>
      <c r="BB75" s="54">
        <v>185100</v>
      </c>
      <c r="BC75" s="38" t="s">
        <v>4</v>
      </c>
    </row>
    <row r="76" spans="1:55" s="13" customFormat="1" ht="23.25" customHeight="1" x14ac:dyDescent="0.15">
      <c r="A76" s="53"/>
      <c r="B76" s="53"/>
      <c r="C76" s="53"/>
      <c r="D76" s="53"/>
      <c r="E76" s="53"/>
      <c r="F76" s="53"/>
      <c r="G76" s="53"/>
      <c r="H76" s="53"/>
      <c r="J76" s="53"/>
      <c r="K76" s="53"/>
      <c r="L76" s="53"/>
      <c r="M76" s="53"/>
      <c r="N76" s="53"/>
      <c r="O76" s="53"/>
      <c r="P76" s="53"/>
      <c r="Q76" s="12">
        <v>174.09</v>
      </c>
      <c r="R76" s="14">
        <v>0</v>
      </c>
      <c r="S76" s="14">
        <v>45.55</v>
      </c>
      <c r="T76" s="14">
        <v>0</v>
      </c>
      <c r="U76" s="14">
        <v>0</v>
      </c>
      <c r="V76" s="14">
        <v>0</v>
      </c>
      <c r="W76" s="14">
        <v>7.85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</row>
    <row r="77" spans="1:55" s="13" customFormat="1" ht="23.25" customHeight="1" x14ac:dyDescent="0.15">
      <c r="A77" s="38">
        <v>33</v>
      </c>
      <c r="B77" s="38" t="s">
        <v>447</v>
      </c>
      <c r="C77" s="38" t="s">
        <v>448</v>
      </c>
      <c r="D77" s="38" t="s">
        <v>449</v>
      </c>
      <c r="E77" s="38" t="s">
        <v>169</v>
      </c>
      <c r="F77" s="38" t="s">
        <v>170</v>
      </c>
      <c r="G77" s="38" t="s">
        <v>171</v>
      </c>
      <c r="H77" s="38">
        <v>1</v>
      </c>
      <c r="J77" s="38">
        <v>0</v>
      </c>
      <c r="K77" s="38">
        <v>204</v>
      </c>
      <c r="L77" s="38">
        <v>0</v>
      </c>
      <c r="M77" s="38">
        <v>21</v>
      </c>
      <c r="N77" s="54">
        <v>128.30000000000001</v>
      </c>
      <c r="O77" s="38">
        <v>184</v>
      </c>
      <c r="P77" s="54">
        <v>0.98076923076923095</v>
      </c>
      <c r="Q77" s="12">
        <v>176</v>
      </c>
      <c r="R77" s="12">
        <v>0</v>
      </c>
      <c r="S77" s="14">
        <v>16</v>
      </c>
      <c r="T77" s="14">
        <v>0</v>
      </c>
      <c r="U77" s="14">
        <v>0</v>
      </c>
      <c r="V77" s="14">
        <v>0</v>
      </c>
      <c r="W77" s="14">
        <v>1</v>
      </c>
      <c r="X77" s="14">
        <v>0</v>
      </c>
      <c r="Y77" s="14">
        <v>0</v>
      </c>
      <c r="Z77" s="14">
        <v>1</v>
      </c>
      <c r="AA77" s="14">
        <v>0</v>
      </c>
      <c r="AB77" s="14">
        <v>0</v>
      </c>
      <c r="AC77" s="14">
        <v>0</v>
      </c>
      <c r="AD77" s="14">
        <v>0</v>
      </c>
      <c r="AE77" s="54">
        <v>4</v>
      </c>
      <c r="AF77" s="54">
        <v>2</v>
      </c>
      <c r="AG77" s="54">
        <v>0</v>
      </c>
      <c r="AH77" s="54">
        <v>9.23</v>
      </c>
      <c r="AI77" s="54">
        <v>7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38">
        <v>0</v>
      </c>
      <c r="AP77" s="54">
        <v>0</v>
      </c>
      <c r="AQ77" s="54">
        <v>0</v>
      </c>
      <c r="AR77" s="54">
        <v>232.08</v>
      </c>
      <c r="AS77" s="38">
        <v>4</v>
      </c>
      <c r="AT77" s="54">
        <v>4.6399999999999997</v>
      </c>
      <c r="AU77" s="54">
        <v>0</v>
      </c>
      <c r="AV77" s="54">
        <v>1</v>
      </c>
      <c r="AW77" s="54">
        <v>0</v>
      </c>
      <c r="AX77" s="54">
        <v>78.459999999999994</v>
      </c>
      <c r="AY77" s="54">
        <v>88.1</v>
      </c>
      <c r="AZ77" s="54">
        <v>143.97999999999999</v>
      </c>
      <c r="BA77" s="54">
        <v>100</v>
      </c>
      <c r="BB77" s="54">
        <v>175900</v>
      </c>
      <c r="BC77" s="38" t="s">
        <v>4</v>
      </c>
    </row>
    <row r="78" spans="1:55" s="13" customFormat="1" ht="23.25" customHeight="1" x14ac:dyDescent="0.15">
      <c r="A78" s="53"/>
      <c r="B78" s="53"/>
      <c r="C78" s="53"/>
      <c r="D78" s="53"/>
      <c r="E78" s="53"/>
      <c r="F78" s="53"/>
      <c r="G78" s="53"/>
      <c r="H78" s="53"/>
      <c r="J78" s="53"/>
      <c r="K78" s="53"/>
      <c r="L78" s="53"/>
      <c r="M78" s="53"/>
      <c r="N78" s="53"/>
      <c r="O78" s="53"/>
      <c r="P78" s="53"/>
      <c r="Q78" s="12">
        <v>172.62</v>
      </c>
      <c r="R78" s="14">
        <v>0</v>
      </c>
      <c r="S78" s="14">
        <v>23.54</v>
      </c>
      <c r="T78" s="14">
        <v>0</v>
      </c>
      <c r="U78" s="14">
        <v>0</v>
      </c>
      <c r="V78" s="14">
        <v>0</v>
      </c>
      <c r="W78" s="14">
        <v>7.85</v>
      </c>
      <c r="X78" s="14">
        <v>0</v>
      </c>
      <c r="Y78" s="14">
        <v>0</v>
      </c>
      <c r="Z78" s="14">
        <v>7.8461538461538503</v>
      </c>
      <c r="AA78" s="14">
        <v>0</v>
      </c>
      <c r="AB78" s="14">
        <v>0</v>
      </c>
      <c r="AC78" s="14">
        <v>0</v>
      </c>
      <c r="AD78" s="14">
        <v>0</v>
      </c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</row>
    <row r="79" spans="1:55" s="13" customFormat="1" ht="23.25" customHeight="1" x14ac:dyDescent="0.15">
      <c r="A79" s="38">
        <v>34</v>
      </c>
      <c r="B79" s="38" t="s">
        <v>450</v>
      </c>
      <c r="C79" s="38" t="s">
        <v>451</v>
      </c>
      <c r="D79" s="38" t="s">
        <v>452</v>
      </c>
      <c r="E79" s="38" t="s">
        <v>169</v>
      </c>
      <c r="F79" s="38" t="s">
        <v>453</v>
      </c>
      <c r="G79" s="38" t="s">
        <v>171</v>
      </c>
      <c r="H79" s="38">
        <v>1</v>
      </c>
      <c r="J79" s="38">
        <v>0</v>
      </c>
      <c r="K79" s="38">
        <v>204</v>
      </c>
      <c r="L79" s="38">
        <v>0</v>
      </c>
      <c r="M79" s="38">
        <v>24</v>
      </c>
      <c r="N79" s="54">
        <v>196.42</v>
      </c>
      <c r="O79" s="38">
        <v>230</v>
      </c>
      <c r="P79" s="54">
        <v>0.98076923076923095</v>
      </c>
      <c r="Q79" s="12">
        <v>200</v>
      </c>
      <c r="R79" s="12">
        <v>0</v>
      </c>
      <c r="S79" s="14">
        <v>38</v>
      </c>
      <c r="T79" s="14">
        <v>0</v>
      </c>
      <c r="U79" s="14">
        <v>0</v>
      </c>
      <c r="V79" s="14">
        <v>0</v>
      </c>
      <c r="W79" s="14">
        <v>1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54">
        <v>9.5</v>
      </c>
      <c r="AF79" s="54">
        <v>0</v>
      </c>
      <c r="AG79" s="54">
        <v>0</v>
      </c>
      <c r="AH79" s="54">
        <v>10</v>
      </c>
      <c r="AI79" s="54">
        <v>7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38">
        <v>0</v>
      </c>
      <c r="AP79" s="54">
        <v>0</v>
      </c>
      <c r="AQ79" s="54">
        <v>0</v>
      </c>
      <c r="AR79" s="54">
        <v>286.39999999999998</v>
      </c>
      <c r="AS79" s="38">
        <v>9.5</v>
      </c>
      <c r="AT79" s="54">
        <v>5.73</v>
      </c>
      <c r="AU79" s="54">
        <v>0</v>
      </c>
      <c r="AV79" s="54">
        <v>1</v>
      </c>
      <c r="AW79" s="54">
        <v>0</v>
      </c>
      <c r="AX79" s="54">
        <v>94.15</v>
      </c>
      <c r="AY79" s="54">
        <v>110.38</v>
      </c>
      <c r="AZ79" s="54">
        <v>176.02</v>
      </c>
      <c r="BA79" s="54">
        <v>150</v>
      </c>
      <c r="BB79" s="54">
        <v>104100</v>
      </c>
      <c r="BC79" s="38" t="s">
        <v>4</v>
      </c>
    </row>
    <row r="80" spans="1:55" s="13" customFormat="1" ht="23.25" customHeight="1" x14ac:dyDescent="0.15">
      <c r="A80" s="53"/>
      <c r="B80" s="53"/>
      <c r="C80" s="53"/>
      <c r="D80" s="53"/>
      <c r="E80" s="53"/>
      <c r="F80" s="53"/>
      <c r="G80" s="53"/>
      <c r="H80" s="53"/>
      <c r="J80" s="53"/>
      <c r="K80" s="53"/>
      <c r="L80" s="53"/>
      <c r="M80" s="53"/>
      <c r="N80" s="53"/>
      <c r="O80" s="53"/>
      <c r="P80" s="53"/>
      <c r="Q80" s="12">
        <v>196.15</v>
      </c>
      <c r="R80" s="14">
        <v>0</v>
      </c>
      <c r="S80" s="14">
        <v>55.9</v>
      </c>
      <c r="T80" s="14">
        <v>0</v>
      </c>
      <c r="U80" s="14">
        <v>0</v>
      </c>
      <c r="V80" s="14">
        <v>0</v>
      </c>
      <c r="W80" s="14">
        <v>7.85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</row>
    <row r="81" spans="1:55" s="13" customFormat="1" ht="23.25" customHeight="1" x14ac:dyDescent="0.15">
      <c r="A81" s="38">
        <v>35</v>
      </c>
      <c r="B81" s="38" t="s">
        <v>454</v>
      </c>
      <c r="C81" s="38" t="s">
        <v>455</v>
      </c>
      <c r="D81" s="38" t="s">
        <v>456</v>
      </c>
      <c r="E81" s="38" t="s">
        <v>169</v>
      </c>
      <c r="F81" s="38" t="s">
        <v>349</v>
      </c>
      <c r="G81" s="38" t="s">
        <v>171</v>
      </c>
      <c r="H81" s="38">
        <v>0</v>
      </c>
      <c r="J81" s="38">
        <v>0</v>
      </c>
      <c r="K81" s="38">
        <v>204</v>
      </c>
      <c r="L81" s="38">
        <v>0</v>
      </c>
      <c r="M81" s="38">
        <v>22</v>
      </c>
      <c r="N81" s="54">
        <v>325.3</v>
      </c>
      <c r="O81" s="38">
        <v>204</v>
      </c>
      <c r="P81" s="54">
        <v>1.5946078431372599</v>
      </c>
      <c r="Q81" s="12">
        <v>184</v>
      </c>
      <c r="R81" s="12">
        <v>0</v>
      </c>
      <c r="S81" s="14">
        <v>28</v>
      </c>
      <c r="T81" s="14">
        <v>0</v>
      </c>
      <c r="U81" s="14">
        <v>0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54">
        <v>7</v>
      </c>
      <c r="AF81" s="54">
        <v>1</v>
      </c>
      <c r="AG81" s="54">
        <v>1</v>
      </c>
      <c r="AH81" s="54">
        <v>0</v>
      </c>
      <c r="AI81" s="54">
        <v>7</v>
      </c>
      <c r="AJ81" s="54">
        <v>0</v>
      </c>
      <c r="AK81" s="54">
        <v>0</v>
      </c>
      <c r="AL81" s="54">
        <v>0</v>
      </c>
      <c r="AM81" s="54">
        <v>0</v>
      </c>
      <c r="AN81" s="54">
        <v>0</v>
      </c>
      <c r="AO81" s="38">
        <v>0</v>
      </c>
      <c r="AP81" s="54">
        <v>0</v>
      </c>
      <c r="AQ81" s="54">
        <v>0</v>
      </c>
      <c r="AR81" s="54">
        <v>382.22</v>
      </c>
      <c r="AS81" s="38">
        <v>7</v>
      </c>
      <c r="AT81" s="54">
        <v>5.9</v>
      </c>
      <c r="AU81" s="54">
        <v>0</v>
      </c>
      <c r="AV81" s="54">
        <v>1</v>
      </c>
      <c r="AW81" s="54">
        <v>0</v>
      </c>
      <c r="AX81" s="54">
        <v>94.15</v>
      </c>
      <c r="AY81" s="54">
        <v>108.05</v>
      </c>
      <c r="AZ81" s="54">
        <v>274.17</v>
      </c>
      <c r="BA81" s="54">
        <v>250</v>
      </c>
      <c r="BB81" s="54">
        <v>96700</v>
      </c>
      <c r="BC81" s="38" t="s">
        <v>4</v>
      </c>
    </row>
    <row r="82" spans="1:55" s="13" customFormat="1" ht="23.25" customHeight="1" x14ac:dyDescent="0.15">
      <c r="A82" s="53"/>
      <c r="B82" s="53"/>
      <c r="C82" s="53"/>
      <c r="D82" s="53"/>
      <c r="E82" s="53"/>
      <c r="F82" s="53"/>
      <c r="G82" s="53"/>
      <c r="H82" s="53"/>
      <c r="J82" s="53"/>
      <c r="K82" s="53"/>
      <c r="L82" s="53"/>
      <c r="M82" s="53"/>
      <c r="N82" s="53"/>
      <c r="O82" s="53"/>
      <c r="P82" s="53"/>
      <c r="Q82" s="12">
        <v>293.41000000000003</v>
      </c>
      <c r="R82" s="14">
        <v>0</v>
      </c>
      <c r="S82" s="14">
        <v>66.97</v>
      </c>
      <c r="T82" s="14">
        <v>0</v>
      </c>
      <c r="U82" s="14">
        <v>0</v>
      </c>
      <c r="V82" s="14">
        <v>0</v>
      </c>
      <c r="W82" s="14">
        <v>7.85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</row>
    <row r="83" spans="1:55" s="13" customFormat="1" ht="23.25" customHeight="1" x14ac:dyDescent="0.15">
      <c r="A83" s="38">
        <v>36</v>
      </c>
      <c r="B83" s="38" t="s">
        <v>457</v>
      </c>
      <c r="C83" s="38" t="s">
        <v>458</v>
      </c>
      <c r="D83" s="38" t="s">
        <v>459</v>
      </c>
      <c r="E83" s="38" t="s">
        <v>169</v>
      </c>
      <c r="F83" s="38" t="s">
        <v>460</v>
      </c>
      <c r="G83" s="38" t="s">
        <v>171</v>
      </c>
      <c r="H83" s="38">
        <v>1</v>
      </c>
      <c r="J83" s="38">
        <v>0</v>
      </c>
      <c r="K83" s="38">
        <v>204</v>
      </c>
      <c r="L83" s="38">
        <v>0</v>
      </c>
      <c r="M83" s="38">
        <v>23</v>
      </c>
      <c r="N83" s="54">
        <v>315</v>
      </c>
      <c r="O83" s="38">
        <v>216</v>
      </c>
      <c r="P83" s="54">
        <v>1.4583333333333299</v>
      </c>
      <c r="Q83" s="12">
        <v>192</v>
      </c>
      <c r="R83" s="12">
        <v>0</v>
      </c>
      <c r="S83" s="14">
        <v>32</v>
      </c>
      <c r="T83" s="14">
        <v>0</v>
      </c>
      <c r="U83" s="14">
        <v>0</v>
      </c>
      <c r="V83" s="14">
        <v>0</v>
      </c>
      <c r="W83" s="14">
        <v>1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54">
        <v>8</v>
      </c>
      <c r="AF83" s="54">
        <v>1</v>
      </c>
      <c r="AG83" s="54">
        <v>0</v>
      </c>
      <c r="AH83" s="54">
        <v>9.6199999999999992</v>
      </c>
      <c r="AI83" s="54">
        <v>7</v>
      </c>
      <c r="AJ83" s="54">
        <v>0</v>
      </c>
      <c r="AK83" s="54">
        <v>0</v>
      </c>
      <c r="AL83" s="54">
        <v>0</v>
      </c>
      <c r="AM83" s="54">
        <v>0</v>
      </c>
      <c r="AN83" s="54">
        <v>0</v>
      </c>
      <c r="AO83" s="38">
        <v>0</v>
      </c>
      <c r="AP83" s="54">
        <v>0</v>
      </c>
      <c r="AQ83" s="54">
        <v>0</v>
      </c>
      <c r="AR83" s="54">
        <v>382.47</v>
      </c>
      <c r="AS83" s="38">
        <v>8</v>
      </c>
      <c r="AT83" s="54">
        <v>5.9</v>
      </c>
      <c r="AU83" s="54">
        <v>0</v>
      </c>
      <c r="AV83" s="54">
        <v>0</v>
      </c>
      <c r="AW83" s="54">
        <v>0</v>
      </c>
      <c r="AX83" s="54">
        <v>94.15</v>
      </c>
      <c r="AY83" s="54">
        <v>108.05</v>
      </c>
      <c r="AZ83" s="54">
        <v>274.42</v>
      </c>
      <c r="BA83" s="54">
        <v>250</v>
      </c>
      <c r="BB83" s="54">
        <v>97700</v>
      </c>
      <c r="BC83" s="38" t="s">
        <v>4</v>
      </c>
    </row>
    <row r="84" spans="1:55" s="13" customFormat="1" ht="23.25" customHeight="1" x14ac:dyDescent="0.15">
      <c r="A84" s="53"/>
      <c r="B84" s="53"/>
      <c r="C84" s="53"/>
      <c r="D84" s="53"/>
      <c r="E84" s="53"/>
      <c r="F84" s="53"/>
      <c r="G84" s="53"/>
      <c r="H84" s="53"/>
      <c r="J84" s="53"/>
      <c r="K84" s="53"/>
      <c r="L84" s="53"/>
      <c r="M84" s="53"/>
      <c r="N84" s="53"/>
      <c r="O84" s="53"/>
      <c r="P84" s="53"/>
      <c r="Q84" s="12">
        <v>280</v>
      </c>
      <c r="R84" s="14">
        <v>0</v>
      </c>
      <c r="S84" s="14">
        <v>70</v>
      </c>
      <c r="T84" s="14">
        <v>0</v>
      </c>
      <c r="U84" s="14">
        <v>0</v>
      </c>
      <c r="V84" s="14">
        <v>0</v>
      </c>
      <c r="W84" s="14">
        <v>7.85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</row>
    <row r="85" spans="1:55" s="13" customFormat="1" ht="23.25" customHeight="1" x14ac:dyDescent="0.15">
      <c r="A85" s="38">
        <v>37</v>
      </c>
      <c r="B85" s="38" t="s">
        <v>461</v>
      </c>
      <c r="C85" s="38" t="s">
        <v>462</v>
      </c>
      <c r="D85" s="38" t="s">
        <v>463</v>
      </c>
      <c r="E85" s="38" t="s">
        <v>169</v>
      </c>
      <c r="F85" s="38" t="s">
        <v>460</v>
      </c>
      <c r="G85" s="38" t="s">
        <v>171</v>
      </c>
      <c r="H85" s="38">
        <v>0</v>
      </c>
      <c r="J85" s="38">
        <v>0</v>
      </c>
      <c r="K85" s="38">
        <v>204</v>
      </c>
      <c r="L85" s="38">
        <v>0</v>
      </c>
      <c r="M85" s="38">
        <v>24</v>
      </c>
      <c r="N85" s="54">
        <v>387.55</v>
      </c>
      <c r="O85" s="38">
        <v>228</v>
      </c>
      <c r="P85" s="54">
        <v>1.69978070175439</v>
      </c>
      <c r="Q85" s="12">
        <v>200</v>
      </c>
      <c r="R85" s="12">
        <v>0</v>
      </c>
      <c r="S85" s="14">
        <v>36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54">
        <v>9</v>
      </c>
      <c r="AF85" s="54">
        <v>0</v>
      </c>
      <c r="AG85" s="54">
        <v>0</v>
      </c>
      <c r="AH85" s="54">
        <v>10</v>
      </c>
      <c r="AI85" s="54">
        <v>7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38">
        <v>0</v>
      </c>
      <c r="AP85" s="54">
        <v>0</v>
      </c>
      <c r="AQ85" s="54">
        <v>0</v>
      </c>
      <c r="AR85" s="54">
        <v>465.59293357160499</v>
      </c>
      <c r="AS85" s="38">
        <v>9</v>
      </c>
      <c r="AT85" s="54">
        <v>5.9</v>
      </c>
      <c r="AU85" s="54">
        <v>3.9929335716046301</v>
      </c>
      <c r="AV85" s="54">
        <v>1</v>
      </c>
      <c r="AW85" s="54">
        <v>0</v>
      </c>
      <c r="AX85" s="54">
        <v>94.15</v>
      </c>
      <c r="AY85" s="54">
        <v>114.042933571605</v>
      </c>
      <c r="AZ85" s="54">
        <v>351.55</v>
      </c>
      <c r="BA85" s="54">
        <v>350</v>
      </c>
      <c r="BB85" s="54">
        <v>6200</v>
      </c>
      <c r="BC85" s="38" t="s">
        <v>4</v>
      </c>
    </row>
    <row r="86" spans="1:55" s="13" customFormat="1" ht="23.25" customHeight="1" x14ac:dyDescent="0.15">
      <c r="A86" s="53"/>
      <c r="B86" s="53"/>
      <c r="C86" s="53"/>
      <c r="D86" s="53"/>
      <c r="E86" s="53"/>
      <c r="F86" s="53"/>
      <c r="G86" s="53"/>
      <c r="H86" s="53"/>
      <c r="J86" s="53"/>
      <c r="K86" s="53"/>
      <c r="L86" s="53"/>
      <c r="M86" s="53"/>
      <c r="N86" s="53"/>
      <c r="O86" s="53"/>
      <c r="P86" s="53"/>
      <c r="Q86" s="12">
        <v>339.96</v>
      </c>
      <c r="R86" s="14">
        <v>0</v>
      </c>
      <c r="S86" s="14">
        <v>91.79</v>
      </c>
      <c r="T86" s="14">
        <v>0</v>
      </c>
      <c r="U86" s="14">
        <v>0</v>
      </c>
      <c r="V86" s="14">
        <v>0</v>
      </c>
      <c r="W86" s="14">
        <v>7.85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</row>
    <row r="87" spans="1:55" s="13" customFormat="1" ht="23.25" customHeight="1" x14ac:dyDescent="0.15">
      <c r="A87" s="38">
        <v>38</v>
      </c>
      <c r="B87" s="38" t="s">
        <v>464</v>
      </c>
      <c r="C87" s="38" t="s">
        <v>465</v>
      </c>
      <c r="D87" s="38" t="s">
        <v>466</v>
      </c>
      <c r="E87" s="38" t="s">
        <v>169</v>
      </c>
      <c r="F87" s="38" t="s">
        <v>170</v>
      </c>
      <c r="G87" s="38" t="s">
        <v>171</v>
      </c>
      <c r="H87" s="38">
        <v>1</v>
      </c>
      <c r="J87" s="38">
        <v>0</v>
      </c>
      <c r="K87" s="38">
        <v>204</v>
      </c>
      <c r="L87" s="38">
        <v>0</v>
      </c>
      <c r="M87" s="38">
        <v>24</v>
      </c>
      <c r="N87" s="54">
        <v>228.3</v>
      </c>
      <c r="O87" s="38">
        <v>220</v>
      </c>
      <c r="P87" s="54">
        <v>1.0377272727272699</v>
      </c>
      <c r="Q87" s="12">
        <v>200</v>
      </c>
      <c r="R87" s="12">
        <v>0</v>
      </c>
      <c r="S87" s="14">
        <v>28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54">
        <v>7</v>
      </c>
      <c r="AF87" s="54">
        <v>0</v>
      </c>
      <c r="AG87" s="54">
        <v>0</v>
      </c>
      <c r="AH87" s="54">
        <v>10</v>
      </c>
      <c r="AI87" s="54">
        <v>7</v>
      </c>
      <c r="AJ87" s="54">
        <v>0</v>
      </c>
      <c r="AK87" s="54">
        <v>0</v>
      </c>
      <c r="AL87" s="54">
        <v>0</v>
      </c>
      <c r="AM87" s="54">
        <v>0</v>
      </c>
      <c r="AN87" s="54">
        <v>0</v>
      </c>
      <c r="AO87" s="38">
        <v>0</v>
      </c>
      <c r="AP87" s="54">
        <v>0</v>
      </c>
      <c r="AQ87" s="54">
        <v>0</v>
      </c>
      <c r="AR87" s="54">
        <v>282.97000000000003</v>
      </c>
      <c r="AS87" s="38">
        <v>7</v>
      </c>
      <c r="AT87" s="54">
        <v>5.66</v>
      </c>
      <c r="AU87" s="54">
        <v>0</v>
      </c>
      <c r="AV87" s="54">
        <v>1</v>
      </c>
      <c r="AW87" s="54">
        <v>0</v>
      </c>
      <c r="AX87" s="54">
        <v>94.15</v>
      </c>
      <c r="AY87" s="54">
        <v>107.81</v>
      </c>
      <c r="AZ87" s="54">
        <v>175.16</v>
      </c>
      <c r="BA87" s="54">
        <v>150</v>
      </c>
      <c r="BB87" s="54">
        <v>100600</v>
      </c>
      <c r="BC87" s="38" t="s">
        <v>4</v>
      </c>
    </row>
    <row r="88" spans="1:55" s="13" customFormat="1" ht="23.25" customHeight="1" x14ac:dyDescent="0.15">
      <c r="A88" s="53"/>
      <c r="B88" s="53"/>
      <c r="C88" s="53"/>
      <c r="D88" s="53"/>
      <c r="E88" s="53"/>
      <c r="F88" s="53"/>
      <c r="G88" s="53"/>
      <c r="H88" s="53"/>
      <c r="J88" s="53"/>
      <c r="K88" s="53"/>
      <c r="L88" s="53"/>
      <c r="M88" s="53"/>
      <c r="N88" s="53"/>
      <c r="O88" s="53"/>
      <c r="P88" s="53"/>
      <c r="Q88" s="12">
        <v>207.55</v>
      </c>
      <c r="R88" s="14">
        <v>0</v>
      </c>
      <c r="S88" s="14">
        <v>43.58</v>
      </c>
      <c r="T88" s="14">
        <v>0</v>
      </c>
      <c r="U88" s="14">
        <v>0</v>
      </c>
      <c r="V88" s="14">
        <v>0</v>
      </c>
      <c r="W88" s="14">
        <v>7.85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</row>
    <row r="89" spans="1:55" s="13" customFormat="1" ht="23.25" customHeight="1" x14ac:dyDescent="0.15">
      <c r="A89" s="38">
        <v>39</v>
      </c>
      <c r="B89" s="38" t="s">
        <v>467</v>
      </c>
      <c r="C89" s="38" t="s">
        <v>468</v>
      </c>
      <c r="D89" s="38" t="s">
        <v>469</v>
      </c>
      <c r="E89" s="38" t="s">
        <v>169</v>
      </c>
      <c r="F89" s="38" t="s">
        <v>170</v>
      </c>
      <c r="G89" s="38" t="s">
        <v>171</v>
      </c>
      <c r="H89" s="38">
        <v>1</v>
      </c>
      <c r="J89" s="38">
        <v>0</v>
      </c>
      <c r="K89" s="38">
        <v>204</v>
      </c>
      <c r="L89" s="38">
        <v>0</v>
      </c>
      <c r="M89" s="38">
        <v>24</v>
      </c>
      <c r="N89" s="54">
        <v>272.10000000000002</v>
      </c>
      <c r="O89" s="38">
        <v>222</v>
      </c>
      <c r="P89" s="54">
        <v>1.2256756756756799</v>
      </c>
      <c r="Q89" s="12">
        <v>200</v>
      </c>
      <c r="R89" s="12">
        <v>0</v>
      </c>
      <c r="S89" s="14">
        <v>30</v>
      </c>
      <c r="T89" s="14">
        <v>0</v>
      </c>
      <c r="U89" s="14">
        <v>0</v>
      </c>
      <c r="V89" s="14">
        <v>0</v>
      </c>
      <c r="W89" s="14">
        <v>1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54">
        <v>7.5</v>
      </c>
      <c r="AF89" s="54">
        <v>0</v>
      </c>
      <c r="AG89" s="54">
        <v>0</v>
      </c>
      <c r="AH89" s="54">
        <v>10</v>
      </c>
      <c r="AI89" s="54">
        <v>7</v>
      </c>
      <c r="AJ89" s="54">
        <v>0</v>
      </c>
      <c r="AK89" s="54">
        <v>0</v>
      </c>
      <c r="AL89" s="54">
        <v>0</v>
      </c>
      <c r="AM89" s="54">
        <v>0</v>
      </c>
      <c r="AN89" s="54">
        <v>0</v>
      </c>
      <c r="AO89" s="38">
        <v>0</v>
      </c>
      <c r="AP89" s="54">
        <v>0</v>
      </c>
      <c r="AQ89" s="54">
        <v>0</v>
      </c>
      <c r="AR89" s="54">
        <v>332.64</v>
      </c>
      <c r="AS89" s="38">
        <v>7.5</v>
      </c>
      <c r="AT89" s="54">
        <v>5.9</v>
      </c>
      <c r="AU89" s="54">
        <v>0</v>
      </c>
      <c r="AV89" s="54">
        <v>0</v>
      </c>
      <c r="AW89" s="54">
        <v>0</v>
      </c>
      <c r="AX89" s="54">
        <v>94.15</v>
      </c>
      <c r="AY89" s="54">
        <v>107.55</v>
      </c>
      <c r="AZ89" s="54">
        <v>225.09</v>
      </c>
      <c r="BA89" s="54">
        <v>200</v>
      </c>
      <c r="BB89" s="54">
        <v>100400</v>
      </c>
      <c r="BC89" s="38" t="s">
        <v>4</v>
      </c>
    </row>
    <row r="90" spans="1:55" s="13" customFormat="1" ht="23.25" customHeight="1" x14ac:dyDescent="0.15">
      <c r="A90" s="53"/>
      <c r="B90" s="53"/>
      <c r="C90" s="53"/>
      <c r="D90" s="53"/>
      <c r="E90" s="53"/>
      <c r="F90" s="53"/>
      <c r="G90" s="53"/>
      <c r="H90" s="53"/>
      <c r="J90" s="53"/>
      <c r="K90" s="53"/>
      <c r="L90" s="53"/>
      <c r="M90" s="53"/>
      <c r="N90" s="53"/>
      <c r="O90" s="53"/>
      <c r="P90" s="53"/>
      <c r="Q90" s="12">
        <v>245.14</v>
      </c>
      <c r="R90" s="14">
        <v>0</v>
      </c>
      <c r="S90" s="14">
        <v>55.16</v>
      </c>
      <c r="T90" s="14">
        <v>0</v>
      </c>
      <c r="U90" s="14">
        <v>0</v>
      </c>
      <c r="V90" s="14">
        <v>0</v>
      </c>
      <c r="W90" s="14">
        <v>7.85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</row>
    <row r="91" spans="1:55" s="13" customFormat="1" ht="23.25" customHeight="1" x14ac:dyDescent="0.15">
      <c r="A91" s="38">
        <v>40</v>
      </c>
      <c r="B91" s="38" t="s">
        <v>470</v>
      </c>
      <c r="C91" s="38" t="s">
        <v>471</v>
      </c>
      <c r="D91" s="38" t="s">
        <v>472</v>
      </c>
      <c r="E91" s="38" t="s">
        <v>169</v>
      </c>
      <c r="F91" s="38" t="s">
        <v>473</v>
      </c>
      <c r="G91" s="38" t="s">
        <v>171</v>
      </c>
      <c r="H91" s="38">
        <v>0</v>
      </c>
      <c r="J91" s="38">
        <v>0</v>
      </c>
      <c r="K91" s="38">
        <v>204</v>
      </c>
      <c r="L91" s="38">
        <v>0</v>
      </c>
      <c r="M91" s="38">
        <v>24</v>
      </c>
      <c r="N91" s="54">
        <v>238.68</v>
      </c>
      <c r="O91" s="38">
        <v>222</v>
      </c>
      <c r="P91" s="54">
        <v>1.0751351351351399</v>
      </c>
      <c r="Q91" s="12">
        <v>200</v>
      </c>
      <c r="R91" s="12">
        <v>0</v>
      </c>
      <c r="S91" s="14">
        <v>30</v>
      </c>
      <c r="T91" s="14">
        <v>0</v>
      </c>
      <c r="U91" s="14">
        <v>0</v>
      </c>
      <c r="V91" s="14">
        <v>0</v>
      </c>
      <c r="W91" s="14">
        <v>1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54">
        <v>7.5</v>
      </c>
      <c r="AF91" s="54">
        <v>0</v>
      </c>
      <c r="AG91" s="54">
        <v>0</v>
      </c>
      <c r="AH91" s="54">
        <v>10</v>
      </c>
      <c r="AI91" s="54">
        <v>7</v>
      </c>
      <c r="AJ91" s="54">
        <v>0</v>
      </c>
      <c r="AK91" s="54">
        <v>0</v>
      </c>
      <c r="AL91" s="54">
        <v>0</v>
      </c>
      <c r="AM91" s="54">
        <v>0</v>
      </c>
      <c r="AN91" s="54">
        <v>0</v>
      </c>
      <c r="AO91" s="38">
        <v>0</v>
      </c>
      <c r="AP91" s="54">
        <v>0</v>
      </c>
      <c r="AQ91" s="54">
        <v>0</v>
      </c>
      <c r="AR91" s="54">
        <v>295.75</v>
      </c>
      <c r="AS91" s="38">
        <v>7.5</v>
      </c>
      <c r="AT91" s="54">
        <v>5.9</v>
      </c>
      <c r="AU91" s="54">
        <v>0</v>
      </c>
      <c r="AV91" s="54">
        <v>1</v>
      </c>
      <c r="AW91" s="54">
        <v>0</v>
      </c>
      <c r="AX91" s="54">
        <v>94.15</v>
      </c>
      <c r="AY91" s="54">
        <v>108.55</v>
      </c>
      <c r="AZ91" s="54">
        <v>187.2</v>
      </c>
      <c r="BA91" s="54">
        <v>150</v>
      </c>
      <c r="BB91" s="54">
        <v>148800</v>
      </c>
      <c r="BC91" s="38" t="s">
        <v>4</v>
      </c>
    </row>
    <row r="92" spans="1:55" s="13" customFormat="1" ht="23.25" customHeight="1" x14ac:dyDescent="0.15">
      <c r="A92" s="53"/>
      <c r="B92" s="53"/>
      <c r="C92" s="53"/>
      <c r="D92" s="53"/>
      <c r="E92" s="53"/>
      <c r="F92" s="53"/>
      <c r="G92" s="53"/>
      <c r="H92" s="53"/>
      <c r="J92" s="53"/>
      <c r="K92" s="53"/>
      <c r="L92" s="53"/>
      <c r="M92" s="53"/>
      <c r="N92" s="53"/>
      <c r="O92" s="53"/>
      <c r="P92" s="53"/>
      <c r="Q92" s="12">
        <v>215.03</v>
      </c>
      <c r="R92" s="14">
        <v>0</v>
      </c>
      <c r="S92" s="14">
        <v>48.38</v>
      </c>
      <c r="T92" s="14">
        <v>0</v>
      </c>
      <c r="U92" s="14">
        <v>0</v>
      </c>
      <c r="V92" s="14">
        <v>0</v>
      </c>
      <c r="W92" s="14">
        <v>7.85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</row>
    <row r="93" spans="1:55" s="13" customFormat="1" ht="23.25" customHeight="1" x14ac:dyDescent="0.15">
      <c r="A93" s="38">
        <v>41</v>
      </c>
      <c r="B93" s="38" t="s">
        <v>474</v>
      </c>
      <c r="C93" s="38" t="s">
        <v>475</v>
      </c>
      <c r="D93" s="38" t="s">
        <v>476</v>
      </c>
      <c r="E93" s="38" t="s">
        <v>169</v>
      </c>
      <c r="F93" s="38" t="s">
        <v>473</v>
      </c>
      <c r="G93" s="38" t="s">
        <v>171</v>
      </c>
      <c r="H93" s="38">
        <v>0</v>
      </c>
      <c r="J93" s="38">
        <v>0</v>
      </c>
      <c r="K93" s="38">
        <v>204</v>
      </c>
      <c r="L93" s="38">
        <v>0</v>
      </c>
      <c r="M93" s="38">
        <v>23</v>
      </c>
      <c r="N93" s="54">
        <v>163.9</v>
      </c>
      <c r="O93" s="38">
        <v>216</v>
      </c>
      <c r="P93" s="54">
        <v>0.98076923076923095</v>
      </c>
      <c r="Q93" s="12">
        <v>192</v>
      </c>
      <c r="R93" s="12">
        <v>0</v>
      </c>
      <c r="S93" s="14">
        <v>32</v>
      </c>
      <c r="T93" s="14">
        <v>0</v>
      </c>
      <c r="U93" s="14">
        <v>0</v>
      </c>
      <c r="V93" s="14">
        <v>0</v>
      </c>
      <c r="W93" s="14">
        <v>1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54">
        <v>8</v>
      </c>
      <c r="AF93" s="54">
        <v>1</v>
      </c>
      <c r="AG93" s="54">
        <v>0</v>
      </c>
      <c r="AH93" s="54">
        <v>9.6199999999999992</v>
      </c>
      <c r="AI93" s="54">
        <v>7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38">
        <v>0</v>
      </c>
      <c r="AP93" s="54">
        <v>0</v>
      </c>
      <c r="AQ93" s="54">
        <v>0</v>
      </c>
      <c r="AR93" s="54">
        <v>267.85000000000002</v>
      </c>
      <c r="AS93" s="38">
        <v>8</v>
      </c>
      <c r="AT93" s="54">
        <v>5.36</v>
      </c>
      <c r="AU93" s="54">
        <v>0</v>
      </c>
      <c r="AV93" s="54">
        <v>0</v>
      </c>
      <c r="AW93" s="54">
        <v>0</v>
      </c>
      <c r="AX93" s="54">
        <v>86.31</v>
      </c>
      <c r="AY93" s="54">
        <v>99.67</v>
      </c>
      <c r="AZ93" s="54">
        <v>168.18</v>
      </c>
      <c r="BA93" s="54">
        <v>150</v>
      </c>
      <c r="BB93" s="54">
        <v>72700</v>
      </c>
      <c r="BC93" s="38" t="s">
        <v>4</v>
      </c>
    </row>
    <row r="94" spans="1:55" s="13" customFormat="1" ht="23.25" customHeight="1" x14ac:dyDescent="0.15">
      <c r="A94" s="53"/>
      <c r="B94" s="53"/>
      <c r="C94" s="53"/>
      <c r="D94" s="53"/>
      <c r="E94" s="53"/>
      <c r="F94" s="53"/>
      <c r="G94" s="53"/>
      <c r="H94" s="53"/>
      <c r="J94" s="53"/>
      <c r="K94" s="53"/>
      <c r="L94" s="53"/>
      <c r="M94" s="53"/>
      <c r="N94" s="53"/>
      <c r="O94" s="53"/>
      <c r="P94" s="53"/>
      <c r="Q94" s="12">
        <v>188.31</v>
      </c>
      <c r="R94" s="14">
        <v>0</v>
      </c>
      <c r="S94" s="14">
        <v>47.08</v>
      </c>
      <c r="T94" s="14">
        <v>0</v>
      </c>
      <c r="U94" s="14">
        <v>0</v>
      </c>
      <c r="V94" s="14">
        <v>0</v>
      </c>
      <c r="W94" s="14">
        <v>7.85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</row>
    <row r="95" spans="1:55" s="13" customFormat="1" ht="23.25" customHeight="1" x14ac:dyDescent="0.15">
      <c r="A95" s="38">
        <v>42</v>
      </c>
      <c r="B95" s="38" t="s">
        <v>477</v>
      </c>
      <c r="C95" s="38" t="s">
        <v>478</v>
      </c>
      <c r="D95" s="38" t="s">
        <v>479</v>
      </c>
      <c r="E95" s="38" t="s">
        <v>169</v>
      </c>
      <c r="F95" s="38" t="s">
        <v>298</v>
      </c>
      <c r="G95" s="38" t="s">
        <v>171</v>
      </c>
      <c r="H95" s="38">
        <v>1</v>
      </c>
      <c r="J95" s="38">
        <v>0</v>
      </c>
      <c r="K95" s="38">
        <v>204</v>
      </c>
      <c r="L95" s="38">
        <v>0</v>
      </c>
      <c r="M95" s="38">
        <v>23.875</v>
      </c>
      <c r="N95" s="54">
        <v>399.6</v>
      </c>
      <c r="O95" s="38">
        <v>223</v>
      </c>
      <c r="P95" s="54">
        <v>1.7919282511210799</v>
      </c>
      <c r="Q95" s="12">
        <v>199</v>
      </c>
      <c r="R95" s="12">
        <v>0</v>
      </c>
      <c r="S95" s="14">
        <v>32</v>
      </c>
      <c r="T95" s="14">
        <v>0</v>
      </c>
      <c r="U95" s="14">
        <v>0</v>
      </c>
      <c r="V95" s="14">
        <v>0</v>
      </c>
      <c r="W95" s="14">
        <v>1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54">
        <v>8</v>
      </c>
      <c r="AF95" s="54">
        <v>0.125</v>
      </c>
      <c r="AG95" s="54">
        <v>0</v>
      </c>
      <c r="AH95" s="54">
        <v>9.9499999999999993</v>
      </c>
      <c r="AI95" s="54">
        <v>7</v>
      </c>
      <c r="AJ95" s="54">
        <v>0</v>
      </c>
      <c r="AK95" s="54">
        <v>0</v>
      </c>
      <c r="AL95" s="54">
        <v>0</v>
      </c>
      <c r="AM95" s="54">
        <v>0</v>
      </c>
      <c r="AN95" s="54">
        <v>0</v>
      </c>
      <c r="AO95" s="38">
        <v>0</v>
      </c>
      <c r="AP95" s="54">
        <v>0</v>
      </c>
      <c r="AQ95" s="54">
        <v>0</v>
      </c>
      <c r="AR95" s="54">
        <v>475.40477692876499</v>
      </c>
      <c r="AS95" s="38">
        <v>8</v>
      </c>
      <c r="AT95" s="54">
        <v>5.9</v>
      </c>
      <c r="AU95" s="54">
        <v>2.6847769287651002</v>
      </c>
      <c r="AV95" s="54">
        <v>0</v>
      </c>
      <c r="AW95" s="54">
        <v>0</v>
      </c>
      <c r="AX95" s="54">
        <v>93.17</v>
      </c>
      <c r="AY95" s="54">
        <v>109.754776928765</v>
      </c>
      <c r="AZ95" s="54">
        <v>365.65</v>
      </c>
      <c r="BA95" s="54">
        <v>350</v>
      </c>
      <c r="BB95" s="54">
        <v>62600</v>
      </c>
      <c r="BC95" s="38" t="s">
        <v>4</v>
      </c>
    </row>
    <row r="96" spans="1:55" s="13" customFormat="1" ht="23.25" customHeight="1" x14ac:dyDescent="0.15">
      <c r="A96" s="53"/>
      <c r="B96" s="53"/>
      <c r="C96" s="53"/>
      <c r="D96" s="53"/>
      <c r="E96" s="53"/>
      <c r="F96" s="53"/>
      <c r="G96" s="53"/>
      <c r="H96" s="53"/>
      <c r="J96" s="53"/>
      <c r="K96" s="53"/>
      <c r="L96" s="53"/>
      <c r="M96" s="53"/>
      <c r="N96" s="53"/>
      <c r="O96" s="53"/>
      <c r="P96" s="53"/>
      <c r="Q96" s="12">
        <v>356.59</v>
      </c>
      <c r="R96" s="14">
        <v>0</v>
      </c>
      <c r="S96" s="14">
        <v>86.01</v>
      </c>
      <c r="T96" s="14">
        <v>0</v>
      </c>
      <c r="U96" s="14">
        <v>0</v>
      </c>
      <c r="V96" s="14">
        <v>0</v>
      </c>
      <c r="W96" s="14">
        <v>7.85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</row>
    <row r="97" spans="1:55" s="13" customFormat="1" ht="23.25" customHeight="1" x14ac:dyDescent="0.15">
      <c r="A97" s="38">
        <v>43</v>
      </c>
      <c r="B97" s="38" t="s">
        <v>480</v>
      </c>
      <c r="C97" s="38" t="s">
        <v>481</v>
      </c>
      <c r="D97" s="38" t="s">
        <v>482</v>
      </c>
      <c r="E97" s="38" t="s">
        <v>169</v>
      </c>
      <c r="F97" s="38" t="s">
        <v>483</v>
      </c>
      <c r="G97" s="38" t="s">
        <v>171</v>
      </c>
      <c r="H97" s="38">
        <v>1</v>
      </c>
      <c r="J97" s="38">
        <v>0</v>
      </c>
      <c r="K97" s="38">
        <v>204</v>
      </c>
      <c r="L97" s="38">
        <v>0</v>
      </c>
      <c r="M97" s="38">
        <v>22</v>
      </c>
      <c r="N97" s="54">
        <v>214.29</v>
      </c>
      <c r="O97" s="38">
        <v>200</v>
      </c>
      <c r="P97" s="54">
        <v>1.07145</v>
      </c>
      <c r="Q97" s="12">
        <v>184</v>
      </c>
      <c r="R97" s="12">
        <v>0</v>
      </c>
      <c r="S97" s="14">
        <v>24</v>
      </c>
      <c r="T97" s="14">
        <v>0</v>
      </c>
      <c r="U97" s="14">
        <v>0</v>
      </c>
      <c r="V97" s="14">
        <v>0</v>
      </c>
      <c r="W97" s="14">
        <v>1</v>
      </c>
      <c r="X97" s="14">
        <v>0</v>
      </c>
      <c r="Y97" s="14">
        <v>0.5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54">
        <v>6</v>
      </c>
      <c r="AF97" s="54">
        <v>0.5</v>
      </c>
      <c r="AG97" s="54">
        <v>1</v>
      </c>
      <c r="AH97" s="54">
        <v>0</v>
      </c>
      <c r="AI97" s="54">
        <v>7</v>
      </c>
      <c r="AJ97" s="54">
        <v>0</v>
      </c>
      <c r="AK97" s="54">
        <v>0</v>
      </c>
      <c r="AL97" s="54">
        <v>0</v>
      </c>
      <c r="AM97" s="54">
        <v>0</v>
      </c>
      <c r="AN97" s="54">
        <v>0</v>
      </c>
      <c r="AO97" s="38">
        <v>0</v>
      </c>
      <c r="AP97" s="54">
        <v>0</v>
      </c>
      <c r="AQ97" s="54">
        <v>0</v>
      </c>
      <c r="AR97" s="54">
        <v>260.49</v>
      </c>
      <c r="AS97" s="38">
        <v>6</v>
      </c>
      <c r="AT97" s="54">
        <v>5.21</v>
      </c>
      <c r="AU97" s="54">
        <v>0</v>
      </c>
      <c r="AV97" s="54">
        <v>0</v>
      </c>
      <c r="AW97" s="54">
        <v>0</v>
      </c>
      <c r="AX97" s="54">
        <v>90.23</v>
      </c>
      <c r="AY97" s="54">
        <v>101.44</v>
      </c>
      <c r="AZ97" s="54">
        <v>159.05000000000001</v>
      </c>
      <c r="BA97" s="54">
        <v>150</v>
      </c>
      <c r="BB97" s="54">
        <v>36200</v>
      </c>
      <c r="BC97" s="38" t="s">
        <v>4</v>
      </c>
    </row>
    <row r="98" spans="1:55" s="13" customFormat="1" ht="23.25" customHeight="1" x14ac:dyDescent="0.15">
      <c r="A98" s="53"/>
      <c r="B98" s="53"/>
      <c r="C98" s="53"/>
      <c r="D98" s="53"/>
      <c r="E98" s="53"/>
      <c r="F98" s="53"/>
      <c r="G98" s="53"/>
      <c r="H98" s="53"/>
      <c r="J98" s="53"/>
      <c r="K98" s="53"/>
      <c r="L98" s="53"/>
      <c r="M98" s="53"/>
      <c r="N98" s="53"/>
      <c r="O98" s="53"/>
      <c r="P98" s="53"/>
      <c r="Q98" s="12">
        <v>197.15</v>
      </c>
      <c r="R98" s="14">
        <v>0</v>
      </c>
      <c r="S98" s="14">
        <v>38.57</v>
      </c>
      <c r="T98" s="14">
        <v>0</v>
      </c>
      <c r="U98" s="14">
        <v>0</v>
      </c>
      <c r="V98" s="14">
        <v>0</v>
      </c>
      <c r="W98" s="14">
        <v>7.85</v>
      </c>
      <c r="X98" s="14">
        <v>0</v>
      </c>
      <c r="Y98" s="14">
        <v>3.92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</row>
    <row r="99" spans="1:55" s="13" customFormat="1" ht="23.25" customHeight="1" x14ac:dyDescent="0.15">
      <c r="A99" s="38">
        <v>44</v>
      </c>
      <c r="B99" s="38" t="s">
        <v>484</v>
      </c>
      <c r="C99" s="38" t="s">
        <v>485</v>
      </c>
      <c r="D99" s="38" t="s">
        <v>486</v>
      </c>
      <c r="E99" s="38" t="s">
        <v>169</v>
      </c>
      <c r="F99" s="38" t="s">
        <v>483</v>
      </c>
      <c r="G99" s="38" t="s">
        <v>171</v>
      </c>
      <c r="H99" s="38">
        <v>0</v>
      </c>
      <c r="J99" s="38">
        <v>0</v>
      </c>
      <c r="K99" s="38">
        <v>204</v>
      </c>
      <c r="L99" s="38">
        <v>0</v>
      </c>
      <c r="M99" s="38">
        <v>23.875</v>
      </c>
      <c r="N99" s="54">
        <v>351.64</v>
      </c>
      <c r="O99" s="38">
        <v>227</v>
      </c>
      <c r="P99" s="54">
        <v>1.5490748898678399</v>
      </c>
      <c r="Q99" s="12">
        <v>199</v>
      </c>
      <c r="R99" s="12">
        <v>0</v>
      </c>
      <c r="S99" s="14">
        <v>36</v>
      </c>
      <c r="T99" s="14">
        <v>0</v>
      </c>
      <c r="U99" s="14">
        <v>0</v>
      </c>
      <c r="V99" s="14">
        <v>0</v>
      </c>
      <c r="W99" s="14">
        <v>1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54">
        <v>9</v>
      </c>
      <c r="AF99" s="54">
        <v>0.125</v>
      </c>
      <c r="AG99" s="54">
        <v>0</v>
      </c>
      <c r="AH99" s="54">
        <v>9.9499999999999993</v>
      </c>
      <c r="AI99" s="54">
        <v>7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38">
        <v>0</v>
      </c>
      <c r="AP99" s="54">
        <v>0</v>
      </c>
      <c r="AQ99" s="54">
        <v>0</v>
      </c>
      <c r="AR99" s="54">
        <v>425.70893357160497</v>
      </c>
      <c r="AS99" s="38">
        <v>9</v>
      </c>
      <c r="AT99" s="54">
        <v>5.9</v>
      </c>
      <c r="AU99" s="54">
        <v>1.9989335716046399</v>
      </c>
      <c r="AV99" s="54">
        <v>1</v>
      </c>
      <c r="AW99" s="54">
        <v>0</v>
      </c>
      <c r="AX99" s="54">
        <v>93.17</v>
      </c>
      <c r="AY99" s="54">
        <v>111.068933571605</v>
      </c>
      <c r="AZ99" s="54">
        <v>314.64</v>
      </c>
      <c r="BA99" s="54">
        <v>300</v>
      </c>
      <c r="BB99" s="54">
        <v>58600</v>
      </c>
      <c r="BC99" s="38" t="s">
        <v>4</v>
      </c>
    </row>
    <row r="100" spans="1:55" s="13" customFormat="1" ht="23.25" customHeight="1" x14ac:dyDescent="0.15">
      <c r="A100" s="53"/>
      <c r="B100" s="53"/>
      <c r="C100" s="53"/>
      <c r="D100" s="53"/>
      <c r="E100" s="53"/>
      <c r="F100" s="53"/>
      <c r="G100" s="53"/>
      <c r="H100" s="53"/>
      <c r="J100" s="53"/>
      <c r="K100" s="53"/>
      <c r="L100" s="53"/>
      <c r="M100" s="53"/>
      <c r="N100" s="53"/>
      <c r="O100" s="53"/>
      <c r="P100" s="53"/>
      <c r="Q100" s="12">
        <v>308.27</v>
      </c>
      <c r="R100" s="14">
        <v>0</v>
      </c>
      <c r="S100" s="14">
        <v>83.65</v>
      </c>
      <c r="T100" s="14">
        <v>0</v>
      </c>
      <c r="U100" s="14">
        <v>0</v>
      </c>
      <c r="V100" s="14">
        <v>0</v>
      </c>
      <c r="W100" s="14">
        <v>7.85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</row>
    <row r="101" spans="1:55" s="13" customFormat="1" ht="23.25" customHeight="1" x14ac:dyDescent="0.15">
      <c r="A101" s="38">
        <v>45</v>
      </c>
      <c r="B101" s="38" t="s">
        <v>487</v>
      </c>
      <c r="C101" s="38" t="s">
        <v>488</v>
      </c>
      <c r="D101" s="38" t="s">
        <v>489</v>
      </c>
      <c r="E101" s="38" t="s">
        <v>169</v>
      </c>
      <c r="F101" s="38" t="s">
        <v>483</v>
      </c>
      <c r="G101" s="38" t="s">
        <v>171</v>
      </c>
      <c r="H101" s="38">
        <v>0</v>
      </c>
      <c r="J101" s="38">
        <v>0</v>
      </c>
      <c r="K101" s="38">
        <v>204</v>
      </c>
      <c r="L101" s="38">
        <v>0</v>
      </c>
      <c r="M101" s="38">
        <v>24</v>
      </c>
      <c r="N101" s="54">
        <v>295.33999999999997</v>
      </c>
      <c r="O101" s="38">
        <v>228</v>
      </c>
      <c r="P101" s="54">
        <v>1.29535087719298</v>
      </c>
      <c r="Q101" s="12">
        <v>200</v>
      </c>
      <c r="R101" s="12">
        <v>0</v>
      </c>
      <c r="S101" s="14">
        <v>36</v>
      </c>
      <c r="T101" s="14">
        <v>0</v>
      </c>
      <c r="U101" s="14">
        <v>0</v>
      </c>
      <c r="V101" s="14">
        <v>0</v>
      </c>
      <c r="W101" s="14">
        <v>1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54">
        <v>9</v>
      </c>
      <c r="AF101" s="54">
        <v>0</v>
      </c>
      <c r="AG101" s="54">
        <v>0</v>
      </c>
      <c r="AH101" s="54">
        <v>10</v>
      </c>
      <c r="AI101" s="54">
        <v>7</v>
      </c>
      <c r="AJ101" s="54">
        <v>0</v>
      </c>
      <c r="AK101" s="54">
        <v>0</v>
      </c>
      <c r="AL101" s="54">
        <v>0</v>
      </c>
      <c r="AM101" s="54">
        <v>0</v>
      </c>
      <c r="AN101" s="54">
        <v>0</v>
      </c>
      <c r="AO101" s="38">
        <v>0</v>
      </c>
      <c r="AP101" s="54">
        <v>0</v>
      </c>
      <c r="AQ101" s="54">
        <v>0</v>
      </c>
      <c r="AR101" s="54">
        <v>362.87</v>
      </c>
      <c r="AS101" s="38">
        <v>9</v>
      </c>
      <c r="AT101" s="54">
        <v>5.9</v>
      </c>
      <c r="AU101" s="54">
        <v>0</v>
      </c>
      <c r="AV101" s="54">
        <v>1</v>
      </c>
      <c r="AW101" s="54">
        <v>0</v>
      </c>
      <c r="AX101" s="54">
        <v>94.15</v>
      </c>
      <c r="AY101" s="54">
        <v>110.05</v>
      </c>
      <c r="AZ101" s="54">
        <v>252.82</v>
      </c>
      <c r="BA101" s="54">
        <v>250</v>
      </c>
      <c r="BB101" s="54">
        <v>11300</v>
      </c>
      <c r="BC101" s="38" t="s">
        <v>4</v>
      </c>
    </row>
    <row r="102" spans="1:55" s="13" customFormat="1" ht="23.25" customHeight="1" x14ac:dyDescent="0.15">
      <c r="A102" s="53"/>
      <c r="B102" s="53"/>
      <c r="C102" s="53"/>
      <c r="D102" s="53"/>
      <c r="E102" s="53"/>
      <c r="F102" s="53"/>
      <c r="G102" s="53"/>
      <c r="H102" s="53"/>
      <c r="J102" s="53"/>
      <c r="K102" s="53"/>
      <c r="L102" s="53"/>
      <c r="M102" s="53"/>
      <c r="N102" s="53"/>
      <c r="O102" s="53"/>
      <c r="P102" s="53"/>
      <c r="Q102" s="12">
        <v>259.07</v>
      </c>
      <c r="R102" s="14">
        <v>0</v>
      </c>
      <c r="S102" s="14">
        <v>69.95</v>
      </c>
      <c r="T102" s="14">
        <v>0</v>
      </c>
      <c r="U102" s="14">
        <v>0</v>
      </c>
      <c r="V102" s="14">
        <v>0</v>
      </c>
      <c r="W102" s="14">
        <v>7.85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</row>
    <row r="103" spans="1:55" s="13" customFormat="1" ht="23.25" customHeight="1" x14ac:dyDescent="0.15">
      <c r="A103" s="38">
        <v>46</v>
      </c>
      <c r="B103" s="38" t="s">
        <v>490</v>
      </c>
      <c r="C103" s="38" t="s">
        <v>491</v>
      </c>
      <c r="D103" s="38" t="s">
        <v>492</v>
      </c>
      <c r="E103" s="38" t="s">
        <v>169</v>
      </c>
      <c r="F103" s="38" t="s">
        <v>483</v>
      </c>
      <c r="G103" s="38" t="s">
        <v>171</v>
      </c>
      <c r="H103" s="38">
        <v>1</v>
      </c>
      <c r="J103" s="38">
        <v>1</v>
      </c>
      <c r="K103" s="38">
        <v>204</v>
      </c>
      <c r="L103" s="38">
        <v>0</v>
      </c>
      <c r="M103" s="38">
        <v>21</v>
      </c>
      <c r="N103" s="54">
        <v>214.05</v>
      </c>
      <c r="O103" s="38">
        <v>198</v>
      </c>
      <c r="P103" s="54">
        <v>1.0810606060606101</v>
      </c>
      <c r="Q103" s="12">
        <v>176</v>
      </c>
      <c r="R103" s="12">
        <v>0</v>
      </c>
      <c r="S103" s="14">
        <v>30</v>
      </c>
      <c r="T103" s="14">
        <v>0</v>
      </c>
      <c r="U103" s="14">
        <v>0</v>
      </c>
      <c r="V103" s="14">
        <v>0</v>
      </c>
      <c r="W103" s="14">
        <v>1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54">
        <v>7.5</v>
      </c>
      <c r="AF103" s="54">
        <v>3</v>
      </c>
      <c r="AG103" s="54">
        <v>0</v>
      </c>
      <c r="AH103" s="54">
        <v>8.85</v>
      </c>
      <c r="AI103" s="54">
        <v>7</v>
      </c>
      <c r="AJ103" s="54">
        <v>0</v>
      </c>
      <c r="AK103" s="54">
        <v>0</v>
      </c>
      <c r="AL103" s="54">
        <v>0</v>
      </c>
      <c r="AM103" s="54">
        <v>0</v>
      </c>
      <c r="AN103" s="54">
        <v>0</v>
      </c>
      <c r="AO103" s="38">
        <v>0</v>
      </c>
      <c r="AP103" s="54">
        <v>0</v>
      </c>
      <c r="AQ103" s="54">
        <v>0</v>
      </c>
      <c r="AR103" s="54">
        <v>270.11</v>
      </c>
      <c r="AS103" s="38">
        <v>7.5</v>
      </c>
      <c r="AT103" s="54">
        <v>5.4</v>
      </c>
      <c r="AU103" s="54">
        <v>0</v>
      </c>
      <c r="AV103" s="54">
        <v>0</v>
      </c>
      <c r="AW103" s="54">
        <v>0</v>
      </c>
      <c r="AX103" s="54">
        <v>70.62</v>
      </c>
      <c r="AY103" s="54">
        <v>83.52</v>
      </c>
      <c r="AZ103" s="54">
        <v>186.59</v>
      </c>
      <c r="BA103" s="54">
        <v>150</v>
      </c>
      <c r="BB103" s="54">
        <v>146400</v>
      </c>
      <c r="BC103" s="38" t="s">
        <v>4</v>
      </c>
    </row>
    <row r="104" spans="1:55" s="13" customFormat="1" ht="23.25" customHeight="1" x14ac:dyDescent="0.15">
      <c r="A104" s="53"/>
      <c r="B104" s="53"/>
      <c r="C104" s="53"/>
      <c r="D104" s="53"/>
      <c r="E104" s="53"/>
      <c r="F104" s="53"/>
      <c r="G104" s="53"/>
      <c r="H104" s="53"/>
      <c r="J104" s="53"/>
      <c r="K104" s="53"/>
      <c r="L104" s="53"/>
      <c r="M104" s="53"/>
      <c r="N104" s="53"/>
      <c r="O104" s="53"/>
      <c r="P104" s="53"/>
      <c r="Q104" s="12">
        <v>190.27</v>
      </c>
      <c r="R104" s="14">
        <v>0</v>
      </c>
      <c r="S104" s="14">
        <v>48.65</v>
      </c>
      <c r="T104" s="14">
        <v>0</v>
      </c>
      <c r="U104" s="14">
        <v>0</v>
      </c>
      <c r="V104" s="14">
        <v>0</v>
      </c>
      <c r="W104" s="14">
        <v>7.85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</row>
    <row r="105" spans="1:55" s="13" customFormat="1" ht="23.25" customHeight="1" x14ac:dyDescent="0.15">
      <c r="A105" s="38">
        <v>47</v>
      </c>
      <c r="B105" s="38" t="s">
        <v>493</v>
      </c>
      <c r="C105" s="38" t="s">
        <v>494</v>
      </c>
      <c r="D105" s="38" t="s">
        <v>495</v>
      </c>
      <c r="E105" s="38" t="s">
        <v>169</v>
      </c>
      <c r="F105" s="38" t="s">
        <v>483</v>
      </c>
      <c r="G105" s="38" t="s">
        <v>171</v>
      </c>
      <c r="H105" s="38">
        <v>1</v>
      </c>
      <c r="J105" s="38">
        <v>0</v>
      </c>
      <c r="K105" s="38">
        <v>204</v>
      </c>
      <c r="L105" s="38">
        <v>0</v>
      </c>
      <c r="M105" s="38">
        <v>23</v>
      </c>
      <c r="N105" s="54">
        <v>190.36</v>
      </c>
      <c r="O105" s="38">
        <v>214</v>
      </c>
      <c r="P105" s="54">
        <v>0.98076923076923095</v>
      </c>
      <c r="Q105" s="12">
        <v>192</v>
      </c>
      <c r="R105" s="12">
        <v>0</v>
      </c>
      <c r="S105" s="14">
        <v>30</v>
      </c>
      <c r="T105" s="14">
        <v>0</v>
      </c>
      <c r="U105" s="14">
        <v>0</v>
      </c>
      <c r="V105" s="14">
        <v>0</v>
      </c>
      <c r="W105" s="14">
        <v>1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54">
        <v>7.5</v>
      </c>
      <c r="AF105" s="54">
        <v>1</v>
      </c>
      <c r="AG105" s="54">
        <v>0</v>
      </c>
      <c r="AH105" s="54">
        <v>9.6199999999999992</v>
      </c>
      <c r="AI105" s="54">
        <v>7</v>
      </c>
      <c r="AJ105" s="54">
        <v>0</v>
      </c>
      <c r="AK105" s="54">
        <v>0</v>
      </c>
      <c r="AL105" s="54">
        <v>0</v>
      </c>
      <c r="AM105" s="54">
        <v>0</v>
      </c>
      <c r="AN105" s="54">
        <v>0</v>
      </c>
      <c r="AO105" s="38">
        <v>0</v>
      </c>
      <c r="AP105" s="54">
        <v>0</v>
      </c>
      <c r="AQ105" s="54">
        <v>0</v>
      </c>
      <c r="AR105" s="54">
        <v>264.39999999999998</v>
      </c>
      <c r="AS105" s="38">
        <v>7.5</v>
      </c>
      <c r="AT105" s="54">
        <v>5.29</v>
      </c>
      <c r="AU105" s="54">
        <v>0</v>
      </c>
      <c r="AV105" s="54">
        <v>1</v>
      </c>
      <c r="AW105" s="54">
        <v>0</v>
      </c>
      <c r="AX105" s="54">
        <v>86.31</v>
      </c>
      <c r="AY105" s="54">
        <v>100.1</v>
      </c>
      <c r="AZ105" s="54">
        <v>164.3</v>
      </c>
      <c r="BA105" s="54">
        <v>150</v>
      </c>
      <c r="BB105" s="54">
        <v>57200</v>
      </c>
      <c r="BC105" s="38" t="s">
        <v>4</v>
      </c>
    </row>
    <row r="106" spans="1:55" s="13" customFormat="1" ht="23.25" customHeight="1" x14ac:dyDescent="0.15">
      <c r="A106" s="53"/>
      <c r="B106" s="53"/>
      <c r="C106" s="53"/>
      <c r="D106" s="53"/>
      <c r="E106" s="53"/>
      <c r="F106" s="53"/>
      <c r="G106" s="53"/>
      <c r="H106" s="53"/>
      <c r="J106" s="53"/>
      <c r="K106" s="53"/>
      <c r="L106" s="53"/>
      <c r="M106" s="53"/>
      <c r="N106" s="53"/>
      <c r="O106" s="53"/>
      <c r="P106" s="53"/>
      <c r="Q106" s="12">
        <v>188.31</v>
      </c>
      <c r="R106" s="14">
        <v>0</v>
      </c>
      <c r="S106" s="14">
        <v>44.13</v>
      </c>
      <c r="T106" s="14">
        <v>0</v>
      </c>
      <c r="U106" s="14">
        <v>0</v>
      </c>
      <c r="V106" s="14">
        <v>0</v>
      </c>
      <c r="W106" s="14">
        <v>7.85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</row>
    <row r="107" spans="1:55" s="13" customFormat="1" ht="23.25" customHeight="1" x14ac:dyDescent="0.15">
      <c r="A107" s="38">
        <v>48</v>
      </c>
      <c r="B107" s="38" t="s">
        <v>496</v>
      </c>
      <c r="C107" s="38" t="s">
        <v>497</v>
      </c>
      <c r="D107" s="38" t="s">
        <v>498</v>
      </c>
      <c r="E107" s="38" t="s">
        <v>169</v>
      </c>
      <c r="F107" s="38" t="s">
        <v>483</v>
      </c>
      <c r="G107" s="38" t="s">
        <v>171</v>
      </c>
      <c r="H107" s="38">
        <v>1</v>
      </c>
      <c r="J107" s="38">
        <v>0</v>
      </c>
      <c r="K107" s="38">
        <v>204</v>
      </c>
      <c r="L107" s="38">
        <v>0</v>
      </c>
      <c r="M107" s="38">
        <v>24</v>
      </c>
      <c r="N107" s="54">
        <v>312.77999999999997</v>
      </c>
      <c r="O107" s="38">
        <v>218</v>
      </c>
      <c r="P107" s="54">
        <v>1.43477064220183</v>
      </c>
      <c r="Q107" s="12">
        <v>200</v>
      </c>
      <c r="R107" s="12">
        <v>0</v>
      </c>
      <c r="S107" s="14">
        <v>26</v>
      </c>
      <c r="T107" s="14">
        <v>0</v>
      </c>
      <c r="U107" s="14">
        <v>0</v>
      </c>
      <c r="V107" s="14">
        <v>0</v>
      </c>
      <c r="W107" s="14">
        <v>1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54">
        <v>6.5</v>
      </c>
      <c r="AF107" s="54">
        <v>0</v>
      </c>
      <c r="AG107" s="54">
        <v>0</v>
      </c>
      <c r="AH107" s="54">
        <v>10</v>
      </c>
      <c r="AI107" s="54">
        <v>7</v>
      </c>
      <c r="AJ107" s="54">
        <v>0</v>
      </c>
      <c r="AK107" s="54">
        <v>0</v>
      </c>
      <c r="AL107" s="54">
        <v>0</v>
      </c>
      <c r="AM107" s="54">
        <v>0</v>
      </c>
      <c r="AN107" s="54">
        <v>0</v>
      </c>
      <c r="AO107" s="38">
        <v>0</v>
      </c>
      <c r="AP107" s="54">
        <v>0</v>
      </c>
      <c r="AQ107" s="54">
        <v>0</v>
      </c>
      <c r="AR107" s="54">
        <v>374.26</v>
      </c>
      <c r="AS107" s="38">
        <v>6.5</v>
      </c>
      <c r="AT107" s="54">
        <v>5.9</v>
      </c>
      <c r="AU107" s="54">
        <v>0</v>
      </c>
      <c r="AV107" s="54">
        <v>1</v>
      </c>
      <c r="AW107" s="54">
        <v>0</v>
      </c>
      <c r="AX107" s="54">
        <v>94.15</v>
      </c>
      <c r="AY107" s="54">
        <v>107.55</v>
      </c>
      <c r="AZ107" s="54">
        <v>266.70999999999998</v>
      </c>
      <c r="BA107" s="54">
        <v>250</v>
      </c>
      <c r="BB107" s="54">
        <v>66800</v>
      </c>
      <c r="BC107" s="38" t="s">
        <v>4</v>
      </c>
    </row>
    <row r="108" spans="1:55" s="13" customFormat="1" ht="23.25" customHeight="1" x14ac:dyDescent="0.15">
      <c r="A108" s="53"/>
      <c r="B108" s="53"/>
      <c r="C108" s="53"/>
      <c r="D108" s="53"/>
      <c r="E108" s="53"/>
      <c r="F108" s="53"/>
      <c r="G108" s="53"/>
      <c r="H108" s="53"/>
      <c r="J108" s="53"/>
      <c r="K108" s="53"/>
      <c r="L108" s="53"/>
      <c r="M108" s="53"/>
      <c r="N108" s="53"/>
      <c r="O108" s="53"/>
      <c r="P108" s="53"/>
      <c r="Q108" s="12">
        <v>286.95</v>
      </c>
      <c r="R108" s="14">
        <v>0</v>
      </c>
      <c r="S108" s="14">
        <v>55.96</v>
      </c>
      <c r="T108" s="14">
        <v>0</v>
      </c>
      <c r="U108" s="14">
        <v>0</v>
      </c>
      <c r="V108" s="14">
        <v>0</v>
      </c>
      <c r="W108" s="14">
        <v>7.85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</row>
    <row r="109" spans="1:55" s="13" customFormat="1" ht="23.25" customHeight="1" x14ac:dyDescent="0.15">
      <c r="A109" s="38">
        <v>49</v>
      </c>
      <c r="B109" s="38" t="s">
        <v>499</v>
      </c>
      <c r="C109" s="38" t="s">
        <v>500</v>
      </c>
      <c r="D109" s="38" t="s">
        <v>501</v>
      </c>
      <c r="E109" s="38" t="s">
        <v>169</v>
      </c>
      <c r="F109" s="38" t="s">
        <v>206</v>
      </c>
      <c r="G109" s="38" t="s">
        <v>171</v>
      </c>
      <c r="H109" s="38">
        <v>0</v>
      </c>
      <c r="J109" s="38">
        <v>0</v>
      </c>
      <c r="K109" s="38">
        <v>204</v>
      </c>
      <c r="L109" s="38">
        <v>0</v>
      </c>
      <c r="M109" s="38">
        <v>23.875</v>
      </c>
      <c r="N109" s="54">
        <v>240.9</v>
      </c>
      <c r="O109" s="38">
        <v>225</v>
      </c>
      <c r="P109" s="54">
        <v>1.07066666666667</v>
      </c>
      <c r="Q109" s="12">
        <v>199</v>
      </c>
      <c r="R109" s="12">
        <v>0</v>
      </c>
      <c r="S109" s="14">
        <v>34</v>
      </c>
      <c r="T109" s="14">
        <v>0</v>
      </c>
      <c r="U109" s="14">
        <v>0</v>
      </c>
      <c r="V109" s="14">
        <v>0</v>
      </c>
      <c r="W109" s="14">
        <v>1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54">
        <v>8.5</v>
      </c>
      <c r="AF109" s="54">
        <v>0.125</v>
      </c>
      <c r="AG109" s="54">
        <v>0</v>
      </c>
      <c r="AH109" s="54">
        <v>9.9499999999999993</v>
      </c>
      <c r="AI109" s="54">
        <v>7</v>
      </c>
      <c r="AJ109" s="54">
        <v>0</v>
      </c>
      <c r="AK109" s="54">
        <v>0</v>
      </c>
      <c r="AL109" s="54">
        <v>0</v>
      </c>
      <c r="AM109" s="54">
        <v>0</v>
      </c>
      <c r="AN109" s="54">
        <v>0</v>
      </c>
      <c r="AO109" s="38">
        <v>0</v>
      </c>
      <c r="AP109" s="54">
        <v>0</v>
      </c>
      <c r="AQ109" s="54">
        <v>0</v>
      </c>
      <c r="AR109" s="54">
        <v>300.95999999999998</v>
      </c>
      <c r="AS109" s="38">
        <v>8.5</v>
      </c>
      <c r="AT109" s="54">
        <v>5.9</v>
      </c>
      <c r="AU109" s="54">
        <v>0</v>
      </c>
      <c r="AV109" s="54">
        <v>0</v>
      </c>
      <c r="AW109" s="54">
        <v>0</v>
      </c>
      <c r="AX109" s="54">
        <v>93.17</v>
      </c>
      <c r="AY109" s="54">
        <v>107.57</v>
      </c>
      <c r="AZ109" s="54">
        <v>193.39</v>
      </c>
      <c r="BA109" s="54">
        <v>150</v>
      </c>
      <c r="BB109" s="54">
        <v>173600</v>
      </c>
      <c r="BC109" s="38" t="s">
        <v>4</v>
      </c>
    </row>
    <row r="110" spans="1:55" s="13" customFormat="1" ht="23.25" customHeight="1" x14ac:dyDescent="0.15">
      <c r="A110" s="53"/>
      <c r="B110" s="53"/>
      <c r="C110" s="53"/>
      <c r="D110" s="53"/>
      <c r="E110" s="53"/>
      <c r="F110" s="53"/>
      <c r="G110" s="53"/>
      <c r="H110" s="53"/>
      <c r="J110" s="53"/>
      <c r="K110" s="53"/>
      <c r="L110" s="53"/>
      <c r="M110" s="53"/>
      <c r="N110" s="53"/>
      <c r="O110" s="53"/>
      <c r="P110" s="53"/>
      <c r="Q110" s="12">
        <v>213.06</v>
      </c>
      <c r="R110" s="14">
        <v>0</v>
      </c>
      <c r="S110" s="14">
        <v>54.6</v>
      </c>
      <c r="T110" s="14">
        <v>0</v>
      </c>
      <c r="U110" s="14">
        <v>0</v>
      </c>
      <c r="V110" s="14">
        <v>0</v>
      </c>
      <c r="W110" s="14">
        <v>7.85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</row>
    <row r="111" spans="1:55" s="13" customFormat="1" ht="23.25" customHeight="1" x14ac:dyDescent="0.15">
      <c r="A111" s="38">
        <v>50</v>
      </c>
      <c r="B111" s="38" t="s">
        <v>502</v>
      </c>
      <c r="C111" s="38" t="s">
        <v>503</v>
      </c>
      <c r="D111" s="38" t="s">
        <v>504</v>
      </c>
      <c r="E111" s="38" t="s">
        <v>169</v>
      </c>
      <c r="F111" s="38" t="s">
        <v>483</v>
      </c>
      <c r="G111" s="38" t="s">
        <v>171</v>
      </c>
      <c r="H111" s="38">
        <v>1</v>
      </c>
      <c r="J111" s="38">
        <v>0</v>
      </c>
      <c r="K111" s="38">
        <v>204</v>
      </c>
      <c r="L111" s="38">
        <v>0</v>
      </c>
      <c r="M111" s="38">
        <v>23.8125</v>
      </c>
      <c r="N111" s="54">
        <v>296.67500000000001</v>
      </c>
      <c r="O111" s="38">
        <v>226.5</v>
      </c>
      <c r="P111" s="54">
        <v>1.3098233995585</v>
      </c>
      <c r="Q111" s="12">
        <v>198.5</v>
      </c>
      <c r="R111" s="12">
        <v>0</v>
      </c>
      <c r="S111" s="14">
        <v>36</v>
      </c>
      <c r="T111" s="14">
        <v>0</v>
      </c>
      <c r="U111" s="14">
        <v>0</v>
      </c>
      <c r="V111" s="14">
        <v>0</v>
      </c>
      <c r="W111" s="14">
        <v>1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54">
        <v>9</v>
      </c>
      <c r="AF111" s="54">
        <v>0.1875</v>
      </c>
      <c r="AG111" s="54">
        <v>0</v>
      </c>
      <c r="AH111" s="54">
        <v>9.93</v>
      </c>
      <c r="AI111" s="54">
        <v>7</v>
      </c>
      <c r="AJ111" s="54">
        <v>0</v>
      </c>
      <c r="AK111" s="54">
        <v>0</v>
      </c>
      <c r="AL111" s="54">
        <v>0</v>
      </c>
      <c r="AM111" s="54">
        <v>0</v>
      </c>
      <c r="AN111" s="54">
        <v>0</v>
      </c>
      <c r="AO111" s="38">
        <v>0</v>
      </c>
      <c r="AP111" s="54">
        <v>0</v>
      </c>
      <c r="AQ111" s="54">
        <v>0</v>
      </c>
      <c r="AR111" s="54">
        <v>364.51</v>
      </c>
      <c r="AS111" s="38">
        <v>9</v>
      </c>
      <c r="AT111" s="54">
        <v>5.9</v>
      </c>
      <c r="AU111" s="54">
        <v>0</v>
      </c>
      <c r="AV111" s="54">
        <v>1</v>
      </c>
      <c r="AW111" s="54">
        <v>0</v>
      </c>
      <c r="AX111" s="54">
        <v>94.15</v>
      </c>
      <c r="AY111" s="54">
        <v>110.05</v>
      </c>
      <c r="AZ111" s="54">
        <v>254.46</v>
      </c>
      <c r="BA111" s="54">
        <v>250</v>
      </c>
      <c r="BB111" s="54">
        <v>17800</v>
      </c>
      <c r="BC111" s="38" t="s">
        <v>4</v>
      </c>
    </row>
    <row r="112" spans="1:55" s="13" customFormat="1" ht="23.25" customHeight="1" x14ac:dyDescent="0.15">
      <c r="A112" s="53"/>
      <c r="B112" s="53"/>
      <c r="C112" s="53"/>
      <c r="D112" s="53"/>
      <c r="E112" s="53"/>
      <c r="F112" s="53"/>
      <c r="G112" s="53"/>
      <c r="H112" s="53"/>
      <c r="J112" s="53"/>
      <c r="K112" s="53"/>
      <c r="L112" s="53"/>
      <c r="M112" s="53"/>
      <c r="N112" s="53"/>
      <c r="O112" s="53"/>
      <c r="P112" s="53"/>
      <c r="Q112" s="12">
        <v>260</v>
      </c>
      <c r="R112" s="14">
        <v>0</v>
      </c>
      <c r="S112" s="14">
        <v>70.73</v>
      </c>
      <c r="T112" s="14">
        <v>0</v>
      </c>
      <c r="U112" s="14">
        <v>0</v>
      </c>
      <c r="V112" s="14">
        <v>0</v>
      </c>
      <c r="W112" s="14">
        <v>7.85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</row>
    <row r="113" spans="1:55" s="13" customFormat="1" ht="23.25" customHeight="1" x14ac:dyDescent="0.15">
      <c r="A113" s="38">
        <v>51</v>
      </c>
      <c r="B113" s="38" t="s">
        <v>505</v>
      </c>
      <c r="C113" s="38" t="s">
        <v>506</v>
      </c>
      <c r="D113" s="38" t="s">
        <v>507</v>
      </c>
      <c r="E113" s="38" t="s">
        <v>169</v>
      </c>
      <c r="F113" s="38" t="s">
        <v>206</v>
      </c>
      <c r="G113" s="38" t="s">
        <v>171</v>
      </c>
      <c r="H113" s="38">
        <v>1</v>
      </c>
      <c r="J113" s="38">
        <v>2</v>
      </c>
      <c r="K113" s="38">
        <v>204</v>
      </c>
      <c r="L113" s="38">
        <v>0</v>
      </c>
      <c r="M113" s="38">
        <v>23</v>
      </c>
      <c r="N113" s="54">
        <v>215.08</v>
      </c>
      <c r="O113" s="38">
        <v>208</v>
      </c>
      <c r="P113" s="54">
        <v>1.0340384615384599</v>
      </c>
      <c r="Q113" s="12">
        <v>192</v>
      </c>
      <c r="R113" s="12">
        <v>0</v>
      </c>
      <c r="S113" s="14">
        <v>24</v>
      </c>
      <c r="T113" s="14">
        <v>0</v>
      </c>
      <c r="U113" s="14">
        <v>0</v>
      </c>
      <c r="V113" s="14">
        <v>0</v>
      </c>
      <c r="W113" s="14">
        <v>1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54">
        <v>6</v>
      </c>
      <c r="AF113" s="54">
        <v>1</v>
      </c>
      <c r="AG113" s="54">
        <v>0</v>
      </c>
      <c r="AH113" s="54">
        <v>9.6199999999999992</v>
      </c>
      <c r="AI113" s="54">
        <v>7</v>
      </c>
      <c r="AJ113" s="54">
        <v>0</v>
      </c>
      <c r="AK113" s="54">
        <v>0</v>
      </c>
      <c r="AL113" s="54">
        <v>0</v>
      </c>
      <c r="AM113" s="54">
        <v>0</v>
      </c>
      <c r="AN113" s="54">
        <v>0</v>
      </c>
      <c r="AO113" s="38">
        <v>0</v>
      </c>
      <c r="AP113" s="54">
        <v>0</v>
      </c>
      <c r="AQ113" s="54">
        <v>0</v>
      </c>
      <c r="AR113" s="54">
        <v>266.23</v>
      </c>
      <c r="AS113" s="38">
        <v>6</v>
      </c>
      <c r="AT113" s="54">
        <v>5.32</v>
      </c>
      <c r="AU113" s="54">
        <v>0</v>
      </c>
      <c r="AV113" s="54">
        <v>0</v>
      </c>
      <c r="AW113" s="54">
        <v>0</v>
      </c>
      <c r="AX113" s="54">
        <v>86.31</v>
      </c>
      <c r="AY113" s="54">
        <v>97.63</v>
      </c>
      <c r="AZ113" s="54">
        <v>168.6</v>
      </c>
      <c r="BA113" s="54">
        <v>150</v>
      </c>
      <c r="BB113" s="54">
        <v>74400</v>
      </c>
      <c r="BC113" s="38" t="s">
        <v>4</v>
      </c>
    </row>
    <row r="114" spans="1:55" s="13" customFormat="1" ht="23.25" customHeight="1" x14ac:dyDescent="0.15">
      <c r="A114" s="53"/>
      <c r="B114" s="53"/>
      <c r="C114" s="53"/>
      <c r="D114" s="53"/>
      <c r="E114" s="53"/>
      <c r="F114" s="53"/>
      <c r="G114" s="53"/>
      <c r="H114" s="53"/>
      <c r="J114" s="53"/>
      <c r="K114" s="53"/>
      <c r="L114" s="53"/>
      <c r="M114" s="53"/>
      <c r="N114" s="53"/>
      <c r="O114" s="53"/>
      <c r="P114" s="53"/>
      <c r="Q114" s="12">
        <v>198.54</v>
      </c>
      <c r="R114" s="14">
        <v>0</v>
      </c>
      <c r="S114" s="14">
        <v>37.229999999999997</v>
      </c>
      <c r="T114" s="14">
        <v>0</v>
      </c>
      <c r="U114" s="14">
        <v>0</v>
      </c>
      <c r="V114" s="14">
        <v>0</v>
      </c>
      <c r="W114" s="14">
        <v>7.85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</row>
    <row r="115" spans="1:55" s="13" customFormat="1" ht="23.25" customHeight="1" x14ac:dyDescent="0.15">
      <c r="A115" s="38">
        <v>52</v>
      </c>
      <c r="B115" s="38" t="s">
        <v>508</v>
      </c>
      <c r="C115" s="38" t="s">
        <v>509</v>
      </c>
      <c r="D115" s="38" t="s">
        <v>510</v>
      </c>
      <c r="E115" s="38" t="s">
        <v>169</v>
      </c>
      <c r="F115" s="38" t="s">
        <v>483</v>
      </c>
      <c r="G115" s="38" t="s">
        <v>171</v>
      </c>
      <c r="H115" s="38">
        <v>1</v>
      </c>
      <c r="J115" s="38">
        <v>0</v>
      </c>
      <c r="K115" s="38">
        <v>204</v>
      </c>
      <c r="L115" s="38">
        <v>0</v>
      </c>
      <c r="M115" s="38">
        <v>24</v>
      </c>
      <c r="N115" s="54">
        <v>250.65</v>
      </c>
      <c r="O115" s="38">
        <v>222</v>
      </c>
      <c r="P115" s="54">
        <v>1.1290540540540499</v>
      </c>
      <c r="Q115" s="12">
        <v>200</v>
      </c>
      <c r="R115" s="12">
        <v>0</v>
      </c>
      <c r="S115" s="14">
        <v>30</v>
      </c>
      <c r="T115" s="14">
        <v>0</v>
      </c>
      <c r="U115" s="14">
        <v>0</v>
      </c>
      <c r="V115" s="14">
        <v>0</v>
      </c>
      <c r="W115" s="14">
        <v>1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54">
        <v>7.5</v>
      </c>
      <c r="AF115" s="54">
        <v>0</v>
      </c>
      <c r="AG115" s="54">
        <v>0</v>
      </c>
      <c r="AH115" s="54">
        <v>10</v>
      </c>
      <c r="AI115" s="54">
        <v>7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  <c r="AO115" s="38">
        <v>0</v>
      </c>
      <c r="AP115" s="54">
        <v>0</v>
      </c>
      <c r="AQ115" s="54">
        <v>0</v>
      </c>
      <c r="AR115" s="54">
        <v>308.97000000000003</v>
      </c>
      <c r="AS115" s="38">
        <v>7.5</v>
      </c>
      <c r="AT115" s="54">
        <v>5.9</v>
      </c>
      <c r="AU115" s="54">
        <v>0</v>
      </c>
      <c r="AV115" s="54">
        <v>0</v>
      </c>
      <c r="AW115" s="54">
        <v>0</v>
      </c>
      <c r="AX115" s="54">
        <v>94.15</v>
      </c>
      <c r="AY115" s="54">
        <v>107.55</v>
      </c>
      <c r="AZ115" s="54">
        <v>201.42</v>
      </c>
      <c r="BA115" s="54">
        <v>200</v>
      </c>
      <c r="BB115" s="54">
        <v>5700</v>
      </c>
      <c r="BC115" s="38" t="s">
        <v>4</v>
      </c>
    </row>
    <row r="116" spans="1:55" s="13" customFormat="1" ht="23.25" customHeight="1" x14ac:dyDescent="0.15">
      <c r="A116" s="53"/>
      <c r="B116" s="53"/>
      <c r="C116" s="53"/>
      <c r="D116" s="53"/>
      <c r="E116" s="53"/>
      <c r="F116" s="53"/>
      <c r="G116" s="53"/>
      <c r="H116" s="53"/>
      <c r="J116" s="53"/>
      <c r="K116" s="53"/>
      <c r="L116" s="53"/>
      <c r="M116" s="53"/>
      <c r="N116" s="53"/>
      <c r="O116" s="53"/>
      <c r="P116" s="53"/>
      <c r="Q116" s="12">
        <v>225.81</v>
      </c>
      <c r="R116" s="14">
        <v>0</v>
      </c>
      <c r="S116" s="14">
        <v>50.81</v>
      </c>
      <c r="T116" s="14">
        <v>0</v>
      </c>
      <c r="U116" s="14">
        <v>0</v>
      </c>
      <c r="V116" s="14">
        <v>0</v>
      </c>
      <c r="W116" s="14">
        <v>7.85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</row>
    <row r="117" spans="1:55" s="13" customFormat="1" ht="23.25" customHeight="1" x14ac:dyDescent="0.15">
      <c r="A117" s="38">
        <v>53</v>
      </c>
      <c r="B117" s="38" t="s">
        <v>511</v>
      </c>
      <c r="C117" s="38" t="s">
        <v>512</v>
      </c>
      <c r="D117" s="38" t="s">
        <v>513</v>
      </c>
      <c r="E117" s="38" t="s">
        <v>169</v>
      </c>
      <c r="F117" s="38" t="s">
        <v>213</v>
      </c>
      <c r="G117" s="38" t="s">
        <v>171</v>
      </c>
      <c r="H117" s="38">
        <v>1</v>
      </c>
      <c r="J117" s="38">
        <v>0</v>
      </c>
      <c r="K117" s="38">
        <v>204</v>
      </c>
      <c r="L117" s="38">
        <v>0</v>
      </c>
      <c r="M117" s="38">
        <v>24</v>
      </c>
      <c r="N117" s="54">
        <v>242.45</v>
      </c>
      <c r="O117" s="38">
        <v>224</v>
      </c>
      <c r="P117" s="54">
        <v>1.0823660714285701</v>
      </c>
      <c r="Q117" s="12">
        <v>200</v>
      </c>
      <c r="R117" s="12">
        <v>0</v>
      </c>
      <c r="S117" s="14">
        <v>32</v>
      </c>
      <c r="T117" s="14">
        <v>0</v>
      </c>
      <c r="U117" s="14">
        <v>0</v>
      </c>
      <c r="V117" s="14">
        <v>0</v>
      </c>
      <c r="W117" s="14">
        <v>1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54">
        <v>8</v>
      </c>
      <c r="AF117" s="54">
        <v>0</v>
      </c>
      <c r="AG117" s="54">
        <v>0</v>
      </c>
      <c r="AH117" s="54">
        <v>10</v>
      </c>
      <c r="AI117" s="54">
        <v>7</v>
      </c>
      <c r="AJ117" s="54">
        <v>0</v>
      </c>
      <c r="AK117" s="54">
        <v>0</v>
      </c>
      <c r="AL117" s="54">
        <v>0</v>
      </c>
      <c r="AM117" s="54">
        <v>0</v>
      </c>
      <c r="AN117" s="54">
        <v>0</v>
      </c>
      <c r="AO117" s="38">
        <v>0</v>
      </c>
      <c r="AP117" s="54">
        <v>0</v>
      </c>
      <c r="AQ117" s="54">
        <v>0</v>
      </c>
      <c r="AR117" s="54">
        <v>301.27</v>
      </c>
      <c r="AS117" s="38">
        <v>8</v>
      </c>
      <c r="AT117" s="54">
        <v>5.9</v>
      </c>
      <c r="AU117" s="54">
        <v>0</v>
      </c>
      <c r="AV117" s="54">
        <v>1</v>
      </c>
      <c r="AW117" s="54">
        <v>0</v>
      </c>
      <c r="AX117" s="54">
        <v>94.15</v>
      </c>
      <c r="AY117" s="54">
        <v>109.05</v>
      </c>
      <c r="AZ117" s="54">
        <v>192.22</v>
      </c>
      <c r="BA117" s="54">
        <v>150</v>
      </c>
      <c r="BB117" s="54">
        <v>168900</v>
      </c>
      <c r="BC117" s="38" t="s">
        <v>4</v>
      </c>
    </row>
    <row r="118" spans="1:55" s="13" customFormat="1" ht="23.25" customHeight="1" x14ac:dyDescent="0.15">
      <c r="A118" s="53"/>
      <c r="B118" s="53"/>
      <c r="C118" s="53"/>
      <c r="D118" s="53"/>
      <c r="E118" s="53"/>
      <c r="F118" s="53"/>
      <c r="G118" s="53"/>
      <c r="H118" s="53"/>
      <c r="J118" s="53"/>
      <c r="K118" s="53"/>
      <c r="L118" s="53"/>
      <c r="M118" s="53"/>
      <c r="N118" s="53"/>
      <c r="O118" s="53"/>
      <c r="P118" s="53"/>
      <c r="Q118" s="12">
        <v>216.47</v>
      </c>
      <c r="R118" s="14">
        <v>0</v>
      </c>
      <c r="S118" s="14">
        <v>51.95</v>
      </c>
      <c r="T118" s="14">
        <v>0</v>
      </c>
      <c r="U118" s="14">
        <v>0</v>
      </c>
      <c r="V118" s="14">
        <v>0</v>
      </c>
      <c r="W118" s="14">
        <v>7.85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</row>
    <row r="119" spans="1:55" s="13" customFormat="1" ht="23.25" customHeight="1" x14ac:dyDescent="0.15">
      <c r="A119" s="38">
        <v>54</v>
      </c>
      <c r="B119" s="38" t="s">
        <v>514</v>
      </c>
      <c r="C119" s="38" t="s">
        <v>515</v>
      </c>
      <c r="D119" s="38" t="s">
        <v>516</v>
      </c>
      <c r="E119" s="38" t="s">
        <v>169</v>
      </c>
      <c r="F119" s="38" t="s">
        <v>517</v>
      </c>
      <c r="G119" s="38" t="s">
        <v>171</v>
      </c>
      <c r="H119" s="38">
        <v>1</v>
      </c>
      <c r="J119" s="38">
        <v>0</v>
      </c>
      <c r="K119" s="38">
        <v>204</v>
      </c>
      <c r="L119" s="38">
        <v>0</v>
      </c>
      <c r="M119" s="38">
        <v>23</v>
      </c>
      <c r="N119" s="54">
        <v>370.16</v>
      </c>
      <c r="O119" s="38">
        <v>218</v>
      </c>
      <c r="P119" s="54">
        <v>1.6979816513761501</v>
      </c>
      <c r="Q119" s="12">
        <v>192</v>
      </c>
      <c r="R119" s="12">
        <v>0</v>
      </c>
      <c r="S119" s="14">
        <v>34</v>
      </c>
      <c r="T119" s="14">
        <v>0</v>
      </c>
      <c r="U119" s="14">
        <v>0</v>
      </c>
      <c r="V119" s="14">
        <v>0</v>
      </c>
      <c r="W119" s="14">
        <v>1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54">
        <v>8.5</v>
      </c>
      <c r="AF119" s="54">
        <v>1</v>
      </c>
      <c r="AG119" s="54">
        <v>0</v>
      </c>
      <c r="AH119" s="54">
        <v>9.6199999999999992</v>
      </c>
      <c r="AI119" s="54">
        <v>7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  <c r="AO119" s="38">
        <v>0</v>
      </c>
      <c r="AP119" s="54">
        <v>0</v>
      </c>
      <c r="AQ119" s="54">
        <v>0</v>
      </c>
      <c r="AR119" s="54">
        <v>445.57877692876502</v>
      </c>
      <c r="AS119" s="38">
        <v>8.5</v>
      </c>
      <c r="AT119" s="54">
        <v>5.9</v>
      </c>
      <c r="AU119" s="54">
        <v>1.1687769287651</v>
      </c>
      <c r="AV119" s="54">
        <v>0</v>
      </c>
      <c r="AW119" s="54">
        <v>0</v>
      </c>
      <c r="AX119" s="54">
        <v>86.31</v>
      </c>
      <c r="AY119" s="54">
        <v>101.87877692876501</v>
      </c>
      <c r="AZ119" s="54">
        <v>343.7</v>
      </c>
      <c r="BA119" s="54">
        <v>300</v>
      </c>
      <c r="BB119" s="54">
        <v>174800</v>
      </c>
      <c r="BC119" s="38" t="s">
        <v>4</v>
      </c>
    </row>
    <row r="120" spans="1:55" s="13" customFormat="1" ht="23.25" customHeight="1" x14ac:dyDescent="0.15">
      <c r="A120" s="53"/>
      <c r="B120" s="53"/>
      <c r="C120" s="53"/>
      <c r="D120" s="53"/>
      <c r="E120" s="53"/>
      <c r="F120" s="53"/>
      <c r="G120" s="53"/>
      <c r="H120" s="53"/>
      <c r="J120" s="53"/>
      <c r="K120" s="53"/>
      <c r="L120" s="53"/>
      <c r="M120" s="53"/>
      <c r="N120" s="53"/>
      <c r="O120" s="53"/>
      <c r="P120" s="53"/>
      <c r="Q120" s="12">
        <v>326.01</v>
      </c>
      <c r="R120" s="14">
        <v>0</v>
      </c>
      <c r="S120" s="14">
        <v>86.6</v>
      </c>
      <c r="T120" s="14">
        <v>0</v>
      </c>
      <c r="U120" s="14">
        <v>0</v>
      </c>
      <c r="V120" s="14">
        <v>0</v>
      </c>
      <c r="W120" s="14">
        <v>7.85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</row>
    <row r="121" spans="1:55" s="13" customFormat="1" ht="23.25" customHeight="1" x14ac:dyDescent="0.15">
      <c r="A121" s="38">
        <v>55</v>
      </c>
      <c r="B121" s="38" t="s">
        <v>518</v>
      </c>
      <c r="C121" s="38" t="s">
        <v>519</v>
      </c>
      <c r="D121" s="38" t="s">
        <v>520</v>
      </c>
      <c r="E121" s="38" t="s">
        <v>175</v>
      </c>
      <c r="F121" s="38" t="s">
        <v>517</v>
      </c>
      <c r="G121" s="38" t="s">
        <v>171</v>
      </c>
      <c r="H121" s="38">
        <v>0</v>
      </c>
      <c r="J121" s="38">
        <v>0</v>
      </c>
      <c r="K121" s="38">
        <v>204</v>
      </c>
      <c r="L121" s="38">
        <v>0</v>
      </c>
      <c r="M121" s="38">
        <v>24</v>
      </c>
      <c r="N121" s="54">
        <v>339.58600000000001</v>
      </c>
      <c r="O121" s="38">
        <v>230</v>
      </c>
      <c r="P121" s="54">
        <v>1.4764608695652199</v>
      </c>
      <c r="Q121" s="12">
        <v>200</v>
      </c>
      <c r="R121" s="12">
        <v>0</v>
      </c>
      <c r="S121" s="14">
        <v>38</v>
      </c>
      <c r="T121" s="14">
        <v>0</v>
      </c>
      <c r="U121" s="14">
        <v>0</v>
      </c>
      <c r="V121" s="14">
        <v>0</v>
      </c>
      <c r="W121" s="14">
        <v>1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54">
        <v>9.5</v>
      </c>
      <c r="AF121" s="54">
        <v>0</v>
      </c>
      <c r="AG121" s="54">
        <v>0</v>
      </c>
      <c r="AH121" s="54">
        <v>10</v>
      </c>
      <c r="AI121" s="54">
        <v>7</v>
      </c>
      <c r="AJ121" s="54">
        <v>0</v>
      </c>
      <c r="AK121" s="54">
        <v>0</v>
      </c>
      <c r="AL121" s="54">
        <v>0</v>
      </c>
      <c r="AM121" s="54">
        <v>0</v>
      </c>
      <c r="AN121" s="54">
        <v>0</v>
      </c>
      <c r="AO121" s="38">
        <v>0</v>
      </c>
      <c r="AP121" s="54">
        <v>0</v>
      </c>
      <c r="AQ121" s="54">
        <v>0</v>
      </c>
      <c r="AR121" s="54">
        <v>413.79843357160502</v>
      </c>
      <c r="AS121" s="38">
        <v>9.5</v>
      </c>
      <c r="AT121" s="54">
        <v>5.9</v>
      </c>
      <c r="AU121" s="54">
        <v>1.3784335716046401</v>
      </c>
      <c r="AV121" s="54">
        <v>0</v>
      </c>
      <c r="AW121" s="54">
        <v>0</v>
      </c>
      <c r="AX121" s="54">
        <v>94.15</v>
      </c>
      <c r="AY121" s="54">
        <v>110.928433571605</v>
      </c>
      <c r="AZ121" s="54">
        <v>302.87</v>
      </c>
      <c r="BA121" s="54">
        <v>300</v>
      </c>
      <c r="BB121" s="54">
        <v>11500</v>
      </c>
      <c r="BC121" s="38" t="s">
        <v>4</v>
      </c>
    </row>
    <row r="122" spans="1:55" s="13" customFormat="1" ht="23.25" customHeight="1" x14ac:dyDescent="0.15">
      <c r="A122" s="53"/>
      <c r="B122" s="53"/>
      <c r="C122" s="53"/>
      <c r="D122" s="53"/>
      <c r="E122" s="53"/>
      <c r="F122" s="53"/>
      <c r="G122" s="53"/>
      <c r="H122" s="53"/>
      <c r="J122" s="53"/>
      <c r="K122" s="53"/>
      <c r="L122" s="53"/>
      <c r="M122" s="53"/>
      <c r="N122" s="53"/>
      <c r="O122" s="53"/>
      <c r="P122" s="53"/>
      <c r="Q122" s="12">
        <v>295.29000000000002</v>
      </c>
      <c r="R122" s="14">
        <v>0</v>
      </c>
      <c r="S122" s="14">
        <v>84.16</v>
      </c>
      <c r="T122" s="14">
        <v>0</v>
      </c>
      <c r="U122" s="14">
        <v>0</v>
      </c>
      <c r="V122" s="14">
        <v>0</v>
      </c>
      <c r="W122" s="14">
        <v>7.85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</row>
    <row r="123" spans="1:55" s="13" customFormat="1" ht="23.25" customHeight="1" x14ac:dyDescent="0.15">
      <c r="A123" s="38">
        <v>56</v>
      </c>
      <c r="B123" s="38" t="s">
        <v>521</v>
      </c>
      <c r="C123" s="38" t="s">
        <v>522</v>
      </c>
      <c r="D123" s="38" t="s">
        <v>523</v>
      </c>
      <c r="E123" s="38" t="s">
        <v>169</v>
      </c>
      <c r="F123" s="38" t="s">
        <v>302</v>
      </c>
      <c r="G123" s="38" t="s">
        <v>171</v>
      </c>
      <c r="H123" s="38">
        <v>1</v>
      </c>
      <c r="J123" s="38">
        <v>0</v>
      </c>
      <c r="K123" s="38">
        <v>204</v>
      </c>
      <c r="L123" s="38">
        <v>0</v>
      </c>
      <c r="M123" s="38">
        <v>23.875</v>
      </c>
      <c r="N123" s="54">
        <v>253.75</v>
      </c>
      <c r="O123" s="38">
        <v>219</v>
      </c>
      <c r="P123" s="54">
        <v>1.15867579908676</v>
      </c>
      <c r="Q123" s="12">
        <v>199</v>
      </c>
      <c r="R123" s="12">
        <v>0</v>
      </c>
      <c r="S123" s="14">
        <v>28</v>
      </c>
      <c r="T123" s="14">
        <v>0</v>
      </c>
      <c r="U123" s="14">
        <v>0</v>
      </c>
      <c r="V123" s="14">
        <v>0</v>
      </c>
      <c r="W123" s="14">
        <v>1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54">
        <v>7</v>
      </c>
      <c r="AF123" s="54">
        <v>0.125</v>
      </c>
      <c r="AG123" s="54">
        <v>0</v>
      </c>
      <c r="AH123" s="54">
        <v>9.9499999999999993</v>
      </c>
      <c r="AI123" s="54">
        <v>7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  <c r="AO123" s="38">
        <v>0</v>
      </c>
      <c r="AP123" s="54">
        <v>0</v>
      </c>
      <c r="AQ123" s="54">
        <v>0</v>
      </c>
      <c r="AR123" s="54">
        <v>311.02999999999997</v>
      </c>
      <c r="AS123" s="38">
        <v>7</v>
      </c>
      <c r="AT123" s="54">
        <v>5.9</v>
      </c>
      <c r="AU123" s="54">
        <v>0</v>
      </c>
      <c r="AV123" s="54">
        <v>1</v>
      </c>
      <c r="AW123" s="54">
        <v>0</v>
      </c>
      <c r="AX123" s="54">
        <v>94.15</v>
      </c>
      <c r="AY123" s="54">
        <v>108.05</v>
      </c>
      <c r="AZ123" s="54">
        <v>202.98</v>
      </c>
      <c r="BA123" s="54">
        <v>200</v>
      </c>
      <c r="BB123" s="54">
        <v>11900</v>
      </c>
      <c r="BC123" s="38" t="s">
        <v>4</v>
      </c>
    </row>
    <row r="124" spans="1:55" s="13" customFormat="1" ht="23.25" customHeight="1" x14ac:dyDescent="0.15">
      <c r="A124" s="53"/>
      <c r="B124" s="53"/>
      <c r="C124" s="53"/>
      <c r="D124" s="53"/>
      <c r="E124" s="53"/>
      <c r="F124" s="53"/>
      <c r="G124" s="53"/>
      <c r="H124" s="53"/>
      <c r="J124" s="53"/>
      <c r="K124" s="53"/>
      <c r="L124" s="53"/>
      <c r="M124" s="53"/>
      <c r="N124" s="53"/>
      <c r="O124" s="53"/>
      <c r="P124" s="53"/>
      <c r="Q124" s="12">
        <v>230.58</v>
      </c>
      <c r="R124" s="14">
        <v>0</v>
      </c>
      <c r="S124" s="14">
        <v>48.66</v>
      </c>
      <c r="T124" s="14">
        <v>0</v>
      </c>
      <c r="U124" s="14">
        <v>0</v>
      </c>
      <c r="V124" s="14">
        <v>0</v>
      </c>
      <c r="W124" s="14">
        <v>7.85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</row>
    <row r="125" spans="1:55" s="13" customFormat="1" ht="23.25" customHeight="1" x14ac:dyDescent="0.15">
      <c r="A125" s="38">
        <v>57</v>
      </c>
      <c r="B125" s="38" t="s">
        <v>524</v>
      </c>
      <c r="C125" s="38" t="s">
        <v>525</v>
      </c>
      <c r="D125" s="38" t="s">
        <v>526</v>
      </c>
      <c r="E125" s="38" t="s">
        <v>169</v>
      </c>
      <c r="F125" s="38" t="s">
        <v>221</v>
      </c>
      <c r="G125" s="38" t="s">
        <v>171</v>
      </c>
      <c r="H125" s="38">
        <v>0</v>
      </c>
      <c r="J125" s="38">
        <v>0</v>
      </c>
      <c r="K125" s="38">
        <v>204</v>
      </c>
      <c r="L125" s="38">
        <v>0</v>
      </c>
      <c r="M125" s="38">
        <v>24</v>
      </c>
      <c r="N125" s="54">
        <v>213.4</v>
      </c>
      <c r="O125" s="38">
        <v>220</v>
      </c>
      <c r="P125" s="54">
        <v>0.98076923076923095</v>
      </c>
      <c r="Q125" s="12">
        <v>200</v>
      </c>
      <c r="R125" s="12">
        <v>0</v>
      </c>
      <c r="S125" s="14">
        <v>28</v>
      </c>
      <c r="T125" s="14">
        <v>0</v>
      </c>
      <c r="U125" s="14">
        <v>0</v>
      </c>
      <c r="V125" s="14">
        <v>0</v>
      </c>
      <c r="W125" s="14">
        <v>1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54">
        <v>7</v>
      </c>
      <c r="AF125" s="54">
        <v>0</v>
      </c>
      <c r="AG125" s="54">
        <v>0</v>
      </c>
      <c r="AH125" s="54">
        <v>10</v>
      </c>
      <c r="AI125" s="54">
        <v>7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  <c r="AO125" s="38">
        <v>0</v>
      </c>
      <c r="AP125" s="54">
        <v>0</v>
      </c>
      <c r="AQ125" s="54">
        <v>0</v>
      </c>
      <c r="AR125" s="54">
        <v>269.19</v>
      </c>
      <c r="AS125" s="38">
        <v>7</v>
      </c>
      <c r="AT125" s="54">
        <v>5.38</v>
      </c>
      <c r="AU125" s="54">
        <v>0</v>
      </c>
      <c r="AV125" s="54">
        <v>1</v>
      </c>
      <c r="AW125" s="54">
        <v>0</v>
      </c>
      <c r="AX125" s="54">
        <v>94.15</v>
      </c>
      <c r="AY125" s="54">
        <v>107.53</v>
      </c>
      <c r="AZ125" s="54">
        <v>161.66</v>
      </c>
      <c r="BA125" s="54">
        <v>150</v>
      </c>
      <c r="BB125" s="54">
        <v>46600</v>
      </c>
      <c r="BC125" s="38" t="s">
        <v>4</v>
      </c>
    </row>
    <row r="126" spans="1:55" s="13" customFormat="1" ht="23.25" customHeight="1" x14ac:dyDescent="0.15">
      <c r="A126" s="53"/>
      <c r="B126" s="53"/>
      <c r="C126" s="53"/>
      <c r="D126" s="53"/>
      <c r="E126" s="53"/>
      <c r="F126" s="53"/>
      <c r="G126" s="53"/>
      <c r="H126" s="53"/>
      <c r="J126" s="53"/>
      <c r="K126" s="53"/>
      <c r="L126" s="53"/>
      <c r="M126" s="53"/>
      <c r="N126" s="53"/>
      <c r="O126" s="53"/>
      <c r="P126" s="53"/>
      <c r="Q126" s="12">
        <v>196.15</v>
      </c>
      <c r="R126" s="14">
        <v>0</v>
      </c>
      <c r="S126" s="14">
        <v>41.19</v>
      </c>
      <c r="T126" s="14">
        <v>0</v>
      </c>
      <c r="U126" s="14">
        <v>0</v>
      </c>
      <c r="V126" s="14">
        <v>0</v>
      </c>
      <c r="W126" s="14">
        <v>7.85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</row>
    <row r="127" spans="1:55" s="13" customFormat="1" ht="23.25" customHeight="1" x14ac:dyDescent="0.15">
      <c r="A127" s="38">
        <v>58</v>
      </c>
      <c r="B127" s="38" t="s">
        <v>527</v>
      </c>
      <c r="C127" s="38" t="s">
        <v>528</v>
      </c>
      <c r="D127" s="38" t="s">
        <v>529</v>
      </c>
      <c r="E127" s="38" t="s">
        <v>169</v>
      </c>
      <c r="F127" s="38" t="s">
        <v>530</v>
      </c>
      <c r="G127" s="38" t="s">
        <v>171</v>
      </c>
      <c r="H127" s="38">
        <v>1</v>
      </c>
      <c r="J127" s="38">
        <v>1</v>
      </c>
      <c r="K127" s="38">
        <v>204</v>
      </c>
      <c r="L127" s="38">
        <v>0</v>
      </c>
      <c r="M127" s="38">
        <v>21.5</v>
      </c>
      <c r="N127" s="54">
        <v>139.19999999999999</v>
      </c>
      <c r="O127" s="38">
        <v>204</v>
      </c>
      <c r="P127" s="54">
        <v>0.98076923076923095</v>
      </c>
      <c r="Q127" s="12">
        <v>180</v>
      </c>
      <c r="R127" s="12">
        <v>0</v>
      </c>
      <c r="S127" s="14">
        <v>32</v>
      </c>
      <c r="T127" s="14">
        <v>0</v>
      </c>
      <c r="U127" s="14">
        <v>0</v>
      </c>
      <c r="V127" s="14">
        <v>0</v>
      </c>
      <c r="W127" s="14">
        <v>1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54">
        <v>8</v>
      </c>
      <c r="AF127" s="54">
        <v>2.5</v>
      </c>
      <c r="AG127" s="54">
        <v>0</v>
      </c>
      <c r="AH127" s="54">
        <v>9.0399999999999991</v>
      </c>
      <c r="AI127" s="54">
        <v>7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  <c r="AO127" s="38">
        <v>0</v>
      </c>
      <c r="AP127" s="54">
        <v>0</v>
      </c>
      <c r="AQ127" s="54">
        <v>0</v>
      </c>
      <c r="AR127" s="54">
        <v>255.5</v>
      </c>
      <c r="AS127" s="38">
        <v>8</v>
      </c>
      <c r="AT127" s="54">
        <v>5.1100000000000003</v>
      </c>
      <c r="AU127" s="54">
        <v>0</v>
      </c>
      <c r="AV127" s="54">
        <v>1</v>
      </c>
      <c r="AW127" s="54">
        <v>0</v>
      </c>
      <c r="AX127" s="54">
        <v>74.540000000000006</v>
      </c>
      <c r="AY127" s="54">
        <v>88.65</v>
      </c>
      <c r="AZ127" s="54">
        <v>166.85</v>
      </c>
      <c r="BA127" s="54">
        <v>150</v>
      </c>
      <c r="BB127" s="54">
        <v>67400</v>
      </c>
      <c r="BC127" s="38" t="s">
        <v>4</v>
      </c>
    </row>
    <row r="128" spans="1:55" s="13" customFormat="1" ht="23.25" customHeight="1" x14ac:dyDescent="0.15">
      <c r="A128" s="53"/>
      <c r="B128" s="53"/>
      <c r="C128" s="53"/>
      <c r="D128" s="53"/>
      <c r="E128" s="53"/>
      <c r="F128" s="53"/>
      <c r="G128" s="53"/>
      <c r="H128" s="53"/>
      <c r="J128" s="53"/>
      <c r="K128" s="53"/>
      <c r="L128" s="53"/>
      <c r="M128" s="53"/>
      <c r="N128" s="53"/>
      <c r="O128" s="53"/>
      <c r="P128" s="53"/>
      <c r="Q128" s="12">
        <v>176.54</v>
      </c>
      <c r="R128" s="14">
        <v>0</v>
      </c>
      <c r="S128" s="14">
        <v>47.08</v>
      </c>
      <c r="T128" s="14">
        <v>0</v>
      </c>
      <c r="U128" s="14">
        <v>0</v>
      </c>
      <c r="V128" s="14">
        <v>0</v>
      </c>
      <c r="W128" s="14">
        <v>7.85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</row>
    <row r="129" spans="1:55" s="13" customFormat="1" ht="23.25" customHeight="1" x14ac:dyDescent="0.15">
      <c r="A129" s="38">
        <v>59</v>
      </c>
      <c r="B129" s="38" t="s">
        <v>531</v>
      </c>
      <c r="C129" s="38" t="s">
        <v>532</v>
      </c>
      <c r="D129" s="38" t="s">
        <v>533</v>
      </c>
      <c r="E129" s="38" t="s">
        <v>169</v>
      </c>
      <c r="F129" s="38" t="s">
        <v>530</v>
      </c>
      <c r="G129" s="38" t="s">
        <v>171</v>
      </c>
      <c r="H129" s="38">
        <v>0</v>
      </c>
      <c r="J129" s="38">
        <v>0</v>
      </c>
      <c r="K129" s="38">
        <v>204</v>
      </c>
      <c r="L129" s="38">
        <v>0</v>
      </c>
      <c r="M129" s="38">
        <v>20.5</v>
      </c>
      <c r="N129" s="54">
        <v>148.29</v>
      </c>
      <c r="O129" s="38">
        <v>179</v>
      </c>
      <c r="P129" s="54">
        <v>0.98076923076923095</v>
      </c>
      <c r="Q129" s="12">
        <v>172</v>
      </c>
      <c r="R129" s="12">
        <v>0</v>
      </c>
      <c r="S129" s="14">
        <v>15</v>
      </c>
      <c r="T129" s="14">
        <v>0</v>
      </c>
      <c r="U129" s="14">
        <v>0</v>
      </c>
      <c r="V129" s="14">
        <v>0</v>
      </c>
      <c r="W129" s="14">
        <v>1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54">
        <v>3.5</v>
      </c>
      <c r="AF129" s="54">
        <v>0</v>
      </c>
      <c r="AG129" s="54">
        <v>3.5</v>
      </c>
      <c r="AH129" s="54">
        <v>0</v>
      </c>
      <c r="AI129" s="54">
        <v>7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  <c r="AO129" s="38">
        <v>0</v>
      </c>
      <c r="AP129" s="54">
        <v>0</v>
      </c>
      <c r="AQ129" s="54">
        <v>0</v>
      </c>
      <c r="AR129" s="54">
        <v>209.11</v>
      </c>
      <c r="AS129" s="38">
        <v>3.5</v>
      </c>
      <c r="AT129" s="54">
        <v>4.18</v>
      </c>
      <c r="AU129" s="54">
        <v>0</v>
      </c>
      <c r="AV129" s="54">
        <v>1</v>
      </c>
      <c r="AW129" s="54">
        <v>0</v>
      </c>
      <c r="AX129" s="54">
        <v>86.31</v>
      </c>
      <c r="AY129" s="54">
        <v>94.99</v>
      </c>
      <c r="AZ129" s="54">
        <v>114.12</v>
      </c>
      <c r="BA129" s="54">
        <v>100</v>
      </c>
      <c r="BB129" s="54">
        <v>56500</v>
      </c>
      <c r="BC129" s="38" t="s">
        <v>4</v>
      </c>
    </row>
    <row r="130" spans="1:55" s="13" customFormat="1" ht="23.25" customHeight="1" x14ac:dyDescent="0.15">
      <c r="A130" s="53"/>
      <c r="B130" s="53"/>
      <c r="C130" s="53"/>
      <c r="D130" s="53"/>
      <c r="E130" s="53"/>
      <c r="F130" s="53"/>
      <c r="G130" s="53"/>
      <c r="H130" s="53"/>
      <c r="J130" s="53"/>
      <c r="K130" s="53"/>
      <c r="L130" s="53"/>
      <c r="M130" s="53"/>
      <c r="N130" s="53"/>
      <c r="O130" s="53"/>
      <c r="P130" s="53"/>
      <c r="Q130" s="12">
        <v>168.69</v>
      </c>
      <c r="R130" s="14">
        <v>0</v>
      </c>
      <c r="S130" s="14">
        <v>22.07</v>
      </c>
      <c r="T130" s="14">
        <v>0</v>
      </c>
      <c r="U130" s="14">
        <v>0</v>
      </c>
      <c r="V130" s="14">
        <v>0</v>
      </c>
      <c r="W130" s="14">
        <v>7.85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</row>
    <row r="131" spans="1:55" s="13" customFormat="1" ht="23.25" customHeight="1" x14ac:dyDescent="0.15">
      <c r="A131" s="38">
        <v>60</v>
      </c>
      <c r="B131" s="38" t="s">
        <v>534</v>
      </c>
      <c r="C131" s="38" t="s">
        <v>535</v>
      </c>
      <c r="D131" s="38" t="s">
        <v>536</v>
      </c>
      <c r="E131" s="38" t="s">
        <v>169</v>
      </c>
      <c r="F131" s="38" t="s">
        <v>530</v>
      </c>
      <c r="G131" s="38" t="s">
        <v>171</v>
      </c>
      <c r="H131" s="38">
        <v>1</v>
      </c>
      <c r="J131" s="38">
        <v>2</v>
      </c>
      <c r="K131" s="38">
        <v>204</v>
      </c>
      <c r="L131" s="38">
        <v>0</v>
      </c>
      <c r="M131" s="38">
        <v>20</v>
      </c>
      <c r="N131" s="54">
        <v>139.13999999999999</v>
      </c>
      <c r="O131" s="38">
        <v>182</v>
      </c>
      <c r="P131" s="54">
        <v>0.98076923076923095</v>
      </c>
      <c r="Q131" s="12">
        <v>168</v>
      </c>
      <c r="R131" s="12">
        <v>0</v>
      </c>
      <c r="S131" s="14">
        <v>22</v>
      </c>
      <c r="T131" s="14">
        <v>0</v>
      </c>
      <c r="U131" s="14">
        <v>0</v>
      </c>
      <c r="V131" s="14">
        <v>0</v>
      </c>
      <c r="W131" s="14">
        <v>1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54">
        <v>5.5</v>
      </c>
      <c r="AF131" s="54">
        <v>2.5</v>
      </c>
      <c r="AG131" s="54">
        <v>1.5</v>
      </c>
      <c r="AH131" s="54">
        <v>0</v>
      </c>
      <c r="AI131" s="54">
        <v>7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  <c r="AO131" s="38">
        <v>0</v>
      </c>
      <c r="AP131" s="54">
        <v>0</v>
      </c>
      <c r="AQ131" s="54">
        <v>0</v>
      </c>
      <c r="AR131" s="54">
        <v>217.49</v>
      </c>
      <c r="AS131" s="38">
        <v>5.5</v>
      </c>
      <c r="AT131" s="54">
        <v>4.3499999999999996</v>
      </c>
      <c r="AU131" s="54">
        <v>0</v>
      </c>
      <c r="AV131" s="54">
        <v>1</v>
      </c>
      <c r="AW131" s="54">
        <v>0</v>
      </c>
      <c r="AX131" s="54">
        <v>94.15</v>
      </c>
      <c r="AY131" s="54">
        <v>105</v>
      </c>
      <c r="AZ131" s="54">
        <v>112.49</v>
      </c>
      <c r="BA131" s="54">
        <v>100</v>
      </c>
      <c r="BB131" s="54">
        <v>50000</v>
      </c>
      <c r="BC131" s="38" t="s">
        <v>4</v>
      </c>
    </row>
    <row r="132" spans="1:55" s="13" customFormat="1" ht="23.25" customHeight="1" x14ac:dyDescent="0.15">
      <c r="A132" s="53"/>
      <c r="B132" s="53"/>
      <c r="C132" s="53"/>
      <c r="D132" s="53"/>
      <c r="E132" s="53"/>
      <c r="F132" s="53"/>
      <c r="G132" s="53"/>
      <c r="H132" s="53"/>
      <c r="J132" s="53"/>
      <c r="K132" s="53"/>
      <c r="L132" s="53"/>
      <c r="M132" s="53"/>
      <c r="N132" s="53"/>
      <c r="O132" s="53"/>
      <c r="P132" s="53"/>
      <c r="Q132" s="12">
        <v>164.77</v>
      </c>
      <c r="R132" s="14">
        <v>0</v>
      </c>
      <c r="S132" s="14">
        <v>32.369999999999997</v>
      </c>
      <c r="T132" s="14">
        <v>0</v>
      </c>
      <c r="U132" s="14">
        <v>0</v>
      </c>
      <c r="V132" s="14">
        <v>0</v>
      </c>
      <c r="W132" s="14">
        <v>7.85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</row>
    <row r="133" spans="1:55" s="13" customFormat="1" ht="23.25" customHeight="1" x14ac:dyDescent="0.15">
      <c r="A133" s="38">
        <v>61</v>
      </c>
      <c r="B133" s="38" t="s">
        <v>537</v>
      </c>
      <c r="C133" s="38" t="s">
        <v>538</v>
      </c>
      <c r="D133" s="38" t="s">
        <v>539</v>
      </c>
      <c r="E133" s="38" t="s">
        <v>169</v>
      </c>
      <c r="F133" s="38" t="s">
        <v>530</v>
      </c>
      <c r="G133" s="38" t="s">
        <v>171</v>
      </c>
      <c r="H133" s="38">
        <v>1</v>
      </c>
      <c r="J133" s="38">
        <v>2</v>
      </c>
      <c r="K133" s="38">
        <v>204</v>
      </c>
      <c r="L133" s="38">
        <v>0</v>
      </c>
      <c r="M133" s="38">
        <v>23.5</v>
      </c>
      <c r="N133" s="54">
        <v>219.35</v>
      </c>
      <c r="O133" s="38">
        <v>224</v>
      </c>
      <c r="P133" s="54">
        <v>0.98076923076923095</v>
      </c>
      <c r="Q133" s="12">
        <v>196</v>
      </c>
      <c r="R133" s="12">
        <v>0</v>
      </c>
      <c r="S133" s="14">
        <v>36</v>
      </c>
      <c r="T133" s="14">
        <v>0</v>
      </c>
      <c r="U133" s="14">
        <v>0</v>
      </c>
      <c r="V133" s="14">
        <v>0</v>
      </c>
      <c r="W133" s="14">
        <v>1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54">
        <v>9</v>
      </c>
      <c r="AF133" s="54">
        <v>0.5</v>
      </c>
      <c r="AG133" s="54">
        <v>0</v>
      </c>
      <c r="AH133" s="54">
        <v>9.81</v>
      </c>
      <c r="AI133" s="54">
        <v>7</v>
      </c>
      <c r="AJ133" s="54">
        <v>0</v>
      </c>
      <c r="AK133" s="54">
        <v>0</v>
      </c>
      <c r="AL133" s="54">
        <v>0</v>
      </c>
      <c r="AM133" s="54">
        <v>0</v>
      </c>
      <c r="AN133" s="54">
        <v>0</v>
      </c>
      <c r="AO133" s="38">
        <v>0</v>
      </c>
      <c r="AP133" s="54">
        <v>0</v>
      </c>
      <c r="AQ133" s="54">
        <v>0</v>
      </c>
      <c r="AR133" s="54">
        <v>278.85000000000002</v>
      </c>
      <c r="AS133" s="38">
        <v>9</v>
      </c>
      <c r="AT133" s="54">
        <v>5.58</v>
      </c>
      <c r="AU133" s="54">
        <v>0</v>
      </c>
      <c r="AV133" s="54">
        <v>1</v>
      </c>
      <c r="AW133" s="54">
        <v>0</v>
      </c>
      <c r="AX133" s="54">
        <v>90.23</v>
      </c>
      <c r="AY133" s="54">
        <v>105.81</v>
      </c>
      <c r="AZ133" s="54">
        <v>173.04</v>
      </c>
      <c r="BA133" s="54">
        <v>150</v>
      </c>
      <c r="BB133" s="54">
        <v>92200</v>
      </c>
      <c r="BC133" s="38" t="s">
        <v>4</v>
      </c>
    </row>
    <row r="134" spans="1:55" s="13" customFormat="1" ht="23.25" customHeight="1" x14ac:dyDescent="0.15">
      <c r="A134" s="53"/>
      <c r="B134" s="53"/>
      <c r="C134" s="53"/>
      <c r="D134" s="53"/>
      <c r="E134" s="53"/>
      <c r="F134" s="53"/>
      <c r="G134" s="53"/>
      <c r="H134" s="53"/>
      <c r="J134" s="53"/>
      <c r="K134" s="53"/>
      <c r="L134" s="53"/>
      <c r="M134" s="53"/>
      <c r="N134" s="53"/>
      <c r="O134" s="53"/>
      <c r="P134" s="53"/>
      <c r="Q134" s="12">
        <v>192.23</v>
      </c>
      <c r="R134" s="14">
        <v>0</v>
      </c>
      <c r="S134" s="14">
        <v>52.96</v>
      </c>
      <c r="T134" s="14">
        <v>0</v>
      </c>
      <c r="U134" s="14">
        <v>0</v>
      </c>
      <c r="V134" s="14">
        <v>0</v>
      </c>
      <c r="W134" s="14">
        <v>7.85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</row>
    <row r="135" spans="1:55" s="13" customFormat="1" ht="23.25" customHeight="1" x14ac:dyDescent="0.15">
      <c r="A135" s="38">
        <v>62</v>
      </c>
      <c r="B135" s="38" t="s">
        <v>540</v>
      </c>
      <c r="C135" s="38" t="s">
        <v>541</v>
      </c>
      <c r="D135" s="38" t="s">
        <v>542</v>
      </c>
      <c r="E135" s="38" t="s">
        <v>169</v>
      </c>
      <c r="F135" s="38" t="s">
        <v>530</v>
      </c>
      <c r="G135" s="38" t="s">
        <v>171</v>
      </c>
      <c r="H135" s="38">
        <v>1</v>
      </c>
      <c r="J135" s="38">
        <v>2</v>
      </c>
      <c r="K135" s="38">
        <v>204</v>
      </c>
      <c r="L135" s="38">
        <v>0</v>
      </c>
      <c r="M135" s="38">
        <v>21</v>
      </c>
      <c r="N135" s="54">
        <v>213.06</v>
      </c>
      <c r="O135" s="38">
        <v>190</v>
      </c>
      <c r="P135" s="54">
        <v>1.12136842105263</v>
      </c>
      <c r="Q135" s="12">
        <v>176</v>
      </c>
      <c r="R135" s="12">
        <v>0</v>
      </c>
      <c r="S135" s="14">
        <v>22</v>
      </c>
      <c r="T135" s="14">
        <v>0</v>
      </c>
      <c r="U135" s="14">
        <v>0</v>
      </c>
      <c r="V135" s="14">
        <v>0</v>
      </c>
      <c r="W135" s="14">
        <v>1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54">
        <v>5.5</v>
      </c>
      <c r="AF135" s="54">
        <v>0</v>
      </c>
      <c r="AG135" s="54">
        <v>3</v>
      </c>
      <c r="AH135" s="54">
        <v>0</v>
      </c>
      <c r="AI135" s="54">
        <v>7</v>
      </c>
      <c r="AJ135" s="54">
        <v>0</v>
      </c>
      <c r="AK135" s="54">
        <v>0</v>
      </c>
      <c r="AL135" s="54">
        <v>0</v>
      </c>
      <c r="AM135" s="54">
        <v>0</v>
      </c>
      <c r="AN135" s="54">
        <v>0</v>
      </c>
      <c r="AO135" s="38">
        <v>0</v>
      </c>
      <c r="AP135" s="54">
        <v>0</v>
      </c>
      <c r="AQ135" s="54">
        <v>0</v>
      </c>
      <c r="AR135" s="54">
        <v>254.72</v>
      </c>
      <c r="AS135" s="38">
        <v>5.5</v>
      </c>
      <c r="AT135" s="54">
        <v>5.09</v>
      </c>
      <c r="AU135" s="54">
        <v>0</v>
      </c>
      <c r="AV135" s="54">
        <v>0</v>
      </c>
      <c r="AW135" s="54">
        <v>0</v>
      </c>
      <c r="AX135" s="54">
        <v>94.15</v>
      </c>
      <c r="AY135" s="54">
        <v>104.74</v>
      </c>
      <c r="AZ135" s="54">
        <v>149.97999999999999</v>
      </c>
      <c r="BA135" s="54">
        <v>100</v>
      </c>
      <c r="BB135" s="54">
        <v>199900</v>
      </c>
      <c r="BC135" s="38" t="s">
        <v>4</v>
      </c>
    </row>
    <row r="136" spans="1:55" s="13" customFormat="1" ht="23.25" customHeight="1" x14ac:dyDescent="0.15">
      <c r="A136" s="53"/>
      <c r="B136" s="53"/>
      <c r="C136" s="53"/>
      <c r="D136" s="53"/>
      <c r="E136" s="53"/>
      <c r="F136" s="53"/>
      <c r="G136" s="53"/>
      <c r="H136" s="53"/>
      <c r="J136" s="53"/>
      <c r="K136" s="53"/>
      <c r="L136" s="53"/>
      <c r="M136" s="53"/>
      <c r="N136" s="53"/>
      <c r="O136" s="53"/>
      <c r="P136" s="53"/>
      <c r="Q136" s="12">
        <v>197.36</v>
      </c>
      <c r="R136" s="14">
        <v>0</v>
      </c>
      <c r="S136" s="14">
        <v>37.01</v>
      </c>
      <c r="T136" s="14">
        <v>0</v>
      </c>
      <c r="U136" s="14">
        <v>0</v>
      </c>
      <c r="V136" s="14">
        <v>0</v>
      </c>
      <c r="W136" s="14">
        <v>7.85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</row>
    <row r="137" spans="1:55" s="13" customFormat="1" ht="23.25" customHeight="1" x14ac:dyDescent="0.15">
      <c r="A137" s="38">
        <v>63</v>
      </c>
      <c r="B137" s="38" t="s">
        <v>543</v>
      </c>
      <c r="C137" s="38" t="s">
        <v>544</v>
      </c>
      <c r="D137" s="38" t="s">
        <v>545</v>
      </c>
      <c r="E137" s="38" t="s">
        <v>169</v>
      </c>
      <c r="F137" s="38" t="s">
        <v>340</v>
      </c>
      <c r="G137" s="38" t="s">
        <v>171</v>
      </c>
      <c r="H137" s="38">
        <v>1</v>
      </c>
      <c r="J137" s="38">
        <v>0</v>
      </c>
      <c r="K137" s="38">
        <v>204</v>
      </c>
      <c r="L137" s="38">
        <v>0</v>
      </c>
      <c r="M137" s="38">
        <v>24</v>
      </c>
      <c r="N137" s="54">
        <v>226.82400000000001</v>
      </c>
      <c r="O137" s="38">
        <v>228</v>
      </c>
      <c r="P137" s="54">
        <v>0.99484210526315797</v>
      </c>
      <c r="Q137" s="12">
        <v>200</v>
      </c>
      <c r="R137" s="12">
        <v>0</v>
      </c>
      <c r="S137" s="14">
        <v>36</v>
      </c>
      <c r="T137" s="14">
        <v>0</v>
      </c>
      <c r="U137" s="14">
        <v>0</v>
      </c>
      <c r="V137" s="14">
        <v>0</v>
      </c>
      <c r="W137" s="14">
        <v>1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54">
        <v>9</v>
      </c>
      <c r="AF137" s="54">
        <v>0</v>
      </c>
      <c r="AG137" s="54">
        <v>0</v>
      </c>
      <c r="AH137" s="54">
        <v>10</v>
      </c>
      <c r="AI137" s="54">
        <v>7</v>
      </c>
      <c r="AJ137" s="54">
        <v>0</v>
      </c>
      <c r="AK137" s="54">
        <v>0</v>
      </c>
      <c r="AL137" s="54">
        <v>0</v>
      </c>
      <c r="AM137" s="54">
        <v>0</v>
      </c>
      <c r="AN137" s="54">
        <v>0</v>
      </c>
      <c r="AO137" s="38">
        <v>0</v>
      </c>
      <c r="AP137" s="54">
        <v>0</v>
      </c>
      <c r="AQ137" s="54">
        <v>0</v>
      </c>
      <c r="AR137" s="54">
        <v>286.52999999999997</v>
      </c>
      <c r="AS137" s="38">
        <v>9</v>
      </c>
      <c r="AT137" s="54">
        <v>5.73</v>
      </c>
      <c r="AU137" s="54">
        <v>0</v>
      </c>
      <c r="AV137" s="54">
        <v>1</v>
      </c>
      <c r="AW137" s="54">
        <v>0</v>
      </c>
      <c r="AX137" s="54">
        <v>94.15</v>
      </c>
      <c r="AY137" s="54">
        <v>109.88</v>
      </c>
      <c r="AZ137" s="54">
        <v>176.65</v>
      </c>
      <c r="BA137" s="54">
        <v>150</v>
      </c>
      <c r="BB137" s="54">
        <v>106600</v>
      </c>
      <c r="BC137" s="38" t="s">
        <v>4</v>
      </c>
    </row>
    <row r="138" spans="1:55" s="13" customFormat="1" ht="23.25" customHeight="1" x14ac:dyDescent="0.15">
      <c r="A138" s="53"/>
      <c r="B138" s="53"/>
      <c r="C138" s="53"/>
      <c r="D138" s="53"/>
      <c r="E138" s="53"/>
      <c r="F138" s="53"/>
      <c r="G138" s="53"/>
      <c r="H138" s="53"/>
      <c r="J138" s="53"/>
      <c r="K138" s="53"/>
      <c r="L138" s="53"/>
      <c r="M138" s="53"/>
      <c r="N138" s="53"/>
      <c r="O138" s="53"/>
      <c r="P138" s="53"/>
      <c r="Q138" s="12">
        <v>198.97</v>
      </c>
      <c r="R138" s="14">
        <v>0</v>
      </c>
      <c r="S138" s="14">
        <v>53.72</v>
      </c>
      <c r="T138" s="14">
        <v>0</v>
      </c>
      <c r="U138" s="14">
        <v>0</v>
      </c>
      <c r="V138" s="14">
        <v>0</v>
      </c>
      <c r="W138" s="14">
        <v>7.85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</row>
    <row r="139" spans="1:55" s="13" customFormat="1" ht="23.25" customHeight="1" x14ac:dyDescent="0.15">
      <c r="A139" s="38">
        <v>64</v>
      </c>
      <c r="B139" s="38" t="s">
        <v>546</v>
      </c>
      <c r="C139" s="38" t="s">
        <v>547</v>
      </c>
      <c r="D139" s="38" t="s">
        <v>548</v>
      </c>
      <c r="E139" s="38" t="s">
        <v>169</v>
      </c>
      <c r="F139" s="38" t="s">
        <v>226</v>
      </c>
      <c r="G139" s="38" t="s">
        <v>171</v>
      </c>
      <c r="H139" s="38">
        <v>1</v>
      </c>
      <c r="J139" s="38">
        <v>1</v>
      </c>
      <c r="K139" s="38">
        <v>204</v>
      </c>
      <c r="L139" s="38">
        <v>0</v>
      </c>
      <c r="M139" s="38">
        <v>21</v>
      </c>
      <c r="N139" s="54">
        <v>262</v>
      </c>
      <c r="O139" s="38">
        <v>200</v>
      </c>
      <c r="P139" s="54">
        <v>1.31</v>
      </c>
      <c r="Q139" s="12">
        <v>176</v>
      </c>
      <c r="R139" s="12">
        <v>0</v>
      </c>
      <c r="S139" s="14">
        <v>32</v>
      </c>
      <c r="T139" s="14">
        <v>0</v>
      </c>
      <c r="U139" s="14">
        <v>0</v>
      </c>
      <c r="V139" s="14">
        <v>0</v>
      </c>
      <c r="W139" s="14">
        <v>1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54">
        <v>8</v>
      </c>
      <c r="AF139" s="54">
        <v>3</v>
      </c>
      <c r="AG139" s="54">
        <v>0</v>
      </c>
      <c r="AH139" s="54">
        <v>8.85</v>
      </c>
      <c r="AI139" s="54">
        <v>7</v>
      </c>
      <c r="AJ139" s="54">
        <v>0</v>
      </c>
      <c r="AK139" s="54">
        <v>0</v>
      </c>
      <c r="AL139" s="54">
        <v>0</v>
      </c>
      <c r="AM139" s="54">
        <v>0</v>
      </c>
      <c r="AN139" s="54">
        <v>0</v>
      </c>
      <c r="AO139" s="38">
        <v>0</v>
      </c>
      <c r="AP139" s="54">
        <v>0</v>
      </c>
      <c r="AQ139" s="54">
        <v>0</v>
      </c>
      <c r="AR139" s="54">
        <v>325.14</v>
      </c>
      <c r="AS139" s="38">
        <v>8</v>
      </c>
      <c r="AT139" s="54">
        <v>5.9</v>
      </c>
      <c r="AU139" s="54">
        <v>0</v>
      </c>
      <c r="AV139" s="54">
        <v>1</v>
      </c>
      <c r="AW139" s="54">
        <v>0</v>
      </c>
      <c r="AX139" s="54">
        <v>86.31</v>
      </c>
      <c r="AY139" s="54">
        <v>101.21</v>
      </c>
      <c r="AZ139" s="54">
        <v>223.93</v>
      </c>
      <c r="BA139" s="54">
        <v>200</v>
      </c>
      <c r="BB139" s="54">
        <v>95700</v>
      </c>
      <c r="BC139" s="38" t="s">
        <v>4</v>
      </c>
    </row>
    <row r="140" spans="1:55" s="13" customFormat="1" ht="23.25" customHeight="1" x14ac:dyDescent="0.15">
      <c r="A140" s="53"/>
      <c r="B140" s="53"/>
      <c r="C140" s="53"/>
      <c r="D140" s="53"/>
      <c r="E140" s="53"/>
      <c r="F140" s="53"/>
      <c r="G140" s="53"/>
      <c r="H140" s="53"/>
      <c r="J140" s="53"/>
      <c r="K140" s="53"/>
      <c r="L140" s="53"/>
      <c r="M140" s="53"/>
      <c r="N140" s="53"/>
      <c r="O140" s="53"/>
      <c r="P140" s="53"/>
      <c r="Q140" s="12">
        <v>230.56</v>
      </c>
      <c r="R140" s="14">
        <v>0</v>
      </c>
      <c r="S140" s="14">
        <v>62.88</v>
      </c>
      <c r="T140" s="14">
        <v>0</v>
      </c>
      <c r="U140" s="14">
        <v>0</v>
      </c>
      <c r="V140" s="14">
        <v>0</v>
      </c>
      <c r="W140" s="14">
        <v>7.85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</row>
    <row r="141" spans="1:55" s="13" customFormat="1" ht="23.25" customHeight="1" x14ac:dyDescent="0.15">
      <c r="A141" s="38">
        <v>65</v>
      </c>
      <c r="B141" s="38" t="s">
        <v>549</v>
      </c>
      <c r="C141" s="38" t="s">
        <v>550</v>
      </c>
      <c r="D141" s="38" t="s">
        <v>551</v>
      </c>
      <c r="E141" s="38" t="s">
        <v>169</v>
      </c>
      <c r="F141" s="38" t="s">
        <v>226</v>
      </c>
      <c r="G141" s="38" t="s">
        <v>171</v>
      </c>
      <c r="H141" s="38">
        <v>1</v>
      </c>
      <c r="J141" s="38">
        <v>1</v>
      </c>
      <c r="K141" s="38">
        <v>204</v>
      </c>
      <c r="L141" s="38">
        <v>0</v>
      </c>
      <c r="M141" s="38">
        <v>23.5</v>
      </c>
      <c r="N141" s="54">
        <v>205.66</v>
      </c>
      <c r="O141" s="38">
        <v>214</v>
      </c>
      <c r="P141" s="54">
        <v>0.98076923076923095</v>
      </c>
      <c r="Q141" s="12">
        <v>196</v>
      </c>
      <c r="R141" s="12">
        <v>0</v>
      </c>
      <c r="S141" s="14">
        <v>26</v>
      </c>
      <c r="T141" s="14">
        <v>0</v>
      </c>
      <c r="U141" s="14">
        <v>0</v>
      </c>
      <c r="V141" s="14">
        <v>0</v>
      </c>
      <c r="W141" s="14">
        <v>1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54">
        <v>6.5</v>
      </c>
      <c r="AF141" s="54">
        <v>0.5</v>
      </c>
      <c r="AG141" s="54">
        <v>0</v>
      </c>
      <c r="AH141" s="54">
        <v>9.81</v>
      </c>
      <c r="AI141" s="54">
        <v>7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38">
        <v>0</v>
      </c>
      <c r="AP141" s="54">
        <v>0</v>
      </c>
      <c r="AQ141" s="54">
        <v>0</v>
      </c>
      <c r="AR141" s="54">
        <v>261.64</v>
      </c>
      <c r="AS141" s="38">
        <v>6.5</v>
      </c>
      <c r="AT141" s="54">
        <v>5.23</v>
      </c>
      <c r="AU141" s="54">
        <v>0</v>
      </c>
      <c r="AV141" s="54">
        <v>1</v>
      </c>
      <c r="AW141" s="54">
        <v>0</v>
      </c>
      <c r="AX141" s="54">
        <v>94.15</v>
      </c>
      <c r="AY141" s="54">
        <v>106.88</v>
      </c>
      <c r="AZ141" s="54">
        <v>154.76</v>
      </c>
      <c r="BA141" s="54">
        <v>150</v>
      </c>
      <c r="BB141" s="54">
        <v>19000</v>
      </c>
      <c r="BC141" s="38" t="s">
        <v>4</v>
      </c>
    </row>
    <row r="142" spans="1:55" s="13" customFormat="1" ht="23.25" customHeight="1" x14ac:dyDescent="0.15">
      <c r="A142" s="53"/>
      <c r="B142" s="53"/>
      <c r="C142" s="53"/>
      <c r="D142" s="53"/>
      <c r="E142" s="53"/>
      <c r="F142" s="53"/>
      <c r="G142" s="53"/>
      <c r="H142" s="53"/>
      <c r="J142" s="53"/>
      <c r="K142" s="53"/>
      <c r="L142" s="53"/>
      <c r="M142" s="53"/>
      <c r="N142" s="53"/>
      <c r="O142" s="53"/>
      <c r="P142" s="53"/>
      <c r="Q142" s="12">
        <v>192.23</v>
      </c>
      <c r="R142" s="14">
        <v>0</v>
      </c>
      <c r="S142" s="14">
        <v>38.25</v>
      </c>
      <c r="T142" s="14">
        <v>0</v>
      </c>
      <c r="U142" s="14">
        <v>0</v>
      </c>
      <c r="V142" s="14">
        <v>0</v>
      </c>
      <c r="W142" s="14">
        <v>7.85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</row>
    <row r="143" spans="1:55" s="13" customFormat="1" ht="23.25" customHeight="1" x14ac:dyDescent="0.15">
      <c r="A143" s="38">
        <v>66</v>
      </c>
      <c r="B143" s="38" t="s">
        <v>552</v>
      </c>
      <c r="C143" s="38" t="s">
        <v>553</v>
      </c>
      <c r="D143" s="38" t="s">
        <v>554</v>
      </c>
      <c r="E143" s="38" t="s">
        <v>169</v>
      </c>
      <c r="F143" s="38" t="s">
        <v>226</v>
      </c>
      <c r="G143" s="38" t="s">
        <v>171</v>
      </c>
      <c r="H143" s="38">
        <v>1</v>
      </c>
      <c r="J143" s="38">
        <v>3</v>
      </c>
      <c r="K143" s="38">
        <v>204</v>
      </c>
      <c r="L143" s="38">
        <v>0</v>
      </c>
      <c r="M143" s="38">
        <v>21.5</v>
      </c>
      <c r="N143" s="54">
        <v>238.6</v>
      </c>
      <c r="O143" s="38">
        <v>204</v>
      </c>
      <c r="P143" s="54">
        <v>1.1696078431372501</v>
      </c>
      <c r="Q143" s="12">
        <v>180</v>
      </c>
      <c r="R143" s="12">
        <v>0</v>
      </c>
      <c r="S143" s="14">
        <v>32</v>
      </c>
      <c r="T143" s="14">
        <v>0</v>
      </c>
      <c r="U143" s="14">
        <v>0</v>
      </c>
      <c r="V143" s="14">
        <v>0</v>
      </c>
      <c r="W143" s="14">
        <v>1</v>
      </c>
      <c r="X143" s="14">
        <v>0</v>
      </c>
      <c r="Y143" s="14">
        <v>1.5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54">
        <v>8</v>
      </c>
      <c r="AF143" s="54">
        <v>1</v>
      </c>
      <c r="AG143" s="54">
        <v>0</v>
      </c>
      <c r="AH143" s="54">
        <v>9.6199999999999992</v>
      </c>
      <c r="AI143" s="54">
        <v>7</v>
      </c>
      <c r="AJ143" s="54">
        <v>0</v>
      </c>
      <c r="AK143" s="54">
        <v>0</v>
      </c>
      <c r="AL143" s="54">
        <v>0</v>
      </c>
      <c r="AM143" s="54">
        <v>0</v>
      </c>
      <c r="AN143" s="54">
        <v>0</v>
      </c>
      <c r="AO143" s="38">
        <v>0</v>
      </c>
      <c r="AP143" s="54">
        <v>0</v>
      </c>
      <c r="AQ143" s="54">
        <v>0</v>
      </c>
      <c r="AR143" s="54">
        <v>310.89999999999998</v>
      </c>
      <c r="AS143" s="38">
        <v>8</v>
      </c>
      <c r="AT143" s="54">
        <v>5.9</v>
      </c>
      <c r="AU143" s="54">
        <v>0</v>
      </c>
      <c r="AV143" s="54">
        <v>0</v>
      </c>
      <c r="AW143" s="54">
        <v>0</v>
      </c>
      <c r="AX143" s="54">
        <v>94.15</v>
      </c>
      <c r="AY143" s="54">
        <v>108.05</v>
      </c>
      <c r="AZ143" s="54">
        <v>202.85</v>
      </c>
      <c r="BA143" s="54">
        <v>200</v>
      </c>
      <c r="BB143" s="54">
        <v>11400</v>
      </c>
      <c r="BC143" s="38" t="s">
        <v>4</v>
      </c>
    </row>
    <row r="144" spans="1:55" s="13" customFormat="1" ht="23.25" customHeight="1" x14ac:dyDescent="0.15">
      <c r="A144" s="53"/>
      <c r="B144" s="53"/>
      <c r="C144" s="53"/>
      <c r="D144" s="53"/>
      <c r="E144" s="53"/>
      <c r="F144" s="53"/>
      <c r="G144" s="53"/>
      <c r="H144" s="53"/>
      <c r="J144" s="53"/>
      <c r="K144" s="53"/>
      <c r="L144" s="53"/>
      <c r="M144" s="53"/>
      <c r="N144" s="53"/>
      <c r="O144" s="53"/>
      <c r="P144" s="53"/>
      <c r="Q144" s="12">
        <v>210.53</v>
      </c>
      <c r="R144" s="14">
        <v>0</v>
      </c>
      <c r="S144" s="14">
        <v>56.14</v>
      </c>
      <c r="T144" s="14">
        <v>0</v>
      </c>
      <c r="U144" s="14">
        <v>0</v>
      </c>
      <c r="V144" s="14">
        <v>0</v>
      </c>
      <c r="W144" s="14">
        <v>7.85</v>
      </c>
      <c r="X144" s="14">
        <v>0</v>
      </c>
      <c r="Y144" s="14">
        <v>11.77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</row>
    <row r="145" spans="1:55" s="13" customFormat="1" ht="23.25" customHeight="1" x14ac:dyDescent="0.15">
      <c r="A145" s="38">
        <v>67</v>
      </c>
      <c r="B145" s="38" t="s">
        <v>555</v>
      </c>
      <c r="C145" s="38" t="s">
        <v>556</v>
      </c>
      <c r="D145" s="38" t="s">
        <v>557</v>
      </c>
      <c r="E145" s="38" t="s">
        <v>169</v>
      </c>
      <c r="F145" s="38" t="s">
        <v>226</v>
      </c>
      <c r="G145" s="38" t="s">
        <v>171</v>
      </c>
      <c r="H145" s="38">
        <v>0</v>
      </c>
      <c r="J145" s="38">
        <v>0</v>
      </c>
      <c r="K145" s="38">
        <v>204</v>
      </c>
      <c r="L145" s="38">
        <v>0</v>
      </c>
      <c r="M145" s="38">
        <v>24</v>
      </c>
      <c r="N145" s="54">
        <v>201.81</v>
      </c>
      <c r="O145" s="38">
        <v>218</v>
      </c>
      <c r="P145" s="54">
        <v>0.98076923076923095</v>
      </c>
      <c r="Q145" s="12">
        <v>200</v>
      </c>
      <c r="R145" s="12">
        <v>0</v>
      </c>
      <c r="S145" s="14">
        <v>26</v>
      </c>
      <c r="T145" s="14">
        <v>0</v>
      </c>
      <c r="U145" s="14">
        <v>0</v>
      </c>
      <c r="V145" s="14">
        <v>0</v>
      </c>
      <c r="W145" s="14">
        <v>1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54">
        <v>6.5</v>
      </c>
      <c r="AF145" s="54">
        <v>0</v>
      </c>
      <c r="AG145" s="54">
        <v>0</v>
      </c>
      <c r="AH145" s="54">
        <v>10</v>
      </c>
      <c r="AI145" s="54">
        <v>7</v>
      </c>
      <c r="AJ145" s="54">
        <v>0</v>
      </c>
      <c r="AK145" s="54">
        <v>0</v>
      </c>
      <c r="AL145" s="54">
        <v>0</v>
      </c>
      <c r="AM145" s="54">
        <v>0</v>
      </c>
      <c r="AN145" s="54">
        <v>0</v>
      </c>
      <c r="AO145" s="38">
        <v>0</v>
      </c>
      <c r="AP145" s="54">
        <v>0</v>
      </c>
      <c r="AQ145" s="54">
        <v>0</v>
      </c>
      <c r="AR145" s="54">
        <v>265.75</v>
      </c>
      <c r="AS145" s="38">
        <v>6.5</v>
      </c>
      <c r="AT145" s="54">
        <v>5.32</v>
      </c>
      <c r="AU145" s="54">
        <v>0</v>
      </c>
      <c r="AV145" s="54">
        <v>1</v>
      </c>
      <c r="AW145" s="54">
        <v>0</v>
      </c>
      <c r="AX145" s="54">
        <v>94.15</v>
      </c>
      <c r="AY145" s="54">
        <v>106.97</v>
      </c>
      <c r="AZ145" s="54">
        <v>158.78</v>
      </c>
      <c r="BA145" s="54">
        <v>150</v>
      </c>
      <c r="BB145" s="54">
        <v>35100</v>
      </c>
      <c r="BC145" s="38" t="s">
        <v>4</v>
      </c>
    </row>
    <row r="146" spans="1:55" s="13" customFormat="1" ht="23.25" customHeight="1" x14ac:dyDescent="0.15">
      <c r="A146" s="53"/>
      <c r="B146" s="53"/>
      <c r="C146" s="53"/>
      <c r="D146" s="53"/>
      <c r="E146" s="53"/>
      <c r="F146" s="53"/>
      <c r="G146" s="53"/>
      <c r="H146" s="53"/>
      <c r="J146" s="53"/>
      <c r="K146" s="53"/>
      <c r="L146" s="53"/>
      <c r="M146" s="53"/>
      <c r="N146" s="53"/>
      <c r="O146" s="53"/>
      <c r="P146" s="53"/>
      <c r="Q146" s="12">
        <v>196.15</v>
      </c>
      <c r="R146" s="14">
        <v>0</v>
      </c>
      <c r="S146" s="14">
        <v>38.25</v>
      </c>
      <c r="T146" s="14">
        <v>0</v>
      </c>
      <c r="U146" s="14">
        <v>0</v>
      </c>
      <c r="V146" s="14">
        <v>0</v>
      </c>
      <c r="W146" s="14">
        <v>7.85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</row>
    <row r="147" spans="1:55" s="13" customFormat="1" ht="23.25" customHeight="1" x14ac:dyDescent="0.15">
      <c r="A147" s="38">
        <v>68</v>
      </c>
      <c r="B147" s="38" t="s">
        <v>558</v>
      </c>
      <c r="C147" s="38" t="s">
        <v>559</v>
      </c>
      <c r="D147" s="38" t="s">
        <v>560</v>
      </c>
      <c r="E147" s="38" t="s">
        <v>169</v>
      </c>
      <c r="F147" s="38" t="s">
        <v>226</v>
      </c>
      <c r="G147" s="38" t="s">
        <v>171</v>
      </c>
      <c r="H147" s="38">
        <v>0</v>
      </c>
      <c r="J147" s="38">
        <v>0</v>
      </c>
      <c r="K147" s="38">
        <v>204</v>
      </c>
      <c r="L147" s="38">
        <v>0</v>
      </c>
      <c r="M147" s="38">
        <v>24</v>
      </c>
      <c r="N147" s="54">
        <v>185</v>
      </c>
      <c r="O147" s="38">
        <v>220</v>
      </c>
      <c r="P147" s="54">
        <v>0.98076923076923095</v>
      </c>
      <c r="Q147" s="12">
        <v>200</v>
      </c>
      <c r="R147" s="12">
        <v>0</v>
      </c>
      <c r="S147" s="14">
        <v>28</v>
      </c>
      <c r="T147" s="14">
        <v>0</v>
      </c>
      <c r="U147" s="14">
        <v>0</v>
      </c>
      <c r="V147" s="14">
        <v>0</v>
      </c>
      <c r="W147" s="14">
        <v>1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54">
        <v>7</v>
      </c>
      <c r="AF147" s="54">
        <v>0</v>
      </c>
      <c r="AG147" s="54">
        <v>0</v>
      </c>
      <c r="AH147" s="54">
        <v>10</v>
      </c>
      <c r="AI147" s="54">
        <v>7</v>
      </c>
      <c r="AJ147" s="54">
        <v>0</v>
      </c>
      <c r="AK147" s="54">
        <v>0</v>
      </c>
      <c r="AL147" s="54">
        <v>0</v>
      </c>
      <c r="AM147" s="54">
        <v>0</v>
      </c>
      <c r="AN147" s="54">
        <v>0</v>
      </c>
      <c r="AO147" s="38">
        <v>0</v>
      </c>
      <c r="AP147" s="54">
        <v>0</v>
      </c>
      <c r="AQ147" s="54">
        <v>0</v>
      </c>
      <c r="AR147" s="54">
        <v>269.19</v>
      </c>
      <c r="AS147" s="38">
        <v>7</v>
      </c>
      <c r="AT147" s="54">
        <v>5.38</v>
      </c>
      <c r="AU147" s="54">
        <v>0</v>
      </c>
      <c r="AV147" s="54">
        <v>1</v>
      </c>
      <c r="AW147" s="54">
        <v>0</v>
      </c>
      <c r="AX147" s="54">
        <v>94.15</v>
      </c>
      <c r="AY147" s="54">
        <v>107.53</v>
      </c>
      <c r="AZ147" s="54">
        <v>161.66</v>
      </c>
      <c r="BA147" s="54">
        <v>150</v>
      </c>
      <c r="BB147" s="54">
        <v>46600</v>
      </c>
      <c r="BC147" s="38" t="s">
        <v>4</v>
      </c>
    </row>
    <row r="148" spans="1:55" s="13" customFormat="1" ht="23.25" customHeight="1" x14ac:dyDescent="0.15">
      <c r="A148" s="53"/>
      <c r="B148" s="53"/>
      <c r="C148" s="53"/>
      <c r="D148" s="53"/>
      <c r="E148" s="53"/>
      <c r="F148" s="53"/>
      <c r="G148" s="53"/>
      <c r="H148" s="53"/>
      <c r="J148" s="53"/>
      <c r="K148" s="53"/>
      <c r="L148" s="53"/>
      <c r="M148" s="53"/>
      <c r="N148" s="53"/>
      <c r="O148" s="53"/>
      <c r="P148" s="53"/>
      <c r="Q148" s="12">
        <v>196.15</v>
      </c>
      <c r="R148" s="14">
        <v>0</v>
      </c>
      <c r="S148" s="14">
        <v>41.19</v>
      </c>
      <c r="T148" s="14">
        <v>0</v>
      </c>
      <c r="U148" s="14">
        <v>0</v>
      </c>
      <c r="V148" s="14">
        <v>0</v>
      </c>
      <c r="W148" s="14">
        <v>7.85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</row>
    <row r="149" spans="1:55" s="13" customFormat="1" ht="23.25" customHeight="1" x14ac:dyDescent="0.15">
      <c r="A149" s="38">
        <v>69</v>
      </c>
      <c r="B149" s="38" t="s">
        <v>561</v>
      </c>
      <c r="C149" s="38" t="s">
        <v>562</v>
      </c>
      <c r="D149" s="38" t="s">
        <v>563</v>
      </c>
      <c r="E149" s="38" t="s">
        <v>169</v>
      </c>
      <c r="F149" s="38" t="s">
        <v>226</v>
      </c>
      <c r="G149" s="38" t="s">
        <v>171</v>
      </c>
      <c r="H149" s="38">
        <v>0</v>
      </c>
      <c r="J149" s="38">
        <v>0</v>
      </c>
      <c r="K149" s="38">
        <v>204</v>
      </c>
      <c r="L149" s="38">
        <v>0</v>
      </c>
      <c r="M149" s="38">
        <v>23</v>
      </c>
      <c r="N149" s="54">
        <v>231.05</v>
      </c>
      <c r="O149" s="38">
        <v>216</v>
      </c>
      <c r="P149" s="54">
        <v>1.0696759259259301</v>
      </c>
      <c r="Q149" s="12">
        <v>192</v>
      </c>
      <c r="R149" s="12">
        <v>0</v>
      </c>
      <c r="S149" s="14">
        <v>32</v>
      </c>
      <c r="T149" s="14">
        <v>0</v>
      </c>
      <c r="U149" s="14">
        <v>0</v>
      </c>
      <c r="V149" s="14">
        <v>0</v>
      </c>
      <c r="W149" s="14">
        <v>1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54">
        <v>8</v>
      </c>
      <c r="AF149" s="54">
        <v>0</v>
      </c>
      <c r="AG149" s="54">
        <v>1</v>
      </c>
      <c r="AH149" s="54">
        <v>0</v>
      </c>
      <c r="AI149" s="54">
        <v>7</v>
      </c>
      <c r="AJ149" s="54">
        <v>0</v>
      </c>
      <c r="AK149" s="54">
        <v>0</v>
      </c>
      <c r="AL149" s="54">
        <v>0</v>
      </c>
      <c r="AM149" s="54">
        <v>0</v>
      </c>
      <c r="AN149" s="54">
        <v>0</v>
      </c>
      <c r="AO149" s="38">
        <v>0</v>
      </c>
      <c r="AP149" s="54">
        <v>0</v>
      </c>
      <c r="AQ149" s="54">
        <v>0</v>
      </c>
      <c r="AR149" s="54">
        <v>279.56</v>
      </c>
      <c r="AS149" s="38">
        <v>8</v>
      </c>
      <c r="AT149" s="54">
        <v>5.59</v>
      </c>
      <c r="AU149" s="54">
        <v>0</v>
      </c>
      <c r="AV149" s="54">
        <v>1</v>
      </c>
      <c r="AW149" s="54">
        <v>0</v>
      </c>
      <c r="AX149" s="54">
        <v>94.15</v>
      </c>
      <c r="AY149" s="54">
        <v>108.74</v>
      </c>
      <c r="AZ149" s="54">
        <v>170.82</v>
      </c>
      <c r="BA149" s="54">
        <v>150</v>
      </c>
      <c r="BB149" s="54">
        <v>83300</v>
      </c>
      <c r="BC149" s="38" t="s">
        <v>4</v>
      </c>
    </row>
    <row r="150" spans="1:55" s="13" customFormat="1" ht="23.25" customHeight="1" x14ac:dyDescent="0.15">
      <c r="A150" s="53"/>
      <c r="B150" s="53"/>
      <c r="C150" s="53"/>
      <c r="D150" s="53"/>
      <c r="E150" s="53"/>
      <c r="F150" s="53"/>
      <c r="G150" s="53"/>
      <c r="H150" s="53"/>
      <c r="J150" s="53"/>
      <c r="K150" s="53"/>
      <c r="L150" s="53"/>
      <c r="M150" s="53"/>
      <c r="N150" s="53"/>
      <c r="O150" s="53"/>
      <c r="P150" s="53"/>
      <c r="Q150" s="12">
        <v>205.38</v>
      </c>
      <c r="R150" s="14">
        <v>0</v>
      </c>
      <c r="S150" s="14">
        <v>51.34</v>
      </c>
      <c r="T150" s="14">
        <v>0</v>
      </c>
      <c r="U150" s="14">
        <v>0</v>
      </c>
      <c r="V150" s="14">
        <v>0</v>
      </c>
      <c r="W150" s="14">
        <v>7.85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</row>
    <row r="151" spans="1:55" s="13" customFormat="1" ht="23.25" customHeight="1" x14ac:dyDescent="0.15">
      <c r="A151" s="38">
        <v>70</v>
      </c>
      <c r="B151" s="38" t="s">
        <v>564</v>
      </c>
      <c r="C151" s="38" t="s">
        <v>565</v>
      </c>
      <c r="D151" s="38" t="s">
        <v>566</v>
      </c>
      <c r="E151" s="38" t="s">
        <v>169</v>
      </c>
      <c r="F151" s="38" t="s">
        <v>226</v>
      </c>
      <c r="G151" s="38" t="s">
        <v>171</v>
      </c>
      <c r="H151" s="38">
        <v>1</v>
      </c>
      <c r="J151" s="38">
        <v>1</v>
      </c>
      <c r="K151" s="38">
        <v>204</v>
      </c>
      <c r="L151" s="38">
        <v>0</v>
      </c>
      <c r="M151" s="38">
        <v>24</v>
      </c>
      <c r="N151" s="54">
        <v>236.18</v>
      </c>
      <c r="O151" s="38">
        <v>224</v>
      </c>
      <c r="P151" s="54">
        <v>1.0543750000000001</v>
      </c>
      <c r="Q151" s="12">
        <v>200</v>
      </c>
      <c r="R151" s="12">
        <v>0</v>
      </c>
      <c r="S151" s="14">
        <v>32</v>
      </c>
      <c r="T151" s="14">
        <v>0</v>
      </c>
      <c r="U151" s="14">
        <v>0</v>
      </c>
      <c r="V151" s="14">
        <v>0</v>
      </c>
      <c r="W151" s="14">
        <v>1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54">
        <v>8</v>
      </c>
      <c r="AF151" s="54">
        <v>0</v>
      </c>
      <c r="AG151" s="54">
        <v>0</v>
      </c>
      <c r="AH151" s="54">
        <v>10</v>
      </c>
      <c r="AI151" s="54">
        <v>7</v>
      </c>
      <c r="AJ151" s="54">
        <v>0</v>
      </c>
      <c r="AK151" s="54">
        <v>0</v>
      </c>
      <c r="AL151" s="54">
        <v>0</v>
      </c>
      <c r="AM151" s="54">
        <v>0</v>
      </c>
      <c r="AN151" s="54">
        <v>0</v>
      </c>
      <c r="AO151" s="38">
        <v>0</v>
      </c>
      <c r="AP151" s="54">
        <v>0</v>
      </c>
      <c r="AQ151" s="54">
        <v>0</v>
      </c>
      <c r="AR151" s="54">
        <v>294.33</v>
      </c>
      <c r="AS151" s="38">
        <v>8</v>
      </c>
      <c r="AT151" s="54">
        <v>5.89</v>
      </c>
      <c r="AU151" s="54">
        <v>0</v>
      </c>
      <c r="AV151" s="54">
        <v>0</v>
      </c>
      <c r="AW151" s="54">
        <v>0</v>
      </c>
      <c r="AX151" s="54">
        <v>94.15</v>
      </c>
      <c r="AY151" s="54">
        <v>108.04</v>
      </c>
      <c r="AZ151" s="54">
        <v>186.29</v>
      </c>
      <c r="BA151" s="54">
        <v>150</v>
      </c>
      <c r="BB151" s="54">
        <v>145200</v>
      </c>
      <c r="BC151" s="38" t="s">
        <v>4</v>
      </c>
    </row>
    <row r="152" spans="1:55" s="13" customFormat="1" ht="23.25" customHeight="1" x14ac:dyDescent="0.15">
      <c r="A152" s="53"/>
      <c r="B152" s="53"/>
      <c r="C152" s="53"/>
      <c r="D152" s="53"/>
      <c r="E152" s="53"/>
      <c r="F152" s="53"/>
      <c r="G152" s="53"/>
      <c r="H152" s="53"/>
      <c r="J152" s="53"/>
      <c r="K152" s="53"/>
      <c r="L152" s="53"/>
      <c r="M152" s="53"/>
      <c r="N152" s="53"/>
      <c r="O152" s="53"/>
      <c r="P152" s="53"/>
      <c r="Q152" s="12">
        <v>210.88</v>
      </c>
      <c r="R152" s="14">
        <v>0</v>
      </c>
      <c r="S152" s="14">
        <v>50.61</v>
      </c>
      <c r="T152" s="14">
        <v>0</v>
      </c>
      <c r="U152" s="14">
        <v>0</v>
      </c>
      <c r="V152" s="14">
        <v>0</v>
      </c>
      <c r="W152" s="14">
        <v>7.85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</row>
    <row r="153" spans="1:55" s="13" customFormat="1" ht="23.25" customHeight="1" x14ac:dyDescent="0.15">
      <c r="A153" s="38">
        <v>71</v>
      </c>
      <c r="B153" s="38" t="s">
        <v>567</v>
      </c>
      <c r="C153" s="38" t="s">
        <v>568</v>
      </c>
      <c r="D153" s="38" t="s">
        <v>569</v>
      </c>
      <c r="E153" s="38" t="s">
        <v>169</v>
      </c>
      <c r="F153" s="38" t="s">
        <v>226</v>
      </c>
      <c r="G153" s="38" t="s">
        <v>171</v>
      </c>
      <c r="H153" s="38">
        <v>1</v>
      </c>
      <c r="J153" s="38">
        <v>1</v>
      </c>
      <c r="K153" s="38">
        <v>204</v>
      </c>
      <c r="L153" s="38">
        <v>0</v>
      </c>
      <c r="M153" s="38">
        <v>23</v>
      </c>
      <c r="N153" s="54">
        <v>324.04000000000002</v>
      </c>
      <c r="O153" s="38">
        <v>218</v>
      </c>
      <c r="P153" s="54">
        <v>1.4864220183486201</v>
      </c>
      <c r="Q153" s="12">
        <v>192</v>
      </c>
      <c r="R153" s="12">
        <v>0</v>
      </c>
      <c r="S153" s="14">
        <v>34</v>
      </c>
      <c r="T153" s="14">
        <v>0</v>
      </c>
      <c r="U153" s="14">
        <v>0</v>
      </c>
      <c r="V153" s="14">
        <v>0</v>
      </c>
      <c r="W153" s="14">
        <v>1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54">
        <v>8.5</v>
      </c>
      <c r="AF153" s="54">
        <v>1</v>
      </c>
      <c r="AG153" s="54">
        <v>0</v>
      </c>
      <c r="AH153" s="54">
        <v>9.6199999999999992</v>
      </c>
      <c r="AI153" s="54">
        <v>7</v>
      </c>
      <c r="AJ153" s="54">
        <v>0</v>
      </c>
      <c r="AK153" s="54">
        <v>0</v>
      </c>
      <c r="AL153" s="54">
        <v>0</v>
      </c>
      <c r="AM153" s="54">
        <v>0</v>
      </c>
      <c r="AN153" s="54">
        <v>0</v>
      </c>
      <c r="AO153" s="38">
        <v>0</v>
      </c>
      <c r="AP153" s="54">
        <v>0</v>
      </c>
      <c r="AQ153" s="54">
        <v>0</v>
      </c>
      <c r="AR153" s="54">
        <v>394.17</v>
      </c>
      <c r="AS153" s="38">
        <v>8.5</v>
      </c>
      <c r="AT153" s="54">
        <v>5.9</v>
      </c>
      <c r="AU153" s="54">
        <v>0</v>
      </c>
      <c r="AV153" s="54">
        <v>1</v>
      </c>
      <c r="AW153" s="54">
        <v>0</v>
      </c>
      <c r="AX153" s="54">
        <v>86.31</v>
      </c>
      <c r="AY153" s="54">
        <v>101.71</v>
      </c>
      <c r="AZ153" s="54">
        <v>292.45999999999998</v>
      </c>
      <c r="BA153" s="54">
        <v>250</v>
      </c>
      <c r="BB153" s="54">
        <v>169800</v>
      </c>
      <c r="BC153" s="38" t="s">
        <v>4</v>
      </c>
    </row>
    <row r="154" spans="1:55" s="13" customFormat="1" ht="23.25" customHeight="1" x14ac:dyDescent="0.15">
      <c r="A154" s="53"/>
      <c r="B154" s="53"/>
      <c r="C154" s="53"/>
      <c r="D154" s="53"/>
      <c r="E154" s="53"/>
      <c r="F154" s="53"/>
      <c r="G154" s="53"/>
      <c r="H154" s="53"/>
      <c r="J154" s="53"/>
      <c r="K154" s="53"/>
      <c r="L154" s="53"/>
      <c r="M154" s="53"/>
      <c r="N154" s="53"/>
      <c r="O154" s="53"/>
      <c r="P154" s="53"/>
      <c r="Q154" s="12">
        <v>285.39</v>
      </c>
      <c r="R154" s="14">
        <v>0</v>
      </c>
      <c r="S154" s="14">
        <v>75.81</v>
      </c>
      <c r="T154" s="14">
        <v>0</v>
      </c>
      <c r="U154" s="14">
        <v>0</v>
      </c>
      <c r="V154" s="14">
        <v>0</v>
      </c>
      <c r="W154" s="14">
        <v>7.85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</row>
    <row r="155" spans="1:55" s="13" customFormat="1" ht="23.25" customHeight="1" x14ac:dyDescent="0.15">
      <c r="A155" s="38">
        <v>72</v>
      </c>
      <c r="B155" s="38" t="s">
        <v>570</v>
      </c>
      <c r="C155" s="38" t="s">
        <v>571</v>
      </c>
      <c r="D155" s="38" t="s">
        <v>572</v>
      </c>
      <c r="E155" s="38" t="s">
        <v>169</v>
      </c>
      <c r="F155" s="38" t="s">
        <v>573</v>
      </c>
      <c r="G155" s="38" t="s">
        <v>171</v>
      </c>
      <c r="H155" s="38">
        <v>1</v>
      </c>
      <c r="J155" s="38">
        <v>0</v>
      </c>
      <c r="K155" s="38">
        <v>204</v>
      </c>
      <c r="L155" s="38">
        <v>0</v>
      </c>
      <c r="M155" s="38">
        <v>24</v>
      </c>
      <c r="N155" s="54">
        <v>142.1</v>
      </c>
      <c r="O155" s="38">
        <v>210</v>
      </c>
      <c r="P155" s="54">
        <v>0.98076923076923095</v>
      </c>
      <c r="Q155" s="12">
        <v>200</v>
      </c>
      <c r="R155" s="12">
        <v>0</v>
      </c>
      <c r="S155" s="14">
        <v>18</v>
      </c>
      <c r="T155" s="14">
        <v>0</v>
      </c>
      <c r="U155" s="14">
        <v>0</v>
      </c>
      <c r="V155" s="14">
        <v>0</v>
      </c>
      <c r="W155" s="14">
        <v>1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54">
        <v>4.5</v>
      </c>
      <c r="AF155" s="54">
        <v>0</v>
      </c>
      <c r="AG155" s="54">
        <v>0</v>
      </c>
      <c r="AH155" s="54">
        <v>10</v>
      </c>
      <c r="AI155" s="54">
        <v>7</v>
      </c>
      <c r="AJ155" s="54">
        <v>0</v>
      </c>
      <c r="AK155" s="54">
        <v>0</v>
      </c>
      <c r="AL155" s="54">
        <v>0</v>
      </c>
      <c r="AM155" s="54">
        <v>0</v>
      </c>
      <c r="AN155" s="54">
        <v>0</v>
      </c>
      <c r="AO155" s="38">
        <v>0</v>
      </c>
      <c r="AP155" s="54">
        <v>0</v>
      </c>
      <c r="AQ155" s="54">
        <v>0</v>
      </c>
      <c r="AR155" s="54">
        <v>251.98</v>
      </c>
      <c r="AS155" s="38">
        <v>4.5</v>
      </c>
      <c r="AT155" s="54">
        <v>5.04</v>
      </c>
      <c r="AU155" s="54">
        <v>0</v>
      </c>
      <c r="AV155" s="54">
        <v>1</v>
      </c>
      <c r="AW155" s="54">
        <v>0</v>
      </c>
      <c r="AX155" s="54">
        <v>94.15</v>
      </c>
      <c r="AY155" s="54">
        <v>104.69</v>
      </c>
      <c r="AZ155" s="54">
        <v>147.29</v>
      </c>
      <c r="BA155" s="54">
        <v>100</v>
      </c>
      <c r="BB155" s="54">
        <v>189200</v>
      </c>
      <c r="BC155" s="38" t="s">
        <v>4</v>
      </c>
    </row>
    <row r="156" spans="1:55" s="13" customFormat="1" ht="23.25" customHeight="1" x14ac:dyDescent="0.15">
      <c r="A156" s="53"/>
      <c r="B156" s="53"/>
      <c r="C156" s="53"/>
      <c r="D156" s="53"/>
      <c r="E156" s="53"/>
      <c r="F156" s="53"/>
      <c r="G156" s="53"/>
      <c r="H156" s="53"/>
      <c r="J156" s="53"/>
      <c r="K156" s="53"/>
      <c r="L156" s="53"/>
      <c r="M156" s="53"/>
      <c r="N156" s="53"/>
      <c r="O156" s="53"/>
      <c r="P156" s="53"/>
      <c r="Q156" s="12">
        <v>196.15</v>
      </c>
      <c r="R156" s="14">
        <v>0</v>
      </c>
      <c r="S156" s="14">
        <v>26.48</v>
      </c>
      <c r="T156" s="14">
        <v>0</v>
      </c>
      <c r="U156" s="14">
        <v>0</v>
      </c>
      <c r="V156" s="14">
        <v>0</v>
      </c>
      <c r="W156" s="14">
        <v>7.85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</row>
    <row r="157" spans="1:55" s="13" customFormat="1" ht="23.25" customHeight="1" x14ac:dyDescent="0.15">
      <c r="A157" s="38">
        <v>73</v>
      </c>
      <c r="B157" s="38" t="s">
        <v>574</v>
      </c>
      <c r="C157" s="38" t="s">
        <v>575</v>
      </c>
      <c r="D157" s="38" t="s">
        <v>576</v>
      </c>
      <c r="E157" s="38" t="s">
        <v>169</v>
      </c>
      <c r="F157" s="38" t="s">
        <v>573</v>
      </c>
      <c r="G157" s="38" t="s">
        <v>171</v>
      </c>
      <c r="H157" s="38">
        <v>1</v>
      </c>
      <c r="J157" s="38">
        <v>1</v>
      </c>
      <c r="K157" s="38">
        <v>204</v>
      </c>
      <c r="L157" s="38">
        <v>0</v>
      </c>
      <c r="M157" s="38">
        <v>24</v>
      </c>
      <c r="N157" s="54">
        <v>319.89999999999998</v>
      </c>
      <c r="O157" s="38">
        <v>230</v>
      </c>
      <c r="P157" s="54">
        <v>1.3908695652173899</v>
      </c>
      <c r="Q157" s="12">
        <v>200</v>
      </c>
      <c r="R157" s="12">
        <v>0</v>
      </c>
      <c r="S157" s="14">
        <v>38</v>
      </c>
      <c r="T157" s="14">
        <v>0</v>
      </c>
      <c r="U157" s="14">
        <v>0</v>
      </c>
      <c r="V157" s="14">
        <v>0</v>
      </c>
      <c r="W157" s="14">
        <v>1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54">
        <v>9.5</v>
      </c>
      <c r="AF157" s="54">
        <v>0</v>
      </c>
      <c r="AG157" s="54">
        <v>0</v>
      </c>
      <c r="AH157" s="54">
        <v>10</v>
      </c>
      <c r="AI157" s="54">
        <v>7</v>
      </c>
      <c r="AJ157" s="54">
        <v>0</v>
      </c>
      <c r="AK157" s="54">
        <v>0</v>
      </c>
      <c r="AL157" s="54">
        <v>0</v>
      </c>
      <c r="AM157" s="54">
        <v>0</v>
      </c>
      <c r="AN157" s="54">
        <v>0</v>
      </c>
      <c r="AO157" s="38">
        <v>0</v>
      </c>
      <c r="AP157" s="54">
        <v>0</v>
      </c>
      <c r="AQ157" s="54">
        <v>0</v>
      </c>
      <c r="AR157" s="54">
        <v>391.8</v>
      </c>
      <c r="AS157" s="38">
        <v>9.5</v>
      </c>
      <c r="AT157" s="54">
        <v>5.9</v>
      </c>
      <c r="AU157" s="54">
        <v>0</v>
      </c>
      <c r="AV157" s="54">
        <v>1</v>
      </c>
      <c r="AW157" s="54">
        <v>0</v>
      </c>
      <c r="AX157" s="54">
        <v>94.15</v>
      </c>
      <c r="AY157" s="54">
        <v>110.55</v>
      </c>
      <c r="AZ157" s="54">
        <v>281.25</v>
      </c>
      <c r="BA157" s="54">
        <v>250</v>
      </c>
      <c r="BB157" s="54">
        <v>125000</v>
      </c>
      <c r="BC157" s="38" t="s">
        <v>4</v>
      </c>
    </row>
    <row r="158" spans="1:55" s="13" customFormat="1" ht="23.25" customHeight="1" x14ac:dyDescent="0.15">
      <c r="A158" s="53"/>
      <c r="B158" s="53"/>
      <c r="C158" s="53"/>
      <c r="D158" s="53"/>
      <c r="E158" s="53"/>
      <c r="F158" s="53"/>
      <c r="G158" s="53"/>
      <c r="H158" s="53"/>
      <c r="J158" s="53"/>
      <c r="K158" s="53"/>
      <c r="L158" s="53"/>
      <c r="M158" s="53"/>
      <c r="N158" s="53"/>
      <c r="O158" s="53"/>
      <c r="P158" s="53"/>
      <c r="Q158" s="12">
        <v>278.17</v>
      </c>
      <c r="R158" s="14">
        <v>0</v>
      </c>
      <c r="S158" s="14">
        <v>79.28</v>
      </c>
      <c r="T158" s="14">
        <v>0</v>
      </c>
      <c r="U158" s="14">
        <v>0</v>
      </c>
      <c r="V158" s="14">
        <v>0</v>
      </c>
      <c r="W158" s="14">
        <v>7.85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</row>
    <row r="159" spans="1:55" s="13" customFormat="1" ht="23.25" customHeight="1" x14ac:dyDescent="0.15">
      <c r="A159" s="38">
        <v>74</v>
      </c>
      <c r="B159" s="38" t="s">
        <v>577</v>
      </c>
      <c r="C159" s="38" t="s">
        <v>578</v>
      </c>
      <c r="D159" s="38" t="s">
        <v>579</v>
      </c>
      <c r="E159" s="38" t="s">
        <v>169</v>
      </c>
      <c r="F159" s="38" t="s">
        <v>580</v>
      </c>
      <c r="G159" s="38" t="s">
        <v>171</v>
      </c>
      <c r="H159" s="38">
        <v>0</v>
      </c>
      <c r="J159" s="38">
        <v>0</v>
      </c>
      <c r="K159" s="38">
        <v>204</v>
      </c>
      <c r="L159" s="38">
        <v>0</v>
      </c>
      <c r="M159" s="38">
        <v>24</v>
      </c>
      <c r="N159" s="54">
        <v>312.8</v>
      </c>
      <c r="O159" s="38">
        <v>230</v>
      </c>
      <c r="P159" s="54">
        <v>1.36</v>
      </c>
      <c r="Q159" s="12">
        <v>200</v>
      </c>
      <c r="R159" s="12">
        <v>0</v>
      </c>
      <c r="S159" s="14">
        <v>38</v>
      </c>
      <c r="T159" s="14">
        <v>0</v>
      </c>
      <c r="U159" s="14">
        <v>0</v>
      </c>
      <c r="V159" s="14">
        <v>0</v>
      </c>
      <c r="W159" s="14">
        <v>1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54">
        <v>9.5</v>
      </c>
      <c r="AF159" s="54">
        <v>0</v>
      </c>
      <c r="AG159" s="54">
        <v>0</v>
      </c>
      <c r="AH159" s="54">
        <v>10</v>
      </c>
      <c r="AI159" s="54">
        <v>7</v>
      </c>
      <c r="AJ159" s="54">
        <v>0</v>
      </c>
      <c r="AK159" s="54">
        <v>0</v>
      </c>
      <c r="AL159" s="54">
        <v>0</v>
      </c>
      <c r="AM159" s="54">
        <v>0</v>
      </c>
      <c r="AN159" s="54">
        <v>0</v>
      </c>
      <c r="AO159" s="38">
        <v>0</v>
      </c>
      <c r="AP159" s="54">
        <v>0</v>
      </c>
      <c r="AQ159" s="54">
        <v>0</v>
      </c>
      <c r="AR159" s="54">
        <v>383.87</v>
      </c>
      <c r="AS159" s="38">
        <v>9.5</v>
      </c>
      <c r="AT159" s="54">
        <v>5.9</v>
      </c>
      <c r="AU159" s="54">
        <v>0</v>
      </c>
      <c r="AV159" s="54">
        <v>1</v>
      </c>
      <c r="AW159" s="54">
        <v>0</v>
      </c>
      <c r="AX159" s="54">
        <v>94.15</v>
      </c>
      <c r="AY159" s="54">
        <v>110.55</v>
      </c>
      <c r="AZ159" s="54">
        <v>273.32</v>
      </c>
      <c r="BA159" s="54">
        <v>250</v>
      </c>
      <c r="BB159" s="54">
        <v>93300</v>
      </c>
      <c r="BC159" s="38" t="s">
        <v>4</v>
      </c>
    </row>
    <row r="160" spans="1:55" s="13" customFormat="1" ht="23.25" customHeight="1" x14ac:dyDescent="0.15">
      <c r="A160" s="53"/>
      <c r="B160" s="53"/>
      <c r="C160" s="53"/>
      <c r="D160" s="53"/>
      <c r="E160" s="53"/>
      <c r="F160" s="53"/>
      <c r="G160" s="53"/>
      <c r="H160" s="53"/>
      <c r="J160" s="53"/>
      <c r="K160" s="53"/>
      <c r="L160" s="53"/>
      <c r="M160" s="53"/>
      <c r="N160" s="53"/>
      <c r="O160" s="53"/>
      <c r="P160" s="53"/>
      <c r="Q160" s="12">
        <v>272</v>
      </c>
      <c r="R160" s="14">
        <v>0</v>
      </c>
      <c r="S160" s="14">
        <v>77.52</v>
      </c>
      <c r="T160" s="14">
        <v>0</v>
      </c>
      <c r="U160" s="14">
        <v>0</v>
      </c>
      <c r="V160" s="14">
        <v>0</v>
      </c>
      <c r="W160" s="14">
        <v>7.85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</row>
    <row r="161" spans="1:55" s="13" customFormat="1" ht="23.25" customHeight="1" x14ac:dyDescent="0.15">
      <c r="A161" s="38">
        <v>75</v>
      </c>
      <c r="B161" s="38" t="s">
        <v>581</v>
      </c>
      <c r="C161" s="38" t="s">
        <v>582</v>
      </c>
      <c r="D161" s="38" t="s">
        <v>583</v>
      </c>
      <c r="E161" s="38" t="s">
        <v>169</v>
      </c>
      <c r="F161" s="38" t="s">
        <v>584</v>
      </c>
      <c r="G161" s="38" t="s">
        <v>171</v>
      </c>
      <c r="H161" s="38">
        <v>1</v>
      </c>
      <c r="J161" s="38">
        <v>2</v>
      </c>
      <c r="K161" s="38">
        <v>204</v>
      </c>
      <c r="L161" s="38">
        <v>0</v>
      </c>
      <c r="M161" s="38">
        <v>23.875</v>
      </c>
      <c r="N161" s="54">
        <v>257.62599999999998</v>
      </c>
      <c r="O161" s="38">
        <v>221</v>
      </c>
      <c r="P161" s="54">
        <v>1.16572850678733</v>
      </c>
      <c r="Q161" s="12">
        <v>199</v>
      </c>
      <c r="R161" s="12">
        <v>0</v>
      </c>
      <c r="S161" s="14">
        <v>30</v>
      </c>
      <c r="T161" s="14">
        <v>0</v>
      </c>
      <c r="U161" s="14">
        <v>0</v>
      </c>
      <c r="V161" s="14">
        <v>0</v>
      </c>
      <c r="W161" s="14">
        <v>1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54">
        <v>7.5</v>
      </c>
      <c r="AF161" s="54">
        <v>0.125</v>
      </c>
      <c r="AG161" s="54">
        <v>0</v>
      </c>
      <c r="AH161" s="54">
        <v>9.9499999999999993</v>
      </c>
      <c r="AI161" s="54">
        <v>7</v>
      </c>
      <c r="AJ161" s="54">
        <v>0</v>
      </c>
      <c r="AK161" s="54">
        <v>0</v>
      </c>
      <c r="AL161" s="54">
        <v>0</v>
      </c>
      <c r="AM161" s="54">
        <v>0</v>
      </c>
      <c r="AN161" s="54">
        <v>0</v>
      </c>
      <c r="AO161" s="38">
        <v>0</v>
      </c>
      <c r="AP161" s="54">
        <v>0</v>
      </c>
      <c r="AQ161" s="54">
        <v>0</v>
      </c>
      <c r="AR161" s="54">
        <v>316.74</v>
      </c>
      <c r="AS161" s="38">
        <v>7.5</v>
      </c>
      <c r="AT161" s="54">
        <v>5.9</v>
      </c>
      <c r="AU161" s="54">
        <v>0</v>
      </c>
      <c r="AV161" s="54">
        <v>0</v>
      </c>
      <c r="AW161" s="54">
        <v>0</v>
      </c>
      <c r="AX161" s="54">
        <v>94.15</v>
      </c>
      <c r="AY161" s="54">
        <v>107.55</v>
      </c>
      <c r="AZ161" s="54">
        <v>209.19</v>
      </c>
      <c r="BA161" s="54">
        <v>200</v>
      </c>
      <c r="BB161" s="54">
        <v>36800</v>
      </c>
      <c r="BC161" s="38" t="s">
        <v>4</v>
      </c>
    </row>
    <row r="162" spans="1:55" s="13" customFormat="1" ht="23.25" customHeight="1" x14ac:dyDescent="0.15">
      <c r="A162" s="53"/>
      <c r="B162" s="53"/>
      <c r="C162" s="53"/>
      <c r="D162" s="53"/>
      <c r="E162" s="53"/>
      <c r="F162" s="53"/>
      <c r="G162" s="53"/>
      <c r="H162" s="53"/>
      <c r="J162" s="53"/>
      <c r="K162" s="53"/>
      <c r="L162" s="53"/>
      <c r="M162" s="53"/>
      <c r="N162" s="53"/>
      <c r="O162" s="53"/>
      <c r="P162" s="53"/>
      <c r="Q162" s="12">
        <v>231.98</v>
      </c>
      <c r="R162" s="14">
        <v>0</v>
      </c>
      <c r="S162" s="14">
        <v>52.46</v>
      </c>
      <c r="T162" s="14">
        <v>0</v>
      </c>
      <c r="U162" s="14">
        <v>0</v>
      </c>
      <c r="V162" s="14">
        <v>0</v>
      </c>
      <c r="W162" s="14">
        <v>7.85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</row>
    <row r="163" spans="1:55" s="13" customFormat="1" ht="23.25" customHeight="1" x14ac:dyDescent="0.15">
      <c r="A163" s="38">
        <v>76</v>
      </c>
      <c r="B163" s="38" t="s">
        <v>585</v>
      </c>
      <c r="C163" s="38" t="s">
        <v>586</v>
      </c>
      <c r="D163" s="38" t="s">
        <v>587</v>
      </c>
      <c r="E163" s="38" t="s">
        <v>175</v>
      </c>
      <c r="F163" s="38" t="s">
        <v>584</v>
      </c>
      <c r="G163" s="38" t="s">
        <v>171</v>
      </c>
      <c r="H163" s="38">
        <v>1</v>
      </c>
      <c r="J163" s="38">
        <v>2</v>
      </c>
      <c r="K163" s="38">
        <v>204</v>
      </c>
      <c r="L163" s="38">
        <v>0</v>
      </c>
      <c r="M163" s="38">
        <v>23</v>
      </c>
      <c r="N163" s="54">
        <v>184.53</v>
      </c>
      <c r="O163" s="38">
        <v>210</v>
      </c>
      <c r="P163" s="54">
        <v>0.98076923076923095</v>
      </c>
      <c r="Q163" s="12">
        <v>192</v>
      </c>
      <c r="R163" s="12">
        <v>0</v>
      </c>
      <c r="S163" s="14">
        <v>26</v>
      </c>
      <c r="T163" s="14">
        <v>0</v>
      </c>
      <c r="U163" s="14">
        <v>0</v>
      </c>
      <c r="V163" s="14">
        <v>0</v>
      </c>
      <c r="W163" s="14">
        <v>1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54">
        <v>6.5</v>
      </c>
      <c r="AF163" s="54">
        <v>1</v>
      </c>
      <c r="AG163" s="54">
        <v>0</v>
      </c>
      <c r="AH163" s="54">
        <v>9.6199999999999992</v>
      </c>
      <c r="AI163" s="54">
        <v>7</v>
      </c>
      <c r="AJ163" s="54">
        <v>0</v>
      </c>
      <c r="AK163" s="54">
        <v>0</v>
      </c>
      <c r="AL163" s="54">
        <v>0</v>
      </c>
      <c r="AM163" s="54">
        <v>0</v>
      </c>
      <c r="AN163" s="54">
        <v>0</v>
      </c>
      <c r="AO163" s="38">
        <v>0</v>
      </c>
      <c r="AP163" s="54">
        <v>0</v>
      </c>
      <c r="AQ163" s="54">
        <v>0</v>
      </c>
      <c r="AR163" s="54">
        <v>257.52</v>
      </c>
      <c r="AS163" s="38">
        <v>6.5</v>
      </c>
      <c r="AT163" s="54">
        <v>5.15</v>
      </c>
      <c r="AU163" s="54">
        <v>0</v>
      </c>
      <c r="AV163" s="54">
        <v>1</v>
      </c>
      <c r="AW163" s="54">
        <v>0</v>
      </c>
      <c r="AX163" s="54">
        <v>86.31</v>
      </c>
      <c r="AY163" s="54">
        <v>98.96</v>
      </c>
      <c r="AZ163" s="54">
        <v>158.56</v>
      </c>
      <c r="BA163" s="54">
        <v>150</v>
      </c>
      <c r="BB163" s="54">
        <v>34200</v>
      </c>
      <c r="BC163" s="38" t="s">
        <v>4</v>
      </c>
    </row>
    <row r="164" spans="1:55" s="13" customFormat="1" ht="23.25" customHeight="1" x14ac:dyDescent="0.15">
      <c r="A164" s="53"/>
      <c r="B164" s="53"/>
      <c r="C164" s="53"/>
      <c r="D164" s="53"/>
      <c r="E164" s="53"/>
      <c r="F164" s="53"/>
      <c r="G164" s="53"/>
      <c r="H164" s="53"/>
      <c r="J164" s="53"/>
      <c r="K164" s="53"/>
      <c r="L164" s="53"/>
      <c r="M164" s="53"/>
      <c r="N164" s="53"/>
      <c r="O164" s="53"/>
      <c r="P164" s="53"/>
      <c r="Q164" s="12">
        <v>188.31</v>
      </c>
      <c r="R164" s="14">
        <v>0</v>
      </c>
      <c r="S164" s="14">
        <v>38.25</v>
      </c>
      <c r="T164" s="14">
        <v>0</v>
      </c>
      <c r="U164" s="14">
        <v>0</v>
      </c>
      <c r="V164" s="14">
        <v>0</v>
      </c>
      <c r="W164" s="14">
        <v>7.85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</row>
    <row r="165" spans="1:55" s="13" customFormat="1" ht="23.25" customHeight="1" x14ac:dyDescent="0.15">
      <c r="A165" s="38">
        <v>77</v>
      </c>
      <c r="B165" s="38" t="s">
        <v>588</v>
      </c>
      <c r="C165" s="38" t="s">
        <v>589</v>
      </c>
      <c r="D165" s="38" t="s">
        <v>590</v>
      </c>
      <c r="E165" s="38" t="s">
        <v>175</v>
      </c>
      <c r="F165" s="38" t="s">
        <v>591</v>
      </c>
      <c r="G165" s="38" t="s">
        <v>171</v>
      </c>
      <c r="H165" s="38">
        <v>0</v>
      </c>
      <c r="J165" s="38">
        <v>0</v>
      </c>
      <c r="K165" s="38">
        <v>204</v>
      </c>
      <c r="L165" s="38">
        <v>0</v>
      </c>
      <c r="M165" s="38">
        <v>21.5</v>
      </c>
      <c r="N165" s="54">
        <v>266.27999999999997</v>
      </c>
      <c r="O165" s="38">
        <v>204</v>
      </c>
      <c r="P165" s="54">
        <v>1.30529411764706</v>
      </c>
      <c r="Q165" s="12">
        <v>180</v>
      </c>
      <c r="R165" s="12">
        <v>0</v>
      </c>
      <c r="S165" s="14">
        <v>32</v>
      </c>
      <c r="T165" s="14">
        <v>0</v>
      </c>
      <c r="U165" s="14">
        <v>0</v>
      </c>
      <c r="V165" s="14">
        <v>0</v>
      </c>
      <c r="W165" s="14">
        <v>1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54">
        <v>8</v>
      </c>
      <c r="AF165" s="54">
        <v>0</v>
      </c>
      <c r="AG165" s="54">
        <v>2.5</v>
      </c>
      <c r="AH165" s="54">
        <v>0</v>
      </c>
      <c r="AI165" s="54">
        <v>7</v>
      </c>
      <c r="AJ165" s="54">
        <v>0</v>
      </c>
      <c r="AK165" s="54">
        <v>0</v>
      </c>
      <c r="AL165" s="54">
        <v>0</v>
      </c>
      <c r="AM165" s="54">
        <v>0</v>
      </c>
      <c r="AN165" s="54">
        <v>0</v>
      </c>
      <c r="AO165" s="38">
        <v>0</v>
      </c>
      <c r="AP165" s="54">
        <v>0</v>
      </c>
      <c r="AQ165" s="54">
        <v>0</v>
      </c>
      <c r="AR165" s="54">
        <v>320.45</v>
      </c>
      <c r="AS165" s="38">
        <v>8</v>
      </c>
      <c r="AT165" s="54">
        <v>5.9</v>
      </c>
      <c r="AU165" s="54">
        <v>0</v>
      </c>
      <c r="AV165" s="54">
        <v>0</v>
      </c>
      <c r="AW165" s="54">
        <v>0</v>
      </c>
      <c r="AX165" s="54">
        <v>78.459999999999994</v>
      </c>
      <c r="AY165" s="54">
        <v>92.36</v>
      </c>
      <c r="AZ165" s="54">
        <v>228.09</v>
      </c>
      <c r="BA165" s="54">
        <v>200</v>
      </c>
      <c r="BB165" s="54">
        <v>112400</v>
      </c>
      <c r="BC165" s="38" t="s">
        <v>4</v>
      </c>
    </row>
    <row r="166" spans="1:55" s="13" customFormat="1" ht="23.25" customHeight="1" x14ac:dyDescent="0.15">
      <c r="A166" s="53"/>
      <c r="B166" s="53"/>
      <c r="C166" s="53"/>
      <c r="D166" s="53"/>
      <c r="E166" s="53"/>
      <c r="F166" s="53"/>
      <c r="G166" s="53"/>
      <c r="H166" s="53"/>
      <c r="J166" s="53"/>
      <c r="K166" s="53"/>
      <c r="L166" s="53"/>
      <c r="M166" s="53"/>
      <c r="N166" s="53"/>
      <c r="O166" s="53"/>
      <c r="P166" s="53"/>
      <c r="Q166" s="12">
        <v>234.95</v>
      </c>
      <c r="R166" s="14">
        <v>0</v>
      </c>
      <c r="S166" s="14">
        <v>62.65</v>
      </c>
      <c r="T166" s="14">
        <v>0</v>
      </c>
      <c r="U166" s="14">
        <v>0</v>
      </c>
      <c r="V166" s="14">
        <v>0</v>
      </c>
      <c r="W166" s="14">
        <v>7.85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</row>
    <row r="167" spans="1:55" s="13" customFormat="1" ht="23.25" customHeight="1" x14ac:dyDescent="0.15">
      <c r="A167" s="38">
        <v>78</v>
      </c>
      <c r="B167" s="38" t="s">
        <v>592</v>
      </c>
      <c r="C167" s="38" t="s">
        <v>593</v>
      </c>
      <c r="D167" s="38" t="s">
        <v>594</v>
      </c>
      <c r="E167" s="38" t="s">
        <v>175</v>
      </c>
      <c r="F167" s="38" t="s">
        <v>595</v>
      </c>
      <c r="G167" s="38" t="s">
        <v>171</v>
      </c>
      <c r="H167" s="38">
        <v>0</v>
      </c>
      <c r="J167" s="38">
        <v>0</v>
      </c>
      <c r="K167" s="38">
        <v>204</v>
      </c>
      <c r="L167" s="38">
        <v>0</v>
      </c>
      <c r="M167" s="38">
        <v>23.5</v>
      </c>
      <c r="N167" s="54">
        <v>156.19999999999999</v>
      </c>
      <c r="O167" s="38">
        <v>206</v>
      </c>
      <c r="P167" s="54">
        <v>0.98076923076923095</v>
      </c>
      <c r="Q167" s="12">
        <v>196</v>
      </c>
      <c r="R167" s="12">
        <v>0</v>
      </c>
      <c r="S167" s="14">
        <v>18</v>
      </c>
      <c r="T167" s="14">
        <v>0</v>
      </c>
      <c r="U167" s="14">
        <v>0</v>
      </c>
      <c r="V167" s="14">
        <v>0</v>
      </c>
      <c r="W167" s="14">
        <v>1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54">
        <v>4.5</v>
      </c>
      <c r="AF167" s="54">
        <v>0.5</v>
      </c>
      <c r="AG167" s="54">
        <v>0</v>
      </c>
      <c r="AH167" s="54">
        <v>9.81</v>
      </c>
      <c r="AI167" s="54">
        <v>7</v>
      </c>
      <c r="AJ167" s="54">
        <v>0</v>
      </c>
      <c r="AK167" s="54">
        <v>0</v>
      </c>
      <c r="AL167" s="54">
        <v>0</v>
      </c>
      <c r="AM167" s="54">
        <v>0</v>
      </c>
      <c r="AN167" s="54">
        <v>0</v>
      </c>
      <c r="AO167" s="38">
        <v>0</v>
      </c>
      <c r="AP167" s="54">
        <v>0</v>
      </c>
      <c r="AQ167" s="54">
        <v>0</v>
      </c>
      <c r="AR167" s="54">
        <v>247.87</v>
      </c>
      <c r="AS167" s="38">
        <v>4.5</v>
      </c>
      <c r="AT167" s="54">
        <v>4.96</v>
      </c>
      <c r="AU167" s="54">
        <v>0</v>
      </c>
      <c r="AV167" s="54">
        <v>0</v>
      </c>
      <c r="AW167" s="54">
        <v>0</v>
      </c>
      <c r="AX167" s="54">
        <v>94.15</v>
      </c>
      <c r="AY167" s="54">
        <v>103.61</v>
      </c>
      <c r="AZ167" s="54">
        <v>144.26</v>
      </c>
      <c r="BA167" s="54">
        <v>100</v>
      </c>
      <c r="BB167" s="54">
        <v>177000</v>
      </c>
      <c r="BC167" s="38" t="s">
        <v>4</v>
      </c>
    </row>
    <row r="168" spans="1:55" s="13" customFormat="1" ht="23.25" customHeight="1" x14ac:dyDescent="0.15">
      <c r="A168" s="53"/>
      <c r="B168" s="53"/>
      <c r="C168" s="53"/>
      <c r="D168" s="53"/>
      <c r="E168" s="53"/>
      <c r="F168" s="53"/>
      <c r="G168" s="53"/>
      <c r="H168" s="53"/>
      <c r="J168" s="53"/>
      <c r="K168" s="53"/>
      <c r="L168" s="53"/>
      <c r="M168" s="53"/>
      <c r="N168" s="53"/>
      <c r="O168" s="53"/>
      <c r="P168" s="53"/>
      <c r="Q168" s="12">
        <v>192.23</v>
      </c>
      <c r="R168" s="14">
        <v>0</v>
      </c>
      <c r="S168" s="14">
        <v>26.48</v>
      </c>
      <c r="T168" s="14">
        <v>0</v>
      </c>
      <c r="U168" s="14">
        <v>0</v>
      </c>
      <c r="V168" s="14">
        <v>0</v>
      </c>
      <c r="W168" s="14">
        <v>7.85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</row>
    <row r="169" spans="1:55" s="13" customFormat="1" ht="23.25" customHeight="1" x14ac:dyDescent="0.15">
      <c r="A169" s="38">
        <v>79</v>
      </c>
      <c r="B169" s="38" t="s">
        <v>596</v>
      </c>
      <c r="C169" s="38" t="s">
        <v>597</v>
      </c>
      <c r="D169" s="38" t="s">
        <v>598</v>
      </c>
      <c r="E169" s="38" t="s">
        <v>175</v>
      </c>
      <c r="F169" s="38" t="s">
        <v>595</v>
      </c>
      <c r="G169" s="38" t="s">
        <v>171</v>
      </c>
      <c r="H169" s="38">
        <v>0</v>
      </c>
      <c r="J169" s="38">
        <v>0</v>
      </c>
      <c r="K169" s="38">
        <v>204</v>
      </c>
      <c r="L169" s="38">
        <v>0</v>
      </c>
      <c r="M169" s="38">
        <v>22</v>
      </c>
      <c r="N169" s="54">
        <v>138.63999999999999</v>
      </c>
      <c r="O169" s="38">
        <v>190</v>
      </c>
      <c r="P169" s="54">
        <v>0.98076923076923095</v>
      </c>
      <c r="Q169" s="12">
        <v>184</v>
      </c>
      <c r="R169" s="12">
        <v>0</v>
      </c>
      <c r="S169" s="14">
        <v>14</v>
      </c>
      <c r="T169" s="14">
        <v>0</v>
      </c>
      <c r="U169" s="14">
        <v>0</v>
      </c>
      <c r="V169" s="14">
        <v>0</v>
      </c>
      <c r="W169" s="14">
        <v>1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54">
        <v>3.5</v>
      </c>
      <c r="AF169" s="54">
        <v>0</v>
      </c>
      <c r="AG169" s="54">
        <v>2</v>
      </c>
      <c r="AH169" s="54">
        <v>0</v>
      </c>
      <c r="AI169" s="54">
        <v>7</v>
      </c>
      <c r="AJ169" s="54">
        <v>0</v>
      </c>
      <c r="AK169" s="54">
        <v>0</v>
      </c>
      <c r="AL169" s="54">
        <v>0</v>
      </c>
      <c r="AM169" s="54">
        <v>0</v>
      </c>
      <c r="AN169" s="54">
        <v>0</v>
      </c>
      <c r="AO169" s="38">
        <v>0</v>
      </c>
      <c r="AP169" s="54">
        <v>0</v>
      </c>
      <c r="AQ169" s="54">
        <v>0</v>
      </c>
      <c r="AR169" s="54">
        <v>219.41</v>
      </c>
      <c r="AS169" s="38">
        <v>3.5</v>
      </c>
      <c r="AT169" s="54">
        <v>4.3899999999999997</v>
      </c>
      <c r="AU169" s="54">
        <v>0</v>
      </c>
      <c r="AV169" s="54">
        <v>0</v>
      </c>
      <c r="AW169" s="54">
        <v>0</v>
      </c>
      <c r="AX169" s="54">
        <v>82.38</v>
      </c>
      <c r="AY169" s="54">
        <v>90.27</v>
      </c>
      <c r="AZ169" s="54">
        <v>129.13999999999999</v>
      </c>
      <c r="BA169" s="54">
        <v>100</v>
      </c>
      <c r="BB169" s="54">
        <v>116600</v>
      </c>
      <c r="BC169" s="38" t="s">
        <v>4</v>
      </c>
    </row>
    <row r="170" spans="1:55" s="13" customFormat="1" ht="23.25" customHeight="1" x14ac:dyDescent="0.15">
      <c r="A170" s="53"/>
      <c r="B170" s="53"/>
      <c r="C170" s="53"/>
      <c r="D170" s="53"/>
      <c r="E170" s="53"/>
      <c r="F170" s="53"/>
      <c r="G170" s="53"/>
      <c r="H170" s="53"/>
      <c r="J170" s="53"/>
      <c r="K170" s="53"/>
      <c r="L170" s="53"/>
      <c r="M170" s="53"/>
      <c r="N170" s="53"/>
      <c r="O170" s="53"/>
      <c r="P170" s="53"/>
      <c r="Q170" s="12">
        <v>180.46</v>
      </c>
      <c r="R170" s="14">
        <v>0</v>
      </c>
      <c r="S170" s="14">
        <v>20.6</v>
      </c>
      <c r="T170" s="14">
        <v>0</v>
      </c>
      <c r="U170" s="14">
        <v>0</v>
      </c>
      <c r="V170" s="14">
        <v>0</v>
      </c>
      <c r="W170" s="14">
        <v>7.85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</row>
    <row r="171" spans="1:55" s="13" customFormat="1" ht="23.25" customHeight="1" x14ac:dyDescent="0.15">
      <c r="A171" s="38">
        <v>80</v>
      </c>
      <c r="B171" s="38" t="s">
        <v>599</v>
      </c>
      <c r="C171" s="38" t="s">
        <v>600</v>
      </c>
      <c r="D171" s="38" t="s">
        <v>601</v>
      </c>
      <c r="E171" s="38" t="s">
        <v>169</v>
      </c>
      <c r="F171" s="38" t="s">
        <v>602</v>
      </c>
      <c r="G171" s="38" t="s">
        <v>171</v>
      </c>
      <c r="H171" s="38">
        <v>0</v>
      </c>
      <c r="J171" s="38">
        <v>0</v>
      </c>
      <c r="K171" s="38">
        <v>204</v>
      </c>
      <c r="L171" s="38">
        <v>0</v>
      </c>
      <c r="M171" s="38">
        <v>24</v>
      </c>
      <c r="N171" s="54">
        <v>206.04</v>
      </c>
      <c r="O171" s="38">
        <v>228</v>
      </c>
      <c r="P171" s="54">
        <v>0.98076923076923095</v>
      </c>
      <c r="Q171" s="12">
        <v>200</v>
      </c>
      <c r="R171" s="12">
        <v>0</v>
      </c>
      <c r="S171" s="14">
        <v>36</v>
      </c>
      <c r="T171" s="14">
        <v>0</v>
      </c>
      <c r="U171" s="14">
        <v>0</v>
      </c>
      <c r="V171" s="14">
        <v>0</v>
      </c>
      <c r="W171" s="14">
        <v>1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54">
        <v>9</v>
      </c>
      <c r="AF171" s="54">
        <v>0</v>
      </c>
      <c r="AG171" s="54">
        <v>0</v>
      </c>
      <c r="AH171" s="54">
        <v>10</v>
      </c>
      <c r="AI171" s="54">
        <v>7</v>
      </c>
      <c r="AJ171" s="54">
        <v>0</v>
      </c>
      <c r="AK171" s="54">
        <v>0</v>
      </c>
      <c r="AL171" s="54">
        <v>0</v>
      </c>
      <c r="AM171" s="54">
        <v>0</v>
      </c>
      <c r="AN171" s="54">
        <v>0</v>
      </c>
      <c r="AO171" s="38">
        <v>0</v>
      </c>
      <c r="AP171" s="54">
        <v>0</v>
      </c>
      <c r="AQ171" s="54">
        <v>0</v>
      </c>
      <c r="AR171" s="54">
        <v>282.95999999999998</v>
      </c>
      <c r="AS171" s="38">
        <v>9</v>
      </c>
      <c r="AT171" s="54">
        <v>5.66</v>
      </c>
      <c r="AU171" s="54">
        <v>0</v>
      </c>
      <c r="AV171" s="54">
        <v>0</v>
      </c>
      <c r="AW171" s="54">
        <v>0</v>
      </c>
      <c r="AX171" s="54">
        <v>94.15</v>
      </c>
      <c r="AY171" s="54">
        <v>108.81</v>
      </c>
      <c r="AZ171" s="54">
        <v>174.15</v>
      </c>
      <c r="BA171" s="54">
        <v>150</v>
      </c>
      <c r="BB171" s="54">
        <v>96600</v>
      </c>
      <c r="BC171" s="38" t="s">
        <v>4</v>
      </c>
    </row>
    <row r="172" spans="1:55" s="13" customFormat="1" ht="23.25" customHeight="1" x14ac:dyDescent="0.15">
      <c r="A172" s="53"/>
      <c r="B172" s="53"/>
      <c r="C172" s="53"/>
      <c r="D172" s="53"/>
      <c r="E172" s="53"/>
      <c r="F172" s="53"/>
      <c r="G172" s="53"/>
      <c r="H172" s="53"/>
      <c r="J172" s="53"/>
      <c r="K172" s="53"/>
      <c r="L172" s="53"/>
      <c r="M172" s="53"/>
      <c r="N172" s="53"/>
      <c r="O172" s="53"/>
      <c r="P172" s="53"/>
      <c r="Q172" s="12">
        <v>196.15</v>
      </c>
      <c r="R172" s="14">
        <v>0</v>
      </c>
      <c r="S172" s="14">
        <v>52.96</v>
      </c>
      <c r="T172" s="14">
        <v>0</v>
      </c>
      <c r="U172" s="14">
        <v>0</v>
      </c>
      <c r="V172" s="14">
        <v>0</v>
      </c>
      <c r="W172" s="14">
        <v>7.85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</row>
    <row r="173" spans="1:55" s="13" customFormat="1" ht="23.25" customHeight="1" x14ac:dyDescent="0.15">
      <c r="A173" s="38">
        <v>81</v>
      </c>
      <c r="B173" s="38" t="s">
        <v>603</v>
      </c>
      <c r="C173" s="38" t="s">
        <v>604</v>
      </c>
      <c r="D173" s="38" t="s">
        <v>605</v>
      </c>
      <c r="E173" s="38" t="s">
        <v>169</v>
      </c>
      <c r="F173" s="38" t="s">
        <v>602</v>
      </c>
      <c r="G173" s="38" t="s">
        <v>171</v>
      </c>
      <c r="H173" s="38">
        <v>0</v>
      </c>
      <c r="J173" s="38">
        <v>0</v>
      </c>
      <c r="K173" s="38">
        <v>204</v>
      </c>
      <c r="L173" s="38">
        <v>0</v>
      </c>
      <c r="M173" s="38">
        <v>24</v>
      </c>
      <c r="N173" s="54">
        <v>216.26</v>
      </c>
      <c r="O173" s="38">
        <v>226</v>
      </c>
      <c r="P173" s="54">
        <v>0.98076923076923095</v>
      </c>
      <c r="Q173" s="12">
        <v>200</v>
      </c>
      <c r="R173" s="12">
        <v>0</v>
      </c>
      <c r="S173" s="14">
        <v>34</v>
      </c>
      <c r="T173" s="14">
        <v>0</v>
      </c>
      <c r="U173" s="14">
        <v>0</v>
      </c>
      <c r="V173" s="14">
        <v>0</v>
      </c>
      <c r="W173" s="14">
        <v>1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54">
        <v>8.5</v>
      </c>
      <c r="AF173" s="54">
        <v>0</v>
      </c>
      <c r="AG173" s="54">
        <v>0</v>
      </c>
      <c r="AH173" s="54">
        <v>10</v>
      </c>
      <c r="AI173" s="54">
        <v>7</v>
      </c>
      <c r="AJ173" s="54">
        <v>0</v>
      </c>
      <c r="AK173" s="54">
        <v>0</v>
      </c>
      <c r="AL173" s="54">
        <v>0</v>
      </c>
      <c r="AM173" s="54">
        <v>0</v>
      </c>
      <c r="AN173" s="54">
        <v>0</v>
      </c>
      <c r="AO173" s="38">
        <v>0</v>
      </c>
      <c r="AP173" s="54">
        <v>0</v>
      </c>
      <c r="AQ173" s="54">
        <v>0</v>
      </c>
      <c r="AR173" s="54">
        <v>279.52</v>
      </c>
      <c r="AS173" s="38">
        <v>8.5</v>
      </c>
      <c r="AT173" s="54">
        <v>5.59</v>
      </c>
      <c r="AU173" s="54">
        <v>0</v>
      </c>
      <c r="AV173" s="54">
        <v>0</v>
      </c>
      <c r="AW173" s="54">
        <v>0</v>
      </c>
      <c r="AX173" s="54">
        <v>94.15</v>
      </c>
      <c r="AY173" s="54">
        <v>108.24</v>
      </c>
      <c r="AZ173" s="54">
        <v>171.28</v>
      </c>
      <c r="BA173" s="54">
        <v>150</v>
      </c>
      <c r="BB173" s="54">
        <v>85100</v>
      </c>
      <c r="BC173" s="38" t="s">
        <v>4</v>
      </c>
    </row>
    <row r="174" spans="1:55" s="13" customFormat="1" ht="23.25" customHeight="1" x14ac:dyDescent="0.15">
      <c r="A174" s="53"/>
      <c r="B174" s="53"/>
      <c r="C174" s="53"/>
      <c r="D174" s="53"/>
      <c r="E174" s="53"/>
      <c r="F174" s="53"/>
      <c r="G174" s="53"/>
      <c r="H174" s="53"/>
      <c r="J174" s="53"/>
      <c r="K174" s="53"/>
      <c r="L174" s="53"/>
      <c r="M174" s="53"/>
      <c r="N174" s="53"/>
      <c r="O174" s="53"/>
      <c r="P174" s="53"/>
      <c r="Q174" s="12">
        <v>196.15</v>
      </c>
      <c r="R174" s="14">
        <v>0</v>
      </c>
      <c r="S174" s="14">
        <v>50.02</v>
      </c>
      <c r="T174" s="14">
        <v>0</v>
      </c>
      <c r="U174" s="14">
        <v>0</v>
      </c>
      <c r="V174" s="14">
        <v>0</v>
      </c>
      <c r="W174" s="14">
        <v>7.85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</row>
    <row r="175" spans="1:55" s="13" customFormat="1" ht="23.25" customHeight="1" x14ac:dyDescent="0.15">
      <c r="A175" s="38">
        <v>82</v>
      </c>
      <c r="B175" s="38" t="s">
        <v>606</v>
      </c>
      <c r="C175" s="38" t="s">
        <v>607</v>
      </c>
      <c r="D175" s="38" t="s">
        <v>608</v>
      </c>
      <c r="E175" s="38" t="s">
        <v>175</v>
      </c>
      <c r="F175" s="38" t="s">
        <v>602</v>
      </c>
      <c r="G175" s="38" t="s">
        <v>171</v>
      </c>
      <c r="H175" s="38">
        <v>0</v>
      </c>
      <c r="J175" s="38">
        <v>0</v>
      </c>
      <c r="K175" s="38">
        <v>204</v>
      </c>
      <c r="L175" s="38">
        <v>0</v>
      </c>
      <c r="M175" s="38">
        <v>23.5</v>
      </c>
      <c r="N175" s="54">
        <v>148.35</v>
      </c>
      <c r="O175" s="38">
        <v>208</v>
      </c>
      <c r="P175" s="54">
        <v>0.98076923076923095</v>
      </c>
      <c r="Q175" s="12">
        <v>196</v>
      </c>
      <c r="R175" s="12">
        <v>0</v>
      </c>
      <c r="S175" s="14">
        <v>20</v>
      </c>
      <c r="T175" s="14">
        <v>0</v>
      </c>
      <c r="U175" s="14">
        <v>0</v>
      </c>
      <c r="V175" s="14">
        <v>0</v>
      </c>
      <c r="W175" s="14">
        <v>1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54">
        <v>5</v>
      </c>
      <c r="AF175" s="54">
        <v>0.5</v>
      </c>
      <c r="AG175" s="54">
        <v>0</v>
      </c>
      <c r="AH175" s="54">
        <v>9.81</v>
      </c>
      <c r="AI175" s="54">
        <v>7</v>
      </c>
      <c r="AJ175" s="54">
        <v>0</v>
      </c>
      <c r="AK175" s="54">
        <v>0</v>
      </c>
      <c r="AL175" s="54">
        <v>0</v>
      </c>
      <c r="AM175" s="54">
        <v>0</v>
      </c>
      <c r="AN175" s="54">
        <v>0</v>
      </c>
      <c r="AO175" s="38">
        <v>0</v>
      </c>
      <c r="AP175" s="54">
        <v>0</v>
      </c>
      <c r="AQ175" s="54">
        <v>0</v>
      </c>
      <c r="AR175" s="54">
        <v>251.31</v>
      </c>
      <c r="AS175" s="38">
        <v>5</v>
      </c>
      <c r="AT175" s="54">
        <v>5.03</v>
      </c>
      <c r="AU175" s="54">
        <v>0</v>
      </c>
      <c r="AV175" s="54">
        <v>0</v>
      </c>
      <c r="AW175" s="54">
        <v>0</v>
      </c>
      <c r="AX175" s="54">
        <v>90.23</v>
      </c>
      <c r="AY175" s="54">
        <v>100.26</v>
      </c>
      <c r="AZ175" s="54">
        <v>151.05000000000001</v>
      </c>
      <c r="BA175" s="54">
        <v>150</v>
      </c>
      <c r="BB175" s="54">
        <v>4200</v>
      </c>
      <c r="BC175" s="38" t="s">
        <v>4</v>
      </c>
    </row>
    <row r="176" spans="1:55" s="13" customFormat="1" ht="23.25" customHeight="1" x14ac:dyDescent="0.15">
      <c r="A176" s="53"/>
      <c r="B176" s="53"/>
      <c r="C176" s="53"/>
      <c r="D176" s="53"/>
      <c r="E176" s="53"/>
      <c r="F176" s="53"/>
      <c r="G176" s="53"/>
      <c r="H176" s="53"/>
      <c r="J176" s="53"/>
      <c r="K176" s="53"/>
      <c r="L176" s="53"/>
      <c r="M176" s="53"/>
      <c r="N176" s="53"/>
      <c r="O176" s="53"/>
      <c r="P176" s="53"/>
      <c r="Q176" s="12">
        <v>192.23</v>
      </c>
      <c r="R176" s="14">
        <v>0</v>
      </c>
      <c r="S176" s="14">
        <v>29.42</v>
      </c>
      <c r="T176" s="14">
        <v>0</v>
      </c>
      <c r="U176" s="14">
        <v>0</v>
      </c>
      <c r="V176" s="14">
        <v>0</v>
      </c>
      <c r="W176" s="14">
        <v>7.85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</row>
    <row r="177" spans="1:55" s="13" customFormat="1" ht="23.25" customHeight="1" x14ac:dyDescent="0.15">
      <c r="A177" s="38">
        <v>83</v>
      </c>
      <c r="B177" s="38" t="s">
        <v>609</v>
      </c>
      <c r="C177" s="38" t="s">
        <v>610</v>
      </c>
      <c r="D177" s="38" t="s">
        <v>611</v>
      </c>
      <c r="E177" s="38" t="s">
        <v>169</v>
      </c>
      <c r="F177" s="38" t="s">
        <v>612</v>
      </c>
      <c r="G177" s="38" t="s">
        <v>171</v>
      </c>
      <c r="H177" s="38">
        <v>0</v>
      </c>
      <c r="J177" s="38">
        <v>0</v>
      </c>
      <c r="K177" s="38">
        <v>204</v>
      </c>
      <c r="L177" s="38">
        <v>0</v>
      </c>
      <c r="M177" s="38">
        <v>23.5</v>
      </c>
      <c r="N177" s="54">
        <v>189.51</v>
      </c>
      <c r="O177" s="38">
        <v>216</v>
      </c>
      <c r="P177" s="54">
        <v>0.98076923076923095</v>
      </c>
      <c r="Q177" s="12">
        <v>196</v>
      </c>
      <c r="R177" s="12">
        <v>0</v>
      </c>
      <c r="S177" s="14">
        <v>28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54">
        <v>7</v>
      </c>
      <c r="AF177" s="54">
        <v>0.5</v>
      </c>
      <c r="AG177" s="54">
        <v>0</v>
      </c>
      <c r="AH177" s="54">
        <v>9.81</v>
      </c>
      <c r="AI177" s="54">
        <v>7</v>
      </c>
      <c r="AJ177" s="54">
        <v>0</v>
      </c>
      <c r="AK177" s="54">
        <v>0</v>
      </c>
      <c r="AL177" s="54">
        <v>0</v>
      </c>
      <c r="AM177" s="54">
        <v>0</v>
      </c>
      <c r="AN177" s="54">
        <v>0</v>
      </c>
      <c r="AO177" s="38">
        <v>0</v>
      </c>
      <c r="AP177" s="54">
        <v>0</v>
      </c>
      <c r="AQ177" s="54">
        <v>0</v>
      </c>
      <c r="AR177" s="54">
        <v>265.08</v>
      </c>
      <c r="AS177" s="38">
        <v>7</v>
      </c>
      <c r="AT177" s="54">
        <v>5.3</v>
      </c>
      <c r="AU177" s="54">
        <v>0</v>
      </c>
      <c r="AV177" s="54">
        <v>0</v>
      </c>
      <c r="AW177" s="54">
        <v>0</v>
      </c>
      <c r="AX177" s="54">
        <v>90.23</v>
      </c>
      <c r="AY177" s="54">
        <v>102.53</v>
      </c>
      <c r="AZ177" s="54">
        <v>162.55000000000001</v>
      </c>
      <c r="BA177" s="54">
        <v>150</v>
      </c>
      <c r="BB177" s="54">
        <v>50200</v>
      </c>
      <c r="BC177" s="38" t="s">
        <v>4</v>
      </c>
    </row>
    <row r="178" spans="1:55" s="13" customFormat="1" ht="23.25" customHeight="1" x14ac:dyDescent="0.15">
      <c r="A178" s="53"/>
      <c r="B178" s="53"/>
      <c r="C178" s="53"/>
      <c r="D178" s="53"/>
      <c r="E178" s="53"/>
      <c r="F178" s="53"/>
      <c r="G178" s="53"/>
      <c r="H178" s="53"/>
      <c r="J178" s="53"/>
      <c r="K178" s="53"/>
      <c r="L178" s="53"/>
      <c r="M178" s="53"/>
      <c r="N178" s="53"/>
      <c r="O178" s="53"/>
      <c r="P178" s="53"/>
      <c r="Q178" s="12">
        <v>192.23</v>
      </c>
      <c r="R178" s="14">
        <v>0</v>
      </c>
      <c r="S178" s="14">
        <v>41.19</v>
      </c>
      <c r="T178" s="14">
        <v>0</v>
      </c>
      <c r="U178" s="14">
        <v>0</v>
      </c>
      <c r="V178" s="14">
        <v>0</v>
      </c>
      <c r="W178" s="14">
        <v>7.85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  <c r="AC178" s="14">
        <v>0</v>
      </c>
      <c r="AD178" s="14">
        <v>0</v>
      </c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</row>
    <row r="179" spans="1:55" s="13" customFormat="1" ht="23.25" customHeight="1" x14ac:dyDescent="0.15">
      <c r="A179" s="38">
        <v>84</v>
      </c>
      <c r="B179" s="38" t="s">
        <v>613</v>
      </c>
      <c r="C179" s="38" t="s">
        <v>614</v>
      </c>
      <c r="D179" s="38" t="s">
        <v>615</v>
      </c>
      <c r="E179" s="38" t="s">
        <v>175</v>
      </c>
      <c r="F179" s="38" t="s">
        <v>616</v>
      </c>
      <c r="G179" s="38" t="s">
        <v>171</v>
      </c>
      <c r="H179" s="38">
        <v>1</v>
      </c>
      <c r="J179" s="38">
        <v>1</v>
      </c>
      <c r="K179" s="38">
        <v>204</v>
      </c>
      <c r="L179" s="38">
        <v>0</v>
      </c>
      <c r="M179" s="38">
        <v>24</v>
      </c>
      <c r="N179" s="54">
        <v>173.4</v>
      </c>
      <c r="O179" s="38">
        <v>222</v>
      </c>
      <c r="P179" s="54">
        <v>0.98076923076923095</v>
      </c>
      <c r="Q179" s="12">
        <v>200</v>
      </c>
      <c r="R179" s="12">
        <v>0</v>
      </c>
      <c r="S179" s="14">
        <v>30</v>
      </c>
      <c r="T179" s="14">
        <v>0</v>
      </c>
      <c r="U179" s="14">
        <v>0</v>
      </c>
      <c r="V179" s="14">
        <v>0</v>
      </c>
      <c r="W179" s="14">
        <v>1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54">
        <v>7.5</v>
      </c>
      <c r="AF179" s="54">
        <v>0</v>
      </c>
      <c r="AG179" s="54">
        <v>0</v>
      </c>
      <c r="AH179" s="54">
        <v>10</v>
      </c>
      <c r="AI179" s="54">
        <v>7</v>
      </c>
      <c r="AJ179" s="54">
        <v>0</v>
      </c>
      <c r="AK179" s="54">
        <v>0</v>
      </c>
      <c r="AL179" s="54">
        <v>0</v>
      </c>
      <c r="AM179" s="54">
        <v>0</v>
      </c>
      <c r="AN179" s="54">
        <v>0</v>
      </c>
      <c r="AO179" s="38">
        <v>0</v>
      </c>
      <c r="AP179" s="54">
        <v>0</v>
      </c>
      <c r="AQ179" s="54">
        <v>0</v>
      </c>
      <c r="AR179" s="54">
        <v>272.63</v>
      </c>
      <c r="AS179" s="38">
        <v>7.5</v>
      </c>
      <c r="AT179" s="54">
        <v>5.45</v>
      </c>
      <c r="AU179" s="54">
        <v>0</v>
      </c>
      <c r="AV179" s="54">
        <v>0</v>
      </c>
      <c r="AW179" s="54">
        <v>0</v>
      </c>
      <c r="AX179" s="54">
        <v>94.15</v>
      </c>
      <c r="AY179" s="54">
        <v>107.1</v>
      </c>
      <c r="AZ179" s="54">
        <v>165.53</v>
      </c>
      <c r="BA179" s="54">
        <v>150</v>
      </c>
      <c r="BB179" s="54">
        <v>62100</v>
      </c>
      <c r="BC179" s="38" t="s">
        <v>4</v>
      </c>
    </row>
    <row r="180" spans="1:55" s="13" customFormat="1" ht="23.25" customHeight="1" x14ac:dyDescent="0.15">
      <c r="A180" s="53"/>
      <c r="B180" s="53"/>
      <c r="C180" s="53"/>
      <c r="D180" s="53"/>
      <c r="E180" s="53"/>
      <c r="F180" s="53"/>
      <c r="G180" s="53"/>
      <c r="H180" s="53"/>
      <c r="J180" s="53"/>
      <c r="K180" s="53"/>
      <c r="L180" s="53"/>
      <c r="M180" s="53"/>
      <c r="N180" s="53"/>
      <c r="O180" s="53"/>
      <c r="P180" s="53"/>
      <c r="Q180" s="12">
        <v>196.15</v>
      </c>
      <c r="R180" s="14">
        <v>0</v>
      </c>
      <c r="S180" s="14">
        <v>44.13</v>
      </c>
      <c r="T180" s="14">
        <v>0</v>
      </c>
      <c r="U180" s="14">
        <v>0</v>
      </c>
      <c r="V180" s="14">
        <v>0</v>
      </c>
      <c r="W180" s="14">
        <v>7.85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</row>
    <row r="181" spans="1:55" s="13" customFormat="1" ht="23.25" customHeight="1" x14ac:dyDescent="0.15">
      <c r="A181" s="38">
        <v>85</v>
      </c>
      <c r="B181" s="38" t="s">
        <v>617</v>
      </c>
      <c r="C181" s="38" t="s">
        <v>618</v>
      </c>
      <c r="D181" s="38" t="s">
        <v>619</v>
      </c>
      <c r="E181" s="38" t="s">
        <v>169</v>
      </c>
      <c r="F181" s="38" t="s">
        <v>620</v>
      </c>
      <c r="G181" s="38" t="s">
        <v>171</v>
      </c>
      <c r="H181" s="38">
        <v>1</v>
      </c>
      <c r="J181" s="38">
        <v>1</v>
      </c>
      <c r="K181" s="38">
        <v>204</v>
      </c>
      <c r="L181" s="38">
        <v>0</v>
      </c>
      <c r="M181" s="38">
        <v>24</v>
      </c>
      <c r="N181" s="54">
        <v>188.3</v>
      </c>
      <c r="O181" s="38">
        <v>220</v>
      </c>
      <c r="P181" s="54">
        <v>0.98076923076923095</v>
      </c>
      <c r="Q181" s="12">
        <v>200</v>
      </c>
      <c r="R181" s="12">
        <v>0</v>
      </c>
      <c r="S181" s="14">
        <v>28</v>
      </c>
      <c r="T181" s="14">
        <v>0</v>
      </c>
      <c r="U181" s="14">
        <v>0</v>
      </c>
      <c r="V181" s="14">
        <v>0</v>
      </c>
      <c r="W181" s="14">
        <v>1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54">
        <v>7</v>
      </c>
      <c r="AF181" s="54">
        <v>0</v>
      </c>
      <c r="AG181" s="54">
        <v>0</v>
      </c>
      <c r="AH181" s="54">
        <v>10</v>
      </c>
      <c r="AI181" s="54">
        <v>7</v>
      </c>
      <c r="AJ181" s="54">
        <v>0</v>
      </c>
      <c r="AK181" s="54">
        <v>0</v>
      </c>
      <c r="AL181" s="54">
        <v>0</v>
      </c>
      <c r="AM181" s="54">
        <v>0</v>
      </c>
      <c r="AN181" s="54">
        <v>0</v>
      </c>
      <c r="AO181" s="38">
        <v>0</v>
      </c>
      <c r="AP181" s="54">
        <v>0</v>
      </c>
      <c r="AQ181" s="54">
        <v>0</v>
      </c>
      <c r="AR181" s="54">
        <v>269.19</v>
      </c>
      <c r="AS181" s="38">
        <v>7</v>
      </c>
      <c r="AT181" s="54">
        <v>5.38</v>
      </c>
      <c r="AU181" s="54">
        <v>0</v>
      </c>
      <c r="AV181" s="54">
        <v>0</v>
      </c>
      <c r="AW181" s="54">
        <v>0</v>
      </c>
      <c r="AX181" s="54">
        <v>94.15</v>
      </c>
      <c r="AY181" s="54">
        <v>106.53</v>
      </c>
      <c r="AZ181" s="54">
        <v>162.66</v>
      </c>
      <c r="BA181" s="54">
        <v>150</v>
      </c>
      <c r="BB181" s="54">
        <v>50600</v>
      </c>
      <c r="BC181" s="38" t="s">
        <v>4</v>
      </c>
    </row>
    <row r="182" spans="1:55" s="13" customFormat="1" ht="23.25" customHeight="1" x14ac:dyDescent="0.15">
      <c r="A182" s="53"/>
      <c r="B182" s="53"/>
      <c r="C182" s="53"/>
      <c r="D182" s="53"/>
      <c r="E182" s="53"/>
      <c r="F182" s="53"/>
      <c r="G182" s="53"/>
      <c r="H182" s="53"/>
      <c r="J182" s="53"/>
      <c r="K182" s="53"/>
      <c r="L182" s="53"/>
      <c r="M182" s="53"/>
      <c r="N182" s="53"/>
      <c r="O182" s="53"/>
      <c r="P182" s="53"/>
      <c r="Q182" s="12">
        <v>196.15</v>
      </c>
      <c r="R182" s="14">
        <v>0</v>
      </c>
      <c r="S182" s="14">
        <v>41.19</v>
      </c>
      <c r="T182" s="14">
        <v>0</v>
      </c>
      <c r="U182" s="14">
        <v>0</v>
      </c>
      <c r="V182" s="14">
        <v>0</v>
      </c>
      <c r="W182" s="14">
        <v>7.85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</row>
    <row r="183" spans="1:55" s="13" customFormat="1" ht="23.25" customHeight="1" x14ac:dyDescent="0.15">
      <c r="A183" s="38">
        <v>86</v>
      </c>
      <c r="B183" s="38" t="s">
        <v>621</v>
      </c>
      <c r="C183" s="38" t="s">
        <v>622</v>
      </c>
      <c r="D183" s="38" t="s">
        <v>623</v>
      </c>
      <c r="E183" s="38" t="s">
        <v>169</v>
      </c>
      <c r="F183" s="38" t="s">
        <v>624</v>
      </c>
      <c r="G183" s="38" t="s">
        <v>171</v>
      </c>
      <c r="H183" s="38">
        <v>1</v>
      </c>
      <c r="J183" s="38">
        <v>2</v>
      </c>
      <c r="K183" s="38">
        <v>204</v>
      </c>
      <c r="L183" s="38">
        <v>0</v>
      </c>
      <c r="M183" s="38">
        <v>24</v>
      </c>
      <c r="N183" s="54">
        <v>184.91</v>
      </c>
      <c r="O183" s="38">
        <v>216</v>
      </c>
      <c r="P183" s="54">
        <v>0.98076923076923095</v>
      </c>
      <c r="Q183" s="12">
        <v>200</v>
      </c>
      <c r="R183" s="12">
        <v>0</v>
      </c>
      <c r="S183" s="14">
        <v>24</v>
      </c>
      <c r="T183" s="14">
        <v>0</v>
      </c>
      <c r="U183" s="14">
        <v>0</v>
      </c>
      <c r="V183" s="14">
        <v>0</v>
      </c>
      <c r="W183" s="14">
        <v>1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54">
        <v>6</v>
      </c>
      <c r="AF183" s="54">
        <v>0</v>
      </c>
      <c r="AG183" s="54">
        <v>0</v>
      </c>
      <c r="AH183" s="54">
        <v>10</v>
      </c>
      <c r="AI183" s="54">
        <v>7</v>
      </c>
      <c r="AJ183" s="54">
        <v>0</v>
      </c>
      <c r="AK183" s="54">
        <v>0</v>
      </c>
      <c r="AL183" s="54">
        <v>0</v>
      </c>
      <c r="AM183" s="54">
        <v>0</v>
      </c>
      <c r="AN183" s="54">
        <v>0</v>
      </c>
      <c r="AO183" s="38">
        <v>0</v>
      </c>
      <c r="AP183" s="54">
        <v>0</v>
      </c>
      <c r="AQ183" s="54">
        <v>0</v>
      </c>
      <c r="AR183" s="54">
        <v>262.31</v>
      </c>
      <c r="AS183" s="38">
        <v>6</v>
      </c>
      <c r="AT183" s="54">
        <v>5.25</v>
      </c>
      <c r="AU183" s="54">
        <v>0</v>
      </c>
      <c r="AV183" s="54">
        <v>0</v>
      </c>
      <c r="AW183" s="54">
        <v>0</v>
      </c>
      <c r="AX183" s="54">
        <v>94.15</v>
      </c>
      <c r="AY183" s="54">
        <v>105.4</v>
      </c>
      <c r="AZ183" s="54">
        <v>156.91</v>
      </c>
      <c r="BA183" s="54">
        <v>150</v>
      </c>
      <c r="BB183" s="54">
        <v>27600</v>
      </c>
      <c r="BC183" s="38" t="s">
        <v>4</v>
      </c>
    </row>
    <row r="184" spans="1:55" s="13" customFormat="1" ht="23.25" customHeight="1" x14ac:dyDescent="0.15">
      <c r="A184" s="53"/>
      <c r="B184" s="53"/>
      <c r="C184" s="53"/>
      <c r="D184" s="53"/>
      <c r="E184" s="53"/>
      <c r="F184" s="53"/>
      <c r="G184" s="53"/>
      <c r="H184" s="53"/>
      <c r="J184" s="53"/>
      <c r="K184" s="53"/>
      <c r="L184" s="53"/>
      <c r="M184" s="53"/>
      <c r="N184" s="53"/>
      <c r="O184" s="53"/>
      <c r="P184" s="53"/>
      <c r="Q184" s="12">
        <v>196.15</v>
      </c>
      <c r="R184" s="14">
        <v>0</v>
      </c>
      <c r="S184" s="14">
        <v>35.31</v>
      </c>
      <c r="T184" s="14">
        <v>0</v>
      </c>
      <c r="U184" s="14">
        <v>0</v>
      </c>
      <c r="V184" s="14">
        <v>0</v>
      </c>
      <c r="W184" s="14">
        <v>7.85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</row>
    <row r="185" spans="1:55" s="13" customFormat="1" ht="23.25" customHeight="1" x14ac:dyDescent="0.15">
      <c r="A185" s="38">
        <v>87</v>
      </c>
      <c r="B185" s="38" t="s">
        <v>625</v>
      </c>
      <c r="C185" s="38" t="s">
        <v>626</v>
      </c>
      <c r="D185" s="38" t="s">
        <v>627</v>
      </c>
      <c r="E185" s="38" t="s">
        <v>169</v>
      </c>
      <c r="F185" s="38" t="s">
        <v>624</v>
      </c>
      <c r="G185" s="38" t="s">
        <v>171</v>
      </c>
      <c r="H185" s="38">
        <v>0</v>
      </c>
      <c r="J185" s="38">
        <v>0</v>
      </c>
      <c r="K185" s="38">
        <v>204</v>
      </c>
      <c r="L185" s="38">
        <v>0</v>
      </c>
      <c r="M185" s="38">
        <v>24</v>
      </c>
      <c r="N185" s="54">
        <v>193.3</v>
      </c>
      <c r="O185" s="38">
        <v>226</v>
      </c>
      <c r="P185" s="54">
        <v>0.98076923076923095</v>
      </c>
      <c r="Q185" s="12">
        <v>200</v>
      </c>
      <c r="R185" s="12">
        <v>0</v>
      </c>
      <c r="S185" s="14">
        <v>34</v>
      </c>
      <c r="T185" s="14">
        <v>0</v>
      </c>
      <c r="U185" s="14">
        <v>0</v>
      </c>
      <c r="V185" s="14">
        <v>0</v>
      </c>
      <c r="W185" s="14">
        <v>1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54">
        <v>8.5</v>
      </c>
      <c r="AF185" s="54">
        <v>0</v>
      </c>
      <c r="AG185" s="54">
        <v>0</v>
      </c>
      <c r="AH185" s="54">
        <v>10</v>
      </c>
      <c r="AI185" s="54">
        <v>7</v>
      </c>
      <c r="AJ185" s="54">
        <v>0</v>
      </c>
      <c r="AK185" s="54">
        <v>0</v>
      </c>
      <c r="AL185" s="54">
        <v>0</v>
      </c>
      <c r="AM185" s="54">
        <v>0</v>
      </c>
      <c r="AN185" s="54">
        <v>0</v>
      </c>
      <c r="AO185" s="38">
        <v>0</v>
      </c>
      <c r="AP185" s="54">
        <v>0</v>
      </c>
      <c r="AQ185" s="54">
        <v>0</v>
      </c>
      <c r="AR185" s="54">
        <v>279.52</v>
      </c>
      <c r="AS185" s="38">
        <v>8.5</v>
      </c>
      <c r="AT185" s="54">
        <v>5.59</v>
      </c>
      <c r="AU185" s="54">
        <v>0</v>
      </c>
      <c r="AV185" s="54">
        <v>0</v>
      </c>
      <c r="AW185" s="54">
        <v>0</v>
      </c>
      <c r="AX185" s="54">
        <v>94.15</v>
      </c>
      <c r="AY185" s="54">
        <v>108.24</v>
      </c>
      <c r="AZ185" s="54">
        <v>171.28</v>
      </c>
      <c r="BA185" s="54">
        <v>150</v>
      </c>
      <c r="BB185" s="54">
        <v>85100</v>
      </c>
      <c r="BC185" s="38" t="s">
        <v>4</v>
      </c>
    </row>
    <row r="186" spans="1:55" s="13" customFormat="1" ht="23.25" customHeight="1" x14ac:dyDescent="0.15">
      <c r="A186" s="53"/>
      <c r="B186" s="53"/>
      <c r="C186" s="53"/>
      <c r="D186" s="53"/>
      <c r="E186" s="53"/>
      <c r="F186" s="53"/>
      <c r="G186" s="53"/>
      <c r="H186" s="53"/>
      <c r="J186" s="53"/>
      <c r="K186" s="53"/>
      <c r="L186" s="53"/>
      <c r="M186" s="53"/>
      <c r="N186" s="53"/>
      <c r="O186" s="53"/>
      <c r="P186" s="53"/>
      <c r="Q186" s="12">
        <v>196.15</v>
      </c>
      <c r="R186" s="14">
        <v>0</v>
      </c>
      <c r="S186" s="14">
        <v>50.02</v>
      </c>
      <c r="T186" s="14">
        <v>0</v>
      </c>
      <c r="U186" s="14">
        <v>0</v>
      </c>
      <c r="V186" s="14">
        <v>0</v>
      </c>
      <c r="W186" s="14">
        <v>7.85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</row>
    <row r="187" spans="1:55" s="13" customFormat="1" ht="23.25" customHeight="1" x14ac:dyDescent="0.15">
      <c r="A187" s="38">
        <v>88</v>
      </c>
      <c r="B187" s="38" t="s">
        <v>628</v>
      </c>
      <c r="C187" s="38" t="s">
        <v>629</v>
      </c>
      <c r="D187" s="38" t="s">
        <v>630</v>
      </c>
      <c r="E187" s="38" t="s">
        <v>175</v>
      </c>
      <c r="F187" s="38" t="s">
        <v>253</v>
      </c>
      <c r="G187" s="38" t="s">
        <v>171</v>
      </c>
      <c r="H187" s="38">
        <v>0</v>
      </c>
      <c r="J187" s="38">
        <v>0</v>
      </c>
      <c r="K187" s="38">
        <v>204</v>
      </c>
      <c r="L187" s="38">
        <v>0</v>
      </c>
      <c r="M187" s="38">
        <v>22</v>
      </c>
      <c r="N187" s="54">
        <v>169.5</v>
      </c>
      <c r="O187" s="38">
        <v>196</v>
      </c>
      <c r="P187" s="54">
        <v>0.98076923076923095</v>
      </c>
      <c r="Q187" s="12">
        <v>184</v>
      </c>
      <c r="R187" s="12">
        <v>0</v>
      </c>
      <c r="S187" s="14">
        <v>20</v>
      </c>
      <c r="T187" s="14">
        <v>0</v>
      </c>
      <c r="U187" s="14">
        <v>0</v>
      </c>
      <c r="V187" s="14">
        <v>0</v>
      </c>
      <c r="W187" s="14">
        <v>1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54">
        <v>5</v>
      </c>
      <c r="AF187" s="54">
        <v>1</v>
      </c>
      <c r="AG187" s="54">
        <v>1</v>
      </c>
      <c r="AH187" s="54">
        <v>0</v>
      </c>
      <c r="AI187" s="54">
        <v>7</v>
      </c>
      <c r="AJ187" s="54">
        <v>0</v>
      </c>
      <c r="AK187" s="54">
        <v>0</v>
      </c>
      <c r="AL187" s="54">
        <v>0</v>
      </c>
      <c r="AM187" s="54">
        <v>0</v>
      </c>
      <c r="AN187" s="54">
        <v>0</v>
      </c>
      <c r="AO187" s="38">
        <v>0</v>
      </c>
      <c r="AP187" s="54">
        <v>0</v>
      </c>
      <c r="AQ187" s="54">
        <v>0</v>
      </c>
      <c r="AR187" s="54">
        <v>229.73</v>
      </c>
      <c r="AS187" s="38">
        <v>5</v>
      </c>
      <c r="AT187" s="54">
        <v>4.59</v>
      </c>
      <c r="AU187" s="54">
        <v>0</v>
      </c>
      <c r="AV187" s="54">
        <v>0</v>
      </c>
      <c r="AW187" s="54">
        <v>0</v>
      </c>
      <c r="AX187" s="54">
        <v>94.15</v>
      </c>
      <c r="AY187" s="54">
        <v>103.74</v>
      </c>
      <c r="AZ187" s="54">
        <v>125.99</v>
      </c>
      <c r="BA187" s="54">
        <v>100</v>
      </c>
      <c r="BB187" s="54">
        <v>104000</v>
      </c>
      <c r="BC187" s="38" t="s">
        <v>4</v>
      </c>
    </row>
    <row r="188" spans="1:55" s="13" customFormat="1" ht="23.25" customHeight="1" x14ac:dyDescent="0.15">
      <c r="A188" s="53"/>
      <c r="B188" s="53"/>
      <c r="C188" s="53"/>
      <c r="D188" s="53"/>
      <c r="E188" s="53"/>
      <c r="F188" s="53"/>
      <c r="G188" s="53"/>
      <c r="H188" s="53"/>
      <c r="J188" s="53"/>
      <c r="K188" s="53"/>
      <c r="L188" s="53"/>
      <c r="M188" s="53"/>
      <c r="N188" s="53"/>
      <c r="O188" s="53"/>
      <c r="P188" s="53"/>
      <c r="Q188" s="12">
        <v>180.46</v>
      </c>
      <c r="R188" s="14">
        <v>0</v>
      </c>
      <c r="S188" s="14">
        <v>29.42</v>
      </c>
      <c r="T188" s="14">
        <v>0</v>
      </c>
      <c r="U188" s="14">
        <v>0</v>
      </c>
      <c r="V188" s="14">
        <v>0</v>
      </c>
      <c r="W188" s="14">
        <v>7.85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</row>
    <row r="189" spans="1:55" s="13" customFormat="1" ht="23.25" customHeight="1" x14ac:dyDescent="0.15">
      <c r="A189" s="38">
        <v>89</v>
      </c>
      <c r="B189" s="38" t="s">
        <v>631</v>
      </c>
      <c r="C189" s="38" t="s">
        <v>632</v>
      </c>
      <c r="D189" s="38" t="s">
        <v>633</v>
      </c>
      <c r="E189" s="38" t="s">
        <v>169</v>
      </c>
      <c r="F189" s="38" t="s">
        <v>322</v>
      </c>
      <c r="G189" s="38" t="s">
        <v>171</v>
      </c>
      <c r="H189" s="38">
        <v>0</v>
      </c>
      <c r="J189" s="38">
        <v>0</v>
      </c>
      <c r="K189" s="38">
        <v>204</v>
      </c>
      <c r="L189" s="38">
        <v>0</v>
      </c>
      <c r="M189" s="38">
        <v>24</v>
      </c>
      <c r="N189" s="54">
        <v>203.25</v>
      </c>
      <c r="O189" s="38">
        <v>220</v>
      </c>
      <c r="P189" s="54">
        <v>0.98076923076923095</v>
      </c>
      <c r="Q189" s="12">
        <v>200</v>
      </c>
      <c r="R189" s="12">
        <v>0</v>
      </c>
      <c r="S189" s="14">
        <v>28</v>
      </c>
      <c r="T189" s="14">
        <v>0</v>
      </c>
      <c r="U189" s="14">
        <v>0</v>
      </c>
      <c r="V189" s="14">
        <v>0</v>
      </c>
      <c r="W189" s="14">
        <v>1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54">
        <v>7</v>
      </c>
      <c r="AF189" s="54">
        <v>0</v>
      </c>
      <c r="AG189" s="54">
        <v>0</v>
      </c>
      <c r="AH189" s="54">
        <v>10</v>
      </c>
      <c r="AI189" s="54">
        <v>7</v>
      </c>
      <c r="AJ189" s="54">
        <v>0</v>
      </c>
      <c r="AK189" s="54">
        <v>0</v>
      </c>
      <c r="AL189" s="54">
        <v>0</v>
      </c>
      <c r="AM189" s="54">
        <v>0</v>
      </c>
      <c r="AN189" s="54">
        <v>0</v>
      </c>
      <c r="AO189" s="38">
        <v>0</v>
      </c>
      <c r="AP189" s="54">
        <v>0</v>
      </c>
      <c r="AQ189" s="54">
        <v>0</v>
      </c>
      <c r="AR189" s="54">
        <v>269.19</v>
      </c>
      <c r="AS189" s="38">
        <v>7</v>
      </c>
      <c r="AT189" s="54">
        <v>5.38</v>
      </c>
      <c r="AU189" s="54">
        <v>0</v>
      </c>
      <c r="AV189" s="54">
        <v>0</v>
      </c>
      <c r="AW189" s="54">
        <v>0</v>
      </c>
      <c r="AX189" s="54">
        <v>94.15</v>
      </c>
      <c r="AY189" s="54">
        <v>106.53</v>
      </c>
      <c r="AZ189" s="54">
        <v>162.66</v>
      </c>
      <c r="BA189" s="54">
        <v>150</v>
      </c>
      <c r="BB189" s="54">
        <v>50600</v>
      </c>
      <c r="BC189" s="38" t="s">
        <v>4</v>
      </c>
    </row>
    <row r="190" spans="1:55" s="13" customFormat="1" ht="23.25" customHeight="1" x14ac:dyDescent="0.15">
      <c r="A190" s="53"/>
      <c r="B190" s="53"/>
      <c r="C190" s="53"/>
      <c r="D190" s="53"/>
      <c r="E190" s="53"/>
      <c r="F190" s="53"/>
      <c r="G190" s="53"/>
      <c r="H190" s="53"/>
      <c r="J190" s="53"/>
      <c r="K190" s="53"/>
      <c r="L190" s="53"/>
      <c r="M190" s="53"/>
      <c r="N190" s="53"/>
      <c r="O190" s="53"/>
      <c r="P190" s="53"/>
      <c r="Q190" s="12">
        <v>196.15</v>
      </c>
      <c r="R190" s="14">
        <v>0</v>
      </c>
      <c r="S190" s="14">
        <v>41.19</v>
      </c>
      <c r="T190" s="14">
        <v>0</v>
      </c>
      <c r="U190" s="14">
        <v>0</v>
      </c>
      <c r="V190" s="14">
        <v>0</v>
      </c>
      <c r="W190" s="14">
        <v>7.85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</row>
    <row r="191" spans="1:55" s="13" customFormat="1" ht="23.25" customHeight="1" x14ac:dyDescent="0.15">
      <c r="A191" s="38">
        <v>90</v>
      </c>
      <c r="B191" s="38" t="s">
        <v>634</v>
      </c>
      <c r="C191" s="38" t="s">
        <v>635</v>
      </c>
      <c r="D191" s="38" t="s">
        <v>636</v>
      </c>
      <c r="E191" s="38" t="s">
        <v>169</v>
      </c>
      <c r="F191" s="38" t="s">
        <v>637</v>
      </c>
      <c r="G191" s="38" t="s">
        <v>171</v>
      </c>
      <c r="H191" s="38">
        <v>1</v>
      </c>
      <c r="J191" s="38">
        <v>0</v>
      </c>
      <c r="K191" s="38">
        <v>204</v>
      </c>
      <c r="L191" s="38">
        <v>0</v>
      </c>
      <c r="M191" s="38">
        <v>23</v>
      </c>
      <c r="N191" s="54">
        <v>232.5</v>
      </c>
      <c r="O191" s="38">
        <v>210</v>
      </c>
      <c r="P191" s="54">
        <v>1.1071428571428601</v>
      </c>
      <c r="Q191" s="12">
        <v>192</v>
      </c>
      <c r="R191" s="12">
        <v>0</v>
      </c>
      <c r="S191" s="14">
        <v>26</v>
      </c>
      <c r="T191" s="14">
        <v>0</v>
      </c>
      <c r="U191" s="14">
        <v>0</v>
      </c>
      <c r="V191" s="14">
        <v>0</v>
      </c>
      <c r="W191" s="14">
        <v>1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54">
        <v>6.5</v>
      </c>
      <c r="AF191" s="54">
        <v>0</v>
      </c>
      <c r="AG191" s="54">
        <v>0</v>
      </c>
      <c r="AH191" s="54">
        <v>10</v>
      </c>
      <c r="AI191" s="54">
        <v>7</v>
      </c>
      <c r="AJ191" s="54">
        <v>0</v>
      </c>
      <c r="AK191" s="54">
        <v>0</v>
      </c>
      <c r="AL191" s="54">
        <v>0</v>
      </c>
      <c r="AM191" s="54">
        <v>0</v>
      </c>
      <c r="AN191" s="54">
        <v>0</v>
      </c>
      <c r="AO191" s="38">
        <v>0</v>
      </c>
      <c r="AP191" s="54">
        <v>0</v>
      </c>
      <c r="AQ191" s="54">
        <v>0</v>
      </c>
      <c r="AR191" s="54">
        <v>294.94</v>
      </c>
      <c r="AS191" s="38">
        <v>6.5</v>
      </c>
      <c r="AT191" s="54">
        <v>5.9</v>
      </c>
      <c r="AU191" s="54">
        <v>0</v>
      </c>
      <c r="AV191" s="54">
        <v>0</v>
      </c>
      <c r="AW191" s="54">
        <v>0</v>
      </c>
      <c r="AX191" s="54">
        <v>94.15</v>
      </c>
      <c r="AY191" s="54">
        <v>106.55</v>
      </c>
      <c r="AZ191" s="54">
        <v>188.39</v>
      </c>
      <c r="BA191" s="54">
        <v>150</v>
      </c>
      <c r="BB191" s="54">
        <v>153600</v>
      </c>
      <c r="BC191" s="38" t="s">
        <v>4</v>
      </c>
    </row>
    <row r="192" spans="1:55" s="13" customFormat="1" ht="23.25" customHeight="1" x14ac:dyDescent="0.15">
      <c r="A192" s="53"/>
      <c r="B192" s="53"/>
      <c r="C192" s="53"/>
      <c r="D192" s="53"/>
      <c r="E192" s="53"/>
      <c r="F192" s="53"/>
      <c r="G192" s="53"/>
      <c r="H192" s="53"/>
      <c r="J192" s="53"/>
      <c r="K192" s="53"/>
      <c r="L192" s="53"/>
      <c r="M192" s="53"/>
      <c r="N192" s="53"/>
      <c r="O192" s="53"/>
      <c r="P192" s="53"/>
      <c r="Q192" s="12">
        <v>212.57</v>
      </c>
      <c r="R192" s="14">
        <v>0</v>
      </c>
      <c r="S192" s="14">
        <v>43.18</v>
      </c>
      <c r="T192" s="14">
        <v>0</v>
      </c>
      <c r="U192" s="14">
        <v>0</v>
      </c>
      <c r="V192" s="14">
        <v>0</v>
      </c>
      <c r="W192" s="14">
        <v>7.85</v>
      </c>
      <c r="X192" s="14">
        <v>0</v>
      </c>
      <c r="Y192" s="14">
        <v>0</v>
      </c>
      <c r="Z192" s="14">
        <v>7.8461538461538503</v>
      </c>
      <c r="AA192" s="14">
        <v>0</v>
      </c>
      <c r="AB192" s="14">
        <v>0</v>
      </c>
      <c r="AC192" s="14">
        <v>0</v>
      </c>
      <c r="AD192" s="14">
        <v>0</v>
      </c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</row>
    <row r="193" spans="1:55" s="13" customFormat="1" ht="23.25" customHeight="1" x14ac:dyDescent="0.15">
      <c r="A193" s="38">
        <v>91</v>
      </c>
      <c r="B193" s="38" t="s">
        <v>638</v>
      </c>
      <c r="C193" s="38" t="s">
        <v>639</v>
      </c>
      <c r="D193" s="38" t="s">
        <v>640</v>
      </c>
      <c r="E193" s="38" t="s">
        <v>169</v>
      </c>
      <c r="F193" s="38" t="s">
        <v>637</v>
      </c>
      <c r="G193" s="38" t="s">
        <v>171</v>
      </c>
      <c r="H193" s="38">
        <v>1</v>
      </c>
      <c r="J193" s="38">
        <v>0</v>
      </c>
      <c r="K193" s="38">
        <v>204</v>
      </c>
      <c r="L193" s="38">
        <v>0</v>
      </c>
      <c r="M193" s="38">
        <v>23</v>
      </c>
      <c r="N193" s="54">
        <v>161.76</v>
      </c>
      <c r="O193" s="38">
        <v>212</v>
      </c>
      <c r="P193" s="54">
        <v>0.98076923076923095</v>
      </c>
      <c r="Q193" s="12">
        <v>192</v>
      </c>
      <c r="R193" s="12">
        <v>0</v>
      </c>
      <c r="S193" s="14">
        <v>28</v>
      </c>
      <c r="T193" s="14">
        <v>0</v>
      </c>
      <c r="U193" s="14">
        <v>0</v>
      </c>
      <c r="V193" s="14">
        <v>0</v>
      </c>
      <c r="W193" s="14">
        <v>1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54">
        <v>7</v>
      </c>
      <c r="AF193" s="54">
        <v>1</v>
      </c>
      <c r="AG193" s="54">
        <v>0</v>
      </c>
      <c r="AH193" s="54">
        <v>9.6199999999999992</v>
      </c>
      <c r="AI193" s="54">
        <v>7</v>
      </c>
      <c r="AJ193" s="54">
        <v>0</v>
      </c>
      <c r="AK193" s="54">
        <v>0</v>
      </c>
      <c r="AL193" s="54">
        <v>0</v>
      </c>
      <c r="AM193" s="54">
        <v>0</v>
      </c>
      <c r="AN193" s="54">
        <v>0</v>
      </c>
      <c r="AO193" s="38">
        <v>0</v>
      </c>
      <c r="AP193" s="54">
        <v>0</v>
      </c>
      <c r="AQ193" s="54">
        <v>0</v>
      </c>
      <c r="AR193" s="54">
        <v>260.95999999999998</v>
      </c>
      <c r="AS193" s="38">
        <v>7</v>
      </c>
      <c r="AT193" s="54">
        <v>5.22</v>
      </c>
      <c r="AU193" s="54">
        <v>0</v>
      </c>
      <c r="AV193" s="54">
        <v>0</v>
      </c>
      <c r="AW193" s="54">
        <v>0</v>
      </c>
      <c r="AX193" s="54">
        <v>94.15</v>
      </c>
      <c r="AY193" s="54">
        <v>106.37</v>
      </c>
      <c r="AZ193" s="54">
        <v>154.59</v>
      </c>
      <c r="BA193" s="54">
        <v>150</v>
      </c>
      <c r="BB193" s="54">
        <v>18400</v>
      </c>
      <c r="BC193" s="38" t="s">
        <v>4</v>
      </c>
    </row>
    <row r="194" spans="1:55" s="13" customFormat="1" ht="23.25" customHeight="1" x14ac:dyDescent="0.15">
      <c r="A194" s="53"/>
      <c r="B194" s="53"/>
      <c r="C194" s="53"/>
      <c r="D194" s="53"/>
      <c r="E194" s="53"/>
      <c r="F194" s="53"/>
      <c r="G194" s="53"/>
      <c r="H194" s="53"/>
      <c r="J194" s="53"/>
      <c r="K194" s="53"/>
      <c r="L194" s="53"/>
      <c r="M194" s="53"/>
      <c r="N194" s="53"/>
      <c r="O194" s="53"/>
      <c r="P194" s="53"/>
      <c r="Q194" s="12">
        <v>188.31</v>
      </c>
      <c r="R194" s="14">
        <v>0</v>
      </c>
      <c r="S194" s="14">
        <v>41.19</v>
      </c>
      <c r="T194" s="14">
        <v>0</v>
      </c>
      <c r="U194" s="14">
        <v>0</v>
      </c>
      <c r="V194" s="14">
        <v>0</v>
      </c>
      <c r="W194" s="14">
        <v>7.85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</row>
    <row r="195" spans="1:55" s="13" customFormat="1" ht="23.25" customHeight="1" x14ac:dyDescent="0.15">
      <c r="A195" s="38">
        <v>92</v>
      </c>
      <c r="B195" s="38" t="s">
        <v>641</v>
      </c>
      <c r="C195" s="38" t="s">
        <v>642</v>
      </c>
      <c r="D195" s="38" t="s">
        <v>643</v>
      </c>
      <c r="E195" s="38" t="s">
        <v>169</v>
      </c>
      <c r="F195" s="38" t="s">
        <v>261</v>
      </c>
      <c r="G195" s="38" t="s">
        <v>171</v>
      </c>
      <c r="H195" s="38">
        <v>1</v>
      </c>
      <c r="J195" s="38">
        <v>1</v>
      </c>
      <c r="K195" s="38">
        <v>204</v>
      </c>
      <c r="L195" s="38">
        <v>0</v>
      </c>
      <c r="M195" s="38">
        <v>23</v>
      </c>
      <c r="N195" s="54">
        <v>244.65</v>
      </c>
      <c r="O195" s="38">
        <v>218</v>
      </c>
      <c r="P195" s="54">
        <v>1.12224770642202</v>
      </c>
      <c r="Q195" s="12">
        <v>192</v>
      </c>
      <c r="R195" s="12">
        <v>0</v>
      </c>
      <c r="S195" s="14">
        <v>34</v>
      </c>
      <c r="T195" s="14">
        <v>0</v>
      </c>
      <c r="U195" s="14">
        <v>0</v>
      </c>
      <c r="V195" s="14">
        <v>0</v>
      </c>
      <c r="W195" s="14">
        <v>1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54">
        <v>8.5</v>
      </c>
      <c r="AF195" s="54">
        <v>1</v>
      </c>
      <c r="AG195" s="54">
        <v>0</v>
      </c>
      <c r="AH195" s="54">
        <v>9.6199999999999992</v>
      </c>
      <c r="AI195" s="54">
        <v>7</v>
      </c>
      <c r="AJ195" s="54">
        <v>0</v>
      </c>
      <c r="AK195" s="54">
        <v>0</v>
      </c>
      <c r="AL195" s="54">
        <v>0</v>
      </c>
      <c r="AM195" s="54">
        <v>0</v>
      </c>
      <c r="AN195" s="54">
        <v>0</v>
      </c>
      <c r="AO195" s="38">
        <v>0</v>
      </c>
      <c r="AP195" s="54">
        <v>0</v>
      </c>
      <c r="AQ195" s="54">
        <v>0</v>
      </c>
      <c r="AR195" s="54">
        <v>305.67</v>
      </c>
      <c r="AS195" s="38">
        <v>8.5</v>
      </c>
      <c r="AT195" s="54">
        <v>5.9</v>
      </c>
      <c r="AU195" s="54">
        <v>0</v>
      </c>
      <c r="AV195" s="54">
        <v>0</v>
      </c>
      <c r="AW195" s="54">
        <v>0</v>
      </c>
      <c r="AX195" s="54">
        <v>94.15</v>
      </c>
      <c r="AY195" s="54">
        <v>108.55</v>
      </c>
      <c r="AZ195" s="54">
        <v>197.12</v>
      </c>
      <c r="BA195" s="54">
        <v>150</v>
      </c>
      <c r="BB195" s="54">
        <v>188500</v>
      </c>
      <c r="BC195" s="38" t="s">
        <v>4</v>
      </c>
    </row>
    <row r="196" spans="1:55" s="13" customFormat="1" ht="23.25" customHeight="1" x14ac:dyDescent="0.15">
      <c r="A196" s="53"/>
      <c r="B196" s="53"/>
      <c r="C196" s="53"/>
      <c r="D196" s="53"/>
      <c r="E196" s="53"/>
      <c r="F196" s="53"/>
      <c r="G196" s="53"/>
      <c r="H196" s="53"/>
      <c r="J196" s="53"/>
      <c r="K196" s="53"/>
      <c r="L196" s="53"/>
      <c r="M196" s="53"/>
      <c r="N196" s="53"/>
      <c r="O196" s="53"/>
      <c r="P196" s="53"/>
      <c r="Q196" s="12">
        <v>215.47</v>
      </c>
      <c r="R196" s="14">
        <v>0</v>
      </c>
      <c r="S196" s="14">
        <v>57.23</v>
      </c>
      <c r="T196" s="14">
        <v>0</v>
      </c>
      <c r="U196" s="14">
        <v>0</v>
      </c>
      <c r="V196" s="14">
        <v>0</v>
      </c>
      <c r="W196" s="14">
        <v>7.85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</row>
    <row r="197" spans="1:55" s="13" customFormat="1" ht="23.25" customHeight="1" x14ac:dyDescent="0.15">
      <c r="A197" s="38">
        <v>93</v>
      </c>
      <c r="B197" s="38" t="s">
        <v>644</v>
      </c>
      <c r="C197" s="38" t="s">
        <v>645</v>
      </c>
      <c r="D197" s="38" t="s">
        <v>646</v>
      </c>
      <c r="E197" s="38" t="s">
        <v>169</v>
      </c>
      <c r="F197" s="38" t="s">
        <v>261</v>
      </c>
      <c r="G197" s="38" t="s">
        <v>171</v>
      </c>
      <c r="H197" s="38">
        <v>0</v>
      </c>
      <c r="J197" s="38">
        <v>0</v>
      </c>
      <c r="K197" s="38">
        <v>204</v>
      </c>
      <c r="L197" s="38">
        <v>0</v>
      </c>
      <c r="M197" s="38">
        <v>24</v>
      </c>
      <c r="N197" s="54">
        <v>149.47999999999999</v>
      </c>
      <c r="O197" s="38">
        <v>224</v>
      </c>
      <c r="P197" s="54">
        <v>0.98076923076923095</v>
      </c>
      <c r="Q197" s="12">
        <v>200</v>
      </c>
      <c r="R197" s="12">
        <v>0</v>
      </c>
      <c r="S197" s="14">
        <v>32</v>
      </c>
      <c r="T197" s="14">
        <v>0</v>
      </c>
      <c r="U197" s="14">
        <v>0</v>
      </c>
      <c r="V197" s="14">
        <v>0</v>
      </c>
      <c r="W197" s="14">
        <v>1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54">
        <v>8</v>
      </c>
      <c r="AF197" s="54">
        <v>0</v>
      </c>
      <c r="AG197" s="54">
        <v>0</v>
      </c>
      <c r="AH197" s="54">
        <v>10</v>
      </c>
      <c r="AI197" s="54">
        <v>7</v>
      </c>
      <c r="AJ197" s="54">
        <v>0</v>
      </c>
      <c r="AK197" s="54">
        <v>0</v>
      </c>
      <c r="AL197" s="54">
        <v>0</v>
      </c>
      <c r="AM197" s="54">
        <v>0</v>
      </c>
      <c r="AN197" s="54">
        <v>0</v>
      </c>
      <c r="AO197" s="38">
        <v>0</v>
      </c>
      <c r="AP197" s="54">
        <v>0</v>
      </c>
      <c r="AQ197" s="54">
        <v>0</v>
      </c>
      <c r="AR197" s="54">
        <v>276.08</v>
      </c>
      <c r="AS197" s="38">
        <v>8</v>
      </c>
      <c r="AT197" s="54">
        <v>5.52</v>
      </c>
      <c r="AU197" s="54">
        <v>0</v>
      </c>
      <c r="AV197" s="54">
        <v>0</v>
      </c>
      <c r="AW197" s="54">
        <v>0</v>
      </c>
      <c r="AX197" s="54">
        <v>94.15</v>
      </c>
      <c r="AY197" s="54">
        <v>107.67</v>
      </c>
      <c r="AZ197" s="54">
        <v>168.41</v>
      </c>
      <c r="BA197" s="54">
        <v>150</v>
      </c>
      <c r="BB197" s="54">
        <v>73600</v>
      </c>
      <c r="BC197" s="38" t="s">
        <v>4</v>
      </c>
    </row>
    <row r="198" spans="1:55" s="13" customFormat="1" ht="23.25" customHeight="1" x14ac:dyDescent="0.15">
      <c r="A198" s="53"/>
      <c r="B198" s="53"/>
      <c r="C198" s="53"/>
      <c r="D198" s="53"/>
      <c r="E198" s="53"/>
      <c r="F198" s="53"/>
      <c r="G198" s="53"/>
      <c r="H198" s="53"/>
      <c r="J198" s="53"/>
      <c r="K198" s="53"/>
      <c r="L198" s="53"/>
      <c r="M198" s="53"/>
      <c r="N198" s="53"/>
      <c r="O198" s="53"/>
      <c r="P198" s="53"/>
      <c r="Q198" s="12">
        <v>196.15</v>
      </c>
      <c r="R198" s="14">
        <v>0</v>
      </c>
      <c r="S198" s="14">
        <v>47.08</v>
      </c>
      <c r="T198" s="14">
        <v>0</v>
      </c>
      <c r="U198" s="14">
        <v>0</v>
      </c>
      <c r="V198" s="14">
        <v>0</v>
      </c>
      <c r="W198" s="14">
        <v>7.85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</row>
    <row r="199" spans="1:55" s="13" customFormat="1" ht="23.25" customHeight="1" x14ac:dyDescent="0.15">
      <c r="A199" s="38">
        <v>94</v>
      </c>
      <c r="B199" s="38" t="s">
        <v>647</v>
      </c>
      <c r="C199" s="38" t="s">
        <v>648</v>
      </c>
      <c r="D199" s="38" t="s">
        <v>649</v>
      </c>
      <c r="E199" s="38" t="s">
        <v>169</v>
      </c>
      <c r="F199" s="38" t="s">
        <v>650</v>
      </c>
      <c r="G199" s="38" t="s">
        <v>171</v>
      </c>
      <c r="H199" s="38">
        <v>1</v>
      </c>
      <c r="J199" s="38">
        <v>2</v>
      </c>
      <c r="K199" s="38">
        <v>204</v>
      </c>
      <c r="L199" s="38">
        <v>0</v>
      </c>
      <c r="M199" s="38">
        <v>24</v>
      </c>
      <c r="N199" s="54">
        <v>276.13</v>
      </c>
      <c r="O199" s="38">
        <v>224</v>
      </c>
      <c r="P199" s="54">
        <v>1.2327232142857101</v>
      </c>
      <c r="Q199" s="12">
        <v>200</v>
      </c>
      <c r="R199" s="12">
        <v>0</v>
      </c>
      <c r="S199" s="14">
        <v>32</v>
      </c>
      <c r="T199" s="14">
        <v>0</v>
      </c>
      <c r="U199" s="14">
        <v>0</v>
      </c>
      <c r="V199" s="14">
        <v>0</v>
      </c>
      <c r="W199" s="14">
        <v>1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54">
        <v>8</v>
      </c>
      <c r="AF199" s="54">
        <v>0</v>
      </c>
      <c r="AG199" s="54">
        <v>0</v>
      </c>
      <c r="AH199" s="54">
        <v>10</v>
      </c>
      <c r="AI199" s="54">
        <v>7</v>
      </c>
      <c r="AJ199" s="54">
        <v>0</v>
      </c>
      <c r="AK199" s="54">
        <v>0</v>
      </c>
      <c r="AL199" s="54">
        <v>0</v>
      </c>
      <c r="AM199" s="54">
        <v>0</v>
      </c>
      <c r="AN199" s="54">
        <v>0</v>
      </c>
      <c r="AO199" s="38">
        <v>0</v>
      </c>
      <c r="AP199" s="54">
        <v>0</v>
      </c>
      <c r="AQ199" s="54">
        <v>0</v>
      </c>
      <c r="AR199" s="54">
        <v>338.56</v>
      </c>
      <c r="AS199" s="38">
        <v>8</v>
      </c>
      <c r="AT199" s="54">
        <v>5.9</v>
      </c>
      <c r="AU199" s="54">
        <v>0</v>
      </c>
      <c r="AV199" s="54">
        <v>0</v>
      </c>
      <c r="AW199" s="54">
        <v>0</v>
      </c>
      <c r="AX199" s="54">
        <v>94.15</v>
      </c>
      <c r="AY199" s="54">
        <v>108.05</v>
      </c>
      <c r="AZ199" s="54">
        <v>230.51</v>
      </c>
      <c r="BA199" s="54">
        <v>200</v>
      </c>
      <c r="BB199" s="54">
        <v>122000</v>
      </c>
      <c r="BC199" s="38" t="s">
        <v>4</v>
      </c>
    </row>
    <row r="200" spans="1:55" s="13" customFormat="1" ht="23.25" customHeight="1" x14ac:dyDescent="0.15">
      <c r="A200" s="53"/>
      <c r="B200" s="53"/>
      <c r="C200" s="53"/>
      <c r="D200" s="53"/>
      <c r="E200" s="53"/>
      <c r="F200" s="53"/>
      <c r="G200" s="53"/>
      <c r="H200" s="53"/>
      <c r="J200" s="53"/>
      <c r="K200" s="53"/>
      <c r="L200" s="53"/>
      <c r="M200" s="53"/>
      <c r="N200" s="53"/>
      <c r="O200" s="53"/>
      <c r="P200" s="53"/>
      <c r="Q200" s="12">
        <v>246.54</v>
      </c>
      <c r="R200" s="14">
        <v>0</v>
      </c>
      <c r="S200" s="14">
        <v>59.17</v>
      </c>
      <c r="T200" s="14">
        <v>0</v>
      </c>
      <c r="U200" s="14">
        <v>0</v>
      </c>
      <c r="V200" s="14">
        <v>0</v>
      </c>
      <c r="W200" s="14">
        <v>7.85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</row>
    <row r="201" spans="1:55" s="13" customFormat="1" ht="23.25" customHeight="1" x14ac:dyDescent="0.15">
      <c r="A201" s="38">
        <v>95</v>
      </c>
      <c r="B201" s="38" t="s">
        <v>651</v>
      </c>
      <c r="C201" s="38" t="s">
        <v>652</v>
      </c>
      <c r="D201" s="38" t="s">
        <v>653</v>
      </c>
      <c r="E201" s="38" t="s">
        <v>169</v>
      </c>
      <c r="F201" s="38" t="s">
        <v>650</v>
      </c>
      <c r="G201" s="38" t="s">
        <v>171</v>
      </c>
      <c r="H201" s="38">
        <v>1</v>
      </c>
      <c r="J201" s="38">
        <v>1</v>
      </c>
      <c r="K201" s="38">
        <v>204</v>
      </c>
      <c r="L201" s="38">
        <v>0</v>
      </c>
      <c r="M201" s="38">
        <v>23</v>
      </c>
      <c r="N201" s="54">
        <v>185.17</v>
      </c>
      <c r="O201" s="38">
        <v>208</v>
      </c>
      <c r="P201" s="54">
        <v>0.98076923076923095</v>
      </c>
      <c r="Q201" s="12">
        <v>192</v>
      </c>
      <c r="R201" s="12">
        <v>0</v>
      </c>
      <c r="S201" s="14">
        <v>24</v>
      </c>
      <c r="T201" s="14">
        <v>0</v>
      </c>
      <c r="U201" s="14">
        <v>0</v>
      </c>
      <c r="V201" s="14">
        <v>0</v>
      </c>
      <c r="W201" s="14">
        <v>1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54">
        <v>6</v>
      </c>
      <c r="AF201" s="54">
        <v>1</v>
      </c>
      <c r="AG201" s="54">
        <v>0</v>
      </c>
      <c r="AH201" s="54">
        <v>9.6199999999999992</v>
      </c>
      <c r="AI201" s="54">
        <v>7</v>
      </c>
      <c r="AJ201" s="54">
        <v>0</v>
      </c>
      <c r="AK201" s="54">
        <v>0</v>
      </c>
      <c r="AL201" s="54">
        <v>0</v>
      </c>
      <c r="AM201" s="54">
        <v>0</v>
      </c>
      <c r="AN201" s="54">
        <v>0</v>
      </c>
      <c r="AO201" s="38">
        <v>0</v>
      </c>
      <c r="AP201" s="54">
        <v>0</v>
      </c>
      <c r="AQ201" s="54">
        <v>0</v>
      </c>
      <c r="AR201" s="54">
        <v>254.08</v>
      </c>
      <c r="AS201" s="38">
        <v>6</v>
      </c>
      <c r="AT201" s="54">
        <v>5.08</v>
      </c>
      <c r="AU201" s="54">
        <v>0</v>
      </c>
      <c r="AV201" s="54">
        <v>0</v>
      </c>
      <c r="AW201" s="54">
        <v>0</v>
      </c>
      <c r="AX201" s="54">
        <v>94.15</v>
      </c>
      <c r="AY201" s="54">
        <v>105.23</v>
      </c>
      <c r="AZ201" s="54">
        <v>148.85</v>
      </c>
      <c r="BA201" s="54">
        <v>100</v>
      </c>
      <c r="BB201" s="54">
        <v>195400</v>
      </c>
      <c r="BC201" s="38" t="s">
        <v>4</v>
      </c>
    </row>
    <row r="202" spans="1:55" s="13" customFormat="1" ht="23.25" customHeight="1" x14ac:dyDescent="0.15">
      <c r="A202" s="53"/>
      <c r="B202" s="53"/>
      <c r="C202" s="53"/>
      <c r="D202" s="53"/>
      <c r="E202" s="53"/>
      <c r="F202" s="53"/>
      <c r="G202" s="53"/>
      <c r="H202" s="53"/>
      <c r="J202" s="53"/>
      <c r="K202" s="53"/>
      <c r="L202" s="53"/>
      <c r="M202" s="53"/>
      <c r="N202" s="53"/>
      <c r="O202" s="53"/>
      <c r="P202" s="53"/>
      <c r="Q202" s="12">
        <v>188.31</v>
      </c>
      <c r="R202" s="14">
        <v>0</v>
      </c>
      <c r="S202" s="14">
        <v>35.31</v>
      </c>
      <c r="T202" s="14">
        <v>0</v>
      </c>
      <c r="U202" s="14">
        <v>0</v>
      </c>
      <c r="V202" s="14">
        <v>0</v>
      </c>
      <c r="W202" s="14">
        <v>7.85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</row>
    <row r="203" spans="1:55" s="13" customFormat="1" ht="23.25" customHeight="1" x14ac:dyDescent="0.15">
      <c r="A203" s="38">
        <v>96</v>
      </c>
      <c r="B203" s="38" t="s">
        <v>654</v>
      </c>
      <c r="C203" s="38" t="s">
        <v>655</v>
      </c>
      <c r="D203" s="38" t="s">
        <v>656</v>
      </c>
      <c r="E203" s="38" t="s">
        <v>169</v>
      </c>
      <c r="F203" s="38" t="s">
        <v>657</v>
      </c>
      <c r="G203" s="38" t="s">
        <v>171</v>
      </c>
      <c r="H203" s="38">
        <v>0</v>
      </c>
      <c r="J203" s="38">
        <v>0</v>
      </c>
      <c r="K203" s="38">
        <v>204</v>
      </c>
      <c r="L203" s="38">
        <v>0</v>
      </c>
      <c r="M203" s="38">
        <v>24</v>
      </c>
      <c r="N203" s="54">
        <v>223.2</v>
      </c>
      <c r="O203" s="38">
        <v>228</v>
      </c>
      <c r="P203" s="54">
        <v>0.98076923076923095</v>
      </c>
      <c r="Q203" s="12">
        <v>200</v>
      </c>
      <c r="R203" s="12">
        <v>0</v>
      </c>
      <c r="S203" s="14">
        <v>36</v>
      </c>
      <c r="T203" s="14">
        <v>0</v>
      </c>
      <c r="U203" s="14">
        <v>0</v>
      </c>
      <c r="V203" s="14">
        <v>0</v>
      </c>
      <c r="W203" s="14">
        <v>1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54">
        <v>9</v>
      </c>
      <c r="AF203" s="54">
        <v>0</v>
      </c>
      <c r="AG203" s="54">
        <v>0</v>
      </c>
      <c r="AH203" s="54">
        <v>10</v>
      </c>
      <c r="AI203" s="54">
        <v>7</v>
      </c>
      <c r="AJ203" s="54">
        <v>0</v>
      </c>
      <c r="AK203" s="54">
        <v>0</v>
      </c>
      <c r="AL203" s="54">
        <v>0</v>
      </c>
      <c r="AM203" s="54">
        <v>0</v>
      </c>
      <c r="AN203" s="54">
        <v>0</v>
      </c>
      <c r="AO203" s="38">
        <v>0</v>
      </c>
      <c r="AP203" s="54">
        <v>0</v>
      </c>
      <c r="AQ203" s="54">
        <v>0</v>
      </c>
      <c r="AR203" s="54">
        <v>282.95999999999998</v>
      </c>
      <c r="AS203" s="38">
        <v>9</v>
      </c>
      <c r="AT203" s="54">
        <v>5.66</v>
      </c>
      <c r="AU203" s="54">
        <v>0</v>
      </c>
      <c r="AV203" s="54">
        <v>0</v>
      </c>
      <c r="AW203" s="54">
        <v>0</v>
      </c>
      <c r="AX203" s="54">
        <v>94.15</v>
      </c>
      <c r="AY203" s="54">
        <v>108.81</v>
      </c>
      <c r="AZ203" s="54">
        <v>174.15</v>
      </c>
      <c r="BA203" s="54">
        <v>150</v>
      </c>
      <c r="BB203" s="54">
        <v>96600</v>
      </c>
      <c r="BC203" s="38" t="s">
        <v>4</v>
      </c>
    </row>
    <row r="204" spans="1:55" s="13" customFormat="1" ht="23.25" customHeight="1" x14ac:dyDescent="0.15">
      <c r="A204" s="53"/>
      <c r="B204" s="53"/>
      <c r="C204" s="53"/>
      <c r="D204" s="53"/>
      <c r="E204" s="53"/>
      <c r="F204" s="53"/>
      <c r="G204" s="53"/>
      <c r="H204" s="53"/>
      <c r="J204" s="53"/>
      <c r="K204" s="53"/>
      <c r="L204" s="53"/>
      <c r="M204" s="53"/>
      <c r="N204" s="53"/>
      <c r="O204" s="53"/>
      <c r="P204" s="53"/>
      <c r="Q204" s="12">
        <v>196.15</v>
      </c>
      <c r="R204" s="14">
        <v>0</v>
      </c>
      <c r="S204" s="14">
        <v>52.96</v>
      </c>
      <c r="T204" s="14">
        <v>0</v>
      </c>
      <c r="U204" s="14">
        <v>0</v>
      </c>
      <c r="V204" s="14">
        <v>0</v>
      </c>
      <c r="W204" s="14">
        <v>7.85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</row>
    <row r="205" spans="1:55" s="13" customFormat="1" ht="23.25" customHeight="1" x14ac:dyDescent="0.15">
      <c r="A205" s="38">
        <v>97</v>
      </c>
      <c r="B205" s="38" t="s">
        <v>658</v>
      </c>
      <c r="C205" s="38" t="s">
        <v>659</v>
      </c>
      <c r="D205" s="38" t="s">
        <v>660</v>
      </c>
      <c r="E205" s="38" t="s">
        <v>169</v>
      </c>
      <c r="F205" s="38" t="s">
        <v>661</v>
      </c>
      <c r="G205" s="38" t="s">
        <v>171</v>
      </c>
      <c r="H205" s="38">
        <v>0</v>
      </c>
      <c r="J205" s="38">
        <v>0</v>
      </c>
      <c r="K205" s="38">
        <v>204</v>
      </c>
      <c r="L205" s="38">
        <v>0</v>
      </c>
      <c r="M205" s="38">
        <v>23.5</v>
      </c>
      <c r="N205" s="54">
        <v>180.65</v>
      </c>
      <c r="O205" s="38">
        <v>218</v>
      </c>
      <c r="P205" s="54">
        <v>0.98076923076923095</v>
      </c>
      <c r="Q205" s="12">
        <v>196</v>
      </c>
      <c r="R205" s="12">
        <v>0</v>
      </c>
      <c r="S205" s="14">
        <v>30</v>
      </c>
      <c r="T205" s="14">
        <v>0</v>
      </c>
      <c r="U205" s="14">
        <v>0</v>
      </c>
      <c r="V205" s="14">
        <v>0</v>
      </c>
      <c r="W205" s="14">
        <v>1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54">
        <v>7.5</v>
      </c>
      <c r="AF205" s="54">
        <v>0.5</v>
      </c>
      <c r="AG205" s="54">
        <v>0</v>
      </c>
      <c r="AH205" s="54">
        <v>9.81</v>
      </c>
      <c r="AI205" s="54">
        <v>7</v>
      </c>
      <c r="AJ205" s="54">
        <v>0</v>
      </c>
      <c r="AK205" s="54">
        <v>0</v>
      </c>
      <c r="AL205" s="54">
        <v>0</v>
      </c>
      <c r="AM205" s="54">
        <v>0</v>
      </c>
      <c r="AN205" s="54">
        <v>0</v>
      </c>
      <c r="AO205" s="38">
        <v>0</v>
      </c>
      <c r="AP205" s="54">
        <v>0</v>
      </c>
      <c r="AQ205" s="54">
        <v>0</v>
      </c>
      <c r="AR205" s="54">
        <v>268.52</v>
      </c>
      <c r="AS205" s="38">
        <v>7.5</v>
      </c>
      <c r="AT205" s="54">
        <v>5.37</v>
      </c>
      <c r="AU205" s="54">
        <v>0</v>
      </c>
      <c r="AV205" s="54">
        <v>0</v>
      </c>
      <c r="AW205" s="54">
        <v>0</v>
      </c>
      <c r="AX205" s="54">
        <v>94.15</v>
      </c>
      <c r="AY205" s="54">
        <v>107.02</v>
      </c>
      <c r="AZ205" s="54">
        <v>161.5</v>
      </c>
      <c r="BA205" s="54">
        <v>150</v>
      </c>
      <c r="BB205" s="54">
        <v>46000</v>
      </c>
      <c r="BC205" s="38" t="s">
        <v>4</v>
      </c>
    </row>
    <row r="206" spans="1:55" s="13" customFormat="1" ht="23.25" customHeight="1" x14ac:dyDescent="0.15">
      <c r="A206" s="53"/>
      <c r="B206" s="53"/>
      <c r="C206" s="53"/>
      <c r="D206" s="53"/>
      <c r="E206" s="53"/>
      <c r="F206" s="53"/>
      <c r="G206" s="53"/>
      <c r="H206" s="53"/>
      <c r="J206" s="53"/>
      <c r="K206" s="53"/>
      <c r="L206" s="53"/>
      <c r="M206" s="53"/>
      <c r="N206" s="53"/>
      <c r="O206" s="53"/>
      <c r="P206" s="53"/>
      <c r="Q206" s="12">
        <v>192.23</v>
      </c>
      <c r="R206" s="14">
        <v>0</v>
      </c>
      <c r="S206" s="14">
        <v>44.13</v>
      </c>
      <c r="T206" s="14">
        <v>0</v>
      </c>
      <c r="U206" s="14">
        <v>0</v>
      </c>
      <c r="V206" s="14">
        <v>0</v>
      </c>
      <c r="W206" s="14">
        <v>7.85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</row>
    <row r="207" spans="1:55" s="13" customFormat="1" ht="23.25" customHeight="1" x14ac:dyDescent="0.15">
      <c r="A207" s="38">
        <v>98</v>
      </c>
      <c r="B207" s="38" t="s">
        <v>662</v>
      </c>
      <c r="C207" s="38" t="s">
        <v>663</v>
      </c>
      <c r="D207" s="38" t="s">
        <v>664</v>
      </c>
      <c r="E207" s="38" t="s">
        <v>169</v>
      </c>
      <c r="F207" s="38" t="s">
        <v>265</v>
      </c>
      <c r="G207" s="38" t="s">
        <v>171</v>
      </c>
      <c r="H207" s="38">
        <v>1</v>
      </c>
      <c r="J207" s="38">
        <v>3</v>
      </c>
      <c r="K207" s="38">
        <v>202</v>
      </c>
      <c r="L207" s="38">
        <v>0</v>
      </c>
      <c r="M207" s="38">
        <v>12.5</v>
      </c>
      <c r="N207" s="54">
        <v>97.9</v>
      </c>
      <c r="O207" s="38">
        <v>116</v>
      </c>
      <c r="P207" s="54">
        <v>0.97115384615384603</v>
      </c>
      <c r="Q207" s="12">
        <v>108</v>
      </c>
      <c r="R207" s="12">
        <v>0</v>
      </c>
      <c r="S207" s="14">
        <v>16</v>
      </c>
      <c r="T207" s="14">
        <v>0</v>
      </c>
      <c r="U207" s="14">
        <v>0</v>
      </c>
      <c r="V207" s="14">
        <v>0</v>
      </c>
      <c r="W207" s="14">
        <v>1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54">
        <v>4</v>
      </c>
      <c r="AF207" s="54">
        <v>11</v>
      </c>
      <c r="AG207" s="54">
        <v>0.5</v>
      </c>
      <c r="AH207" s="54">
        <v>0</v>
      </c>
      <c r="AI207" s="54">
        <v>7</v>
      </c>
      <c r="AJ207" s="54">
        <v>0</v>
      </c>
      <c r="AK207" s="54">
        <v>0</v>
      </c>
      <c r="AL207" s="54">
        <v>0</v>
      </c>
      <c r="AM207" s="54">
        <v>0</v>
      </c>
      <c r="AN207" s="54">
        <v>0</v>
      </c>
      <c r="AO207" s="38">
        <v>0</v>
      </c>
      <c r="AP207" s="54">
        <v>0</v>
      </c>
      <c r="AQ207" s="54">
        <v>0</v>
      </c>
      <c r="AR207" s="54">
        <v>146.96</v>
      </c>
      <c r="AS207" s="38">
        <v>4</v>
      </c>
      <c r="AT207" s="54">
        <v>2.94</v>
      </c>
      <c r="AU207" s="54">
        <v>0</v>
      </c>
      <c r="AV207" s="54">
        <v>0</v>
      </c>
      <c r="AW207" s="54">
        <v>0</v>
      </c>
      <c r="AX207" s="54">
        <v>23.31</v>
      </c>
      <c r="AY207" s="54">
        <v>30.25</v>
      </c>
      <c r="AZ207" s="54">
        <v>116.71</v>
      </c>
      <c r="BA207" s="54">
        <v>100</v>
      </c>
      <c r="BB207" s="54">
        <v>66800</v>
      </c>
      <c r="BC207" s="38" t="s">
        <v>4</v>
      </c>
    </row>
    <row r="208" spans="1:55" s="13" customFormat="1" ht="23.25" customHeight="1" x14ac:dyDescent="0.15">
      <c r="A208" s="53"/>
      <c r="B208" s="53"/>
      <c r="C208" s="53"/>
      <c r="D208" s="53"/>
      <c r="E208" s="53"/>
      <c r="F208" s="53"/>
      <c r="G208" s="53"/>
      <c r="H208" s="53"/>
      <c r="J208" s="53"/>
      <c r="K208" s="53"/>
      <c r="L208" s="53"/>
      <c r="M208" s="53"/>
      <c r="N208" s="53"/>
      <c r="O208" s="53"/>
      <c r="P208" s="53"/>
      <c r="Q208" s="12">
        <v>104.88</v>
      </c>
      <c r="R208" s="14">
        <v>0</v>
      </c>
      <c r="S208" s="14">
        <v>23.31</v>
      </c>
      <c r="T208" s="14">
        <v>0</v>
      </c>
      <c r="U208" s="14">
        <v>0</v>
      </c>
      <c r="V208" s="14">
        <v>0</v>
      </c>
      <c r="W208" s="14">
        <v>7.77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</row>
    <row r="209" spans="1:55" s="13" customFormat="1" ht="23.25" customHeight="1" x14ac:dyDescent="0.15">
      <c r="A209" s="38">
        <v>99</v>
      </c>
      <c r="B209" s="38" t="s">
        <v>665</v>
      </c>
      <c r="C209" s="38" t="s">
        <v>666</v>
      </c>
      <c r="D209" s="38" t="s">
        <v>667</v>
      </c>
      <c r="E209" s="38" t="s">
        <v>169</v>
      </c>
      <c r="F209" s="38" t="s">
        <v>668</v>
      </c>
      <c r="G209" s="38" t="s">
        <v>171</v>
      </c>
      <c r="H209" s="38">
        <v>0</v>
      </c>
      <c r="J209" s="38">
        <v>0</v>
      </c>
      <c r="K209" s="38">
        <v>202</v>
      </c>
      <c r="L209" s="38">
        <v>0</v>
      </c>
      <c r="M209" s="38">
        <v>23.375</v>
      </c>
      <c r="N209" s="54">
        <v>201.18</v>
      </c>
      <c r="O209" s="38">
        <v>223</v>
      </c>
      <c r="P209" s="54">
        <v>0.97115384615384603</v>
      </c>
      <c r="Q209" s="12">
        <v>195</v>
      </c>
      <c r="R209" s="12">
        <v>0</v>
      </c>
      <c r="S209" s="14">
        <v>36</v>
      </c>
      <c r="T209" s="14">
        <v>0</v>
      </c>
      <c r="U209" s="14">
        <v>0</v>
      </c>
      <c r="V209" s="14">
        <v>0</v>
      </c>
      <c r="W209" s="14">
        <v>1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54">
        <v>9</v>
      </c>
      <c r="AF209" s="54">
        <v>0.125</v>
      </c>
      <c r="AG209" s="54">
        <v>0.5</v>
      </c>
      <c r="AH209" s="54">
        <v>0</v>
      </c>
      <c r="AI209" s="54">
        <v>7</v>
      </c>
      <c r="AJ209" s="54">
        <v>0</v>
      </c>
      <c r="AK209" s="54">
        <v>0</v>
      </c>
      <c r="AL209" s="54">
        <v>0</v>
      </c>
      <c r="AM209" s="54">
        <v>0</v>
      </c>
      <c r="AN209" s="54">
        <v>0</v>
      </c>
      <c r="AO209" s="38">
        <v>0</v>
      </c>
      <c r="AP209" s="54">
        <v>0</v>
      </c>
      <c r="AQ209" s="54">
        <v>0</v>
      </c>
      <c r="AR209" s="54">
        <v>265.58</v>
      </c>
      <c r="AS209" s="38">
        <v>9</v>
      </c>
      <c r="AT209" s="54">
        <v>5.31</v>
      </c>
      <c r="AU209" s="54">
        <v>0</v>
      </c>
      <c r="AV209" s="54">
        <v>0</v>
      </c>
      <c r="AW209" s="54">
        <v>0</v>
      </c>
      <c r="AX209" s="54">
        <v>89.35</v>
      </c>
      <c r="AY209" s="54">
        <v>103.66</v>
      </c>
      <c r="AZ209" s="54">
        <v>161.91999999999999</v>
      </c>
      <c r="BA209" s="54">
        <v>150</v>
      </c>
      <c r="BB209" s="54">
        <v>47700</v>
      </c>
      <c r="BC209" s="38" t="s">
        <v>4</v>
      </c>
    </row>
    <row r="210" spans="1:55" s="13" customFormat="1" ht="23.25" customHeight="1" x14ac:dyDescent="0.15">
      <c r="A210" s="53"/>
      <c r="B210" s="53"/>
      <c r="C210" s="53"/>
      <c r="D210" s="53"/>
      <c r="E210" s="53"/>
      <c r="F210" s="53"/>
      <c r="G210" s="53"/>
      <c r="H210" s="53"/>
      <c r="J210" s="53"/>
      <c r="K210" s="53"/>
      <c r="L210" s="53"/>
      <c r="M210" s="53"/>
      <c r="N210" s="53"/>
      <c r="O210" s="53"/>
      <c r="P210" s="53"/>
      <c r="Q210" s="12">
        <v>189.38</v>
      </c>
      <c r="R210" s="14">
        <v>0</v>
      </c>
      <c r="S210" s="14">
        <v>52.44</v>
      </c>
      <c r="T210" s="14">
        <v>0</v>
      </c>
      <c r="U210" s="14">
        <v>0</v>
      </c>
      <c r="V210" s="14">
        <v>0</v>
      </c>
      <c r="W210" s="14">
        <v>7.77</v>
      </c>
      <c r="X210" s="14">
        <v>0</v>
      </c>
      <c r="Y210" s="14">
        <v>0</v>
      </c>
      <c r="Z210" s="14">
        <v>0</v>
      </c>
      <c r="AA210" s="14">
        <v>0</v>
      </c>
      <c r="AB210" s="14">
        <v>0</v>
      </c>
      <c r="AC210" s="14">
        <v>0</v>
      </c>
      <c r="AD210" s="14">
        <v>0</v>
      </c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</row>
    <row r="211" spans="1:55" s="13" customFormat="1" ht="23.25" customHeight="1" x14ac:dyDescent="0.15">
      <c r="A211" s="38">
        <v>100</v>
      </c>
      <c r="B211" s="38" t="s">
        <v>669</v>
      </c>
      <c r="C211" s="38" t="s">
        <v>670</v>
      </c>
      <c r="D211" s="38" t="s">
        <v>671</v>
      </c>
      <c r="E211" s="38" t="s">
        <v>175</v>
      </c>
      <c r="F211" s="38" t="s">
        <v>672</v>
      </c>
      <c r="G211" s="38" t="s">
        <v>171</v>
      </c>
      <c r="H211" s="38">
        <v>1</v>
      </c>
      <c r="J211" s="38">
        <v>1</v>
      </c>
      <c r="K211" s="38">
        <v>202</v>
      </c>
      <c r="L211" s="38">
        <v>0</v>
      </c>
      <c r="M211" s="38">
        <v>23.5</v>
      </c>
      <c r="N211" s="54">
        <v>187.89</v>
      </c>
      <c r="O211" s="38">
        <v>214</v>
      </c>
      <c r="P211" s="54">
        <v>0.97115384615384603</v>
      </c>
      <c r="Q211" s="12">
        <v>196</v>
      </c>
      <c r="R211" s="12">
        <v>0</v>
      </c>
      <c r="S211" s="14">
        <v>26</v>
      </c>
      <c r="T211" s="14">
        <v>0</v>
      </c>
      <c r="U211" s="14">
        <v>0</v>
      </c>
      <c r="V211" s="14">
        <v>0</v>
      </c>
      <c r="W211" s="14">
        <v>1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54">
        <v>6.5</v>
      </c>
      <c r="AF211" s="54">
        <v>0.5</v>
      </c>
      <c r="AG211" s="54">
        <v>0</v>
      </c>
      <c r="AH211" s="54">
        <v>9.81</v>
      </c>
      <c r="AI211" s="54">
        <v>7</v>
      </c>
      <c r="AJ211" s="54">
        <v>0</v>
      </c>
      <c r="AK211" s="54">
        <v>0</v>
      </c>
      <c r="AL211" s="54">
        <v>0</v>
      </c>
      <c r="AM211" s="54">
        <v>0</v>
      </c>
      <c r="AN211" s="54">
        <v>0</v>
      </c>
      <c r="AO211" s="38">
        <v>0</v>
      </c>
      <c r="AP211" s="54">
        <v>0</v>
      </c>
      <c r="AQ211" s="54">
        <v>0</v>
      </c>
      <c r="AR211" s="54">
        <v>259.31</v>
      </c>
      <c r="AS211" s="38">
        <v>6.5</v>
      </c>
      <c r="AT211" s="54">
        <v>5.19</v>
      </c>
      <c r="AU211" s="54">
        <v>0</v>
      </c>
      <c r="AV211" s="54">
        <v>0</v>
      </c>
      <c r="AW211" s="54">
        <v>0</v>
      </c>
      <c r="AX211" s="54">
        <v>93.23</v>
      </c>
      <c r="AY211" s="54">
        <v>104.92</v>
      </c>
      <c r="AZ211" s="54">
        <v>154.38999999999999</v>
      </c>
      <c r="BA211" s="54">
        <v>150</v>
      </c>
      <c r="BB211" s="54">
        <v>17600</v>
      </c>
      <c r="BC211" s="38" t="s">
        <v>4</v>
      </c>
    </row>
    <row r="212" spans="1:55" s="13" customFormat="1" ht="23.25" customHeight="1" x14ac:dyDescent="0.15">
      <c r="A212" s="53"/>
      <c r="B212" s="53"/>
      <c r="C212" s="53"/>
      <c r="D212" s="53"/>
      <c r="E212" s="53"/>
      <c r="F212" s="53"/>
      <c r="G212" s="53"/>
      <c r="H212" s="53"/>
      <c r="J212" s="53"/>
      <c r="K212" s="53"/>
      <c r="L212" s="53"/>
      <c r="M212" s="53"/>
      <c r="N212" s="53"/>
      <c r="O212" s="53"/>
      <c r="P212" s="53"/>
      <c r="Q212" s="12">
        <v>190.35</v>
      </c>
      <c r="R212" s="14">
        <v>0</v>
      </c>
      <c r="S212" s="14">
        <v>37.880000000000003</v>
      </c>
      <c r="T212" s="14">
        <v>0</v>
      </c>
      <c r="U212" s="14">
        <v>0</v>
      </c>
      <c r="V212" s="14">
        <v>0</v>
      </c>
      <c r="W212" s="14">
        <v>7.77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</row>
    <row r="213" spans="1:55" s="13" customFormat="1" ht="23.25" customHeight="1" x14ac:dyDescent="0.15">
      <c r="A213" s="38">
        <v>101</v>
      </c>
      <c r="B213" s="38" t="s">
        <v>673</v>
      </c>
      <c r="C213" s="38" t="s">
        <v>674</v>
      </c>
      <c r="D213" s="38" t="s">
        <v>675</v>
      </c>
      <c r="E213" s="38" t="s">
        <v>169</v>
      </c>
      <c r="F213" s="38" t="s">
        <v>676</v>
      </c>
      <c r="G213" s="38" t="s">
        <v>171</v>
      </c>
      <c r="H213" s="38">
        <v>1</v>
      </c>
      <c r="J213" s="38">
        <v>1</v>
      </c>
      <c r="K213" s="38">
        <v>202</v>
      </c>
      <c r="L213" s="38">
        <v>0</v>
      </c>
      <c r="M213" s="38">
        <v>22</v>
      </c>
      <c r="N213" s="54">
        <v>213.63</v>
      </c>
      <c r="O213" s="38">
        <v>208</v>
      </c>
      <c r="P213" s="54">
        <v>1.02706730769231</v>
      </c>
      <c r="Q213" s="12">
        <v>176</v>
      </c>
      <c r="R213" s="12">
        <v>0</v>
      </c>
      <c r="S213" s="14">
        <v>32</v>
      </c>
      <c r="T213" s="14">
        <v>0</v>
      </c>
      <c r="U213" s="14">
        <v>0</v>
      </c>
      <c r="V213" s="14">
        <v>0</v>
      </c>
      <c r="W213" s="14">
        <v>1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54">
        <v>8</v>
      </c>
      <c r="AF213" s="54">
        <v>0</v>
      </c>
      <c r="AG213" s="54">
        <v>0</v>
      </c>
      <c r="AH213" s="54">
        <v>8.85</v>
      </c>
      <c r="AI213" s="54">
        <v>7</v>
      </c>
      <c r="AJ213" s="54">
        <v>0</v>
      </c>
      <c r="AK213" s="54">
        <v>0</v>
      </c>
      <c r="AL213" s="54">
        <v>4.5</v>
      </c>
      <c r="AM213" s="54">
        <v>0</v>
      </c>
      <c r="AN213" s="54">
        <v>0</v>
      </c>
      <c r="AO213" s="38">
        <v>0</v>
      </c>
      <c r="AP213" s="54">
        <v>0</v>
      </c>
      <c r="AQ213" s="54">
        <v>0</v>
      </c>
      <c r="AR213" s="54">
        <v>266.18</v>
      </c>
      <c r="AS213" s="38">
        <v>8</v>
      </c>
      <c r="AT213" s="54">
        <v>5.32</v>
      </c>
      <c r="AU213" s="54">
        <v>0</v>
      </c>
      <c r="AV213" s="54">
        <v>0</v>
      </c>
      <c r="AW213" s="54">
        <v>0</v>
      </c>
      <c r="AX213" s="54">
        <v>77.69</v>
      </c>
      <c r="AY213" s="54">
        <v>91.01</v>
      </c>
      <c r="AZ213" s="54">
        <v>175.17</v>
      </c>
      <c r="BA213" s="54">
        <v>150</v>
      </c>
      <c r="BB213" s="54">
        <v>100700</v>
      </c>
      <c r="BC213" s="38" t="s">
        <v>4</v>
      </c>
    </row>
    <row r="214" spans="1:55" s="13" customFormat="1" ht="23.25" customHeight="1" x14ac:dyDescent="0.15">
      <c r="A214" s="53"/>
      <c r="B214" s="53"/>
      <c r="C214" s="53"/>
      <c r="D214" s="53"/>
      <c r="E214" s="53"/>
      <c r="F214" s="53"/>
      <c r="G214" s="53"/>
      <c r="H214" s="53"/>
      <c r="J214" s="53"/>
      <c r="K214" s="53"/>
      <c r="L214" s="53"/>
      <c r="M214" s="53"/>
      <c r="N214" s="53"/>
      <c r="O214" s="53"/>
      <c r="P214" s="53"/>
      <c r="Q214" s="12">
        <v>180.76</v>
      </c>
      <c r="R214" s="14">
        <v>0</v>
      </c>
      <c r="S214" s="14">
        <v>49.3</v>
      </c>
      <c r="T214" s="14">
        <v>0</v>
      </c>
      <c r="U214" s="14">
        <v>0</v>
      </c>
      <c r="V214" s="14">
        <v>0</v>
      </c>
      <c r="W214" s="14">
        <v>7.77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</row>
    <row r="215" spans="1:55" s="13" customFormat="1" ht="23.25" customHeight="1" x14ac:dyDescent="0.15">
      <c r="A215" s="38">
        <v>102</v>
      </c>
      <c r="B215" s="38" t="s">
        <v>677</v>
      </c>
      <c r="C215" s="38" t="s">
        <v>678</v>
      </c>
      <c r="D215" s="38" t="s">
        <v>679</v>
      </c>
      <c r="E215" s="38" t="s">
        <v>169</v>
      </c>
      <c r="F215" s="38" t="s">
        <v>349</v>
      </c>
      <c r="G215" s="38" t="s">
        <v>281</v>
      </c>
      <c r="H215" s="38">
        <v>1</v>
      </c>
      <c r="J215" s="38">
        <v>0</v>
      </c>
      <c r="K215" s="38">
        <v>220</v>
      </c>
      <c r="L215" s="38">
        <v>50</v>
      </c>
      <c r="M215" s="38">
        <v>24</v>
      </c>
      <c r="N215" s="54">
        <v>0</v>
      </c>
      <c r="O215" s="38">
        <v>230</v>
      </c>
      <c r="P215" s="54">
        <v>1.0576923076923099</v>
      </c>
      <c r="Q215" s="12">
        <v>200</v>
      </c>
      <c r="R215" s="12">
        <v>0</v>
      </c>
      <c r="S215" s="14">
        <v>38</v>
      </c>
      <c r="T215" s="14">
        <v>0</v>
      </c>
      <c r="U215" s="14">
        <v>0</v>
      </c>
      <c r="V215" s="14">
        <v>0</v>
      </c>
      <c r="W215" s="14">
        <v>1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54">
        <v>9.5</v>
      </c>
      <c r="AF215" s="54">
        <v>0</v>
      </c>
      <c r="AG215" s="54">
        <v>0</v>
      </c>
      <c r="AH215" s="54">
        <v>10</v>
      </c>
      <c r="AI215" s="54">
        <v>7</v>
      </c>
      <c r="AJ215" s="54">
        <v>0</v>
      </c>
      <c r="AK215" s="54">
        <v>0</v>
      </c>
      <c r="AL215" s="54">
        <v>0</v>
      </c>
      <c r="AM215" s="54">
        <v>0</v>
      </c>
      <c r="AN215" s="54">
        <v>0</v>
      </c>
      <c r="AO215" s="38">
        <v>30</v>
      </c>
      <c r="AP215" s="54">
        <v>0</v>
      </c>
      <c r="AQ215" s="54">
        <v>0</v>
      </c>
      <c r="AR215" s="54">
        <v>386.79</v>
      </c>
      <c r="AS215" s="38">
        <v>9.5</v>
      </c>
      <c r="AT215" s="54">
        <v>5.9</v>
      </c>
      <c r="AU215" s="54">
        <v>0</v>
      </c>
      <c r="AV215" s="54">
        <v>0</v>
      </c>
      <c r="AW215" s="54">
        <v>0</v>
      </c>
      <c r="AX215" s="54">
        <v>101.54</v>
      </c>
      <c r="AY215" s="54">
        <v>116.94</v>
      </c>
      <c r="AZ215" s="54">
        <v>269.85000000000002</v>
      </c>
      <c r="BA215" s="54">
        <v>250</v>
      </c>
      <c r="BB215" s="54">
        <v>79400</v>
      </c>
      <c r="BC215" s="38" t="s">
        <v>4</v>
      </c>
    </row>
    <row r="216" spans="1:55" s="13" customFormat="1" ht="23.25" customHeight="1" x14ac:dyDescent="0.15">
      <c r="A216" s="53"/>
      <c r="B216" s="53"/>
      <c r="C216" s="53"/>
      <c r="D216" s="53"/>
      <c r="E216" s="53"/>
      <c r="F216" s="53"/>
      <c r="G216" s="53"/>
      <c r="H216" s="53"/>
      <c r="J216" s="53"/>
      <c r="K216" s="53"/>
      <c r="L216" s="53"/>
      <c r="M216" s="53"/>
      <c r="N216" s="53"/>
      <c r="O216" s="53"/>
      <c r="P216" s="53"/>
      <c r="Q216" s="12">
        <v>261.54000000000002</v>
      </c>
      <c r="R216" s="14">
        <v>0</v>
      </c>
      <c r="S216" s="14">
        <v>60.29</v>
      </c>
      <c r="T216" s="14">
        <v>0</v>
      </c>
      <c r="U216" s="14">
        <v>0</v>
      </c>
      <c r="V216" s="14">
        <v>0</v>
      </c>
      <c r="W216" s="14">
        <v>8.4600000000000009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</row>
    <row r="217" spans="1:55" s="13" customFormat="1" ht="23.25" customHeight="1" x14ac:dyDescent="0.15">
      <c r="A217" s="38">
        <v>103</v>
      </c>
      <c r="B217" s="38" t="s">
        <v>680</v>
      </c>
      <c r="C217" s="38" t="s">
        <v>681</v>
      </c>
      <c r="D217" s="38" t="s">
        <v>682</v>
      </c>
      <c r="E217" s="38" t="s">
        <v>169</v>
      </c>
      <c r="F217" s="38" t="s">
        <v>483</v>
      </c>
      <c r="G217" s="38" t="s">
        <v>281</v>
      </c>
      <c r="H217" s="38">
        <v>0</v>
      </c>
      <c r="J217" s="38">
        <v>0</v>
      </c>
      <c r="K217" s="38">
        <v>220</v>
      </c>
      <c r="L217" s="38">
        <v>50</v>
      </c>
      <c r="M217" s="38">
        <v>24</v>
      </c>
      <c r="N217" s="54">
        <v>0</v>
      </c>
      <c r="O217" s="38">
        <v>230</v>
      </c>
      <c r="P217" s="54">
        <v>1.0576923076923099</v>
      </c>
      <c r="Q217" s="12">
        <v>200</v>
      </c>
      <c r="R217" s="12">
        <v>0</v>
      </c>
      <c r="S217" s="14">
        <v>38</v>
      </c>
      <c r="T217" s="14">
        <v>0</v>
      </c>
      <c r="U217" s="14">
        <v>0</v>
      </c>
      <c r="V217" s="14">
        <v>0</v>
      </c>
      <c r="W217" s="14">
        <v>1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54">
        <v>9.5</v>
      </c>
      <c r="AF217" s="54">
        <v>0</v>
      </c>
      <c r="AG217" s="54">
        <v>0</v>
      </c>
      <c r="AH217" s="54">
        <v>10</v>
      </c>
      <c r="AI217" s="54">
        <v>7</v>
      </c>
      <c r="AJ217" s="54">
        <v>0</v>
      </c>
      <c r="AK217" s="54">
        <v>0</v>
      </c>
      <c r="AL217" s="54">
        <v>0</v>
      </c>
      <c r="AM217" s="54">
        <v>0</v>
      </c>
      <c r="AN217" s="54">
        <v>0</v>
      </c>
      <c r="AO217" s="38">
        <v>30</v>
      </c>
      <c r="AP217" s="54">
        <v>0</v>
      </c>
      <c r="AQ217" s="54">
        <v>0</v>
      </c>
      <c r="AR217" s="54">
        <v>386.78793357160498</v>
      </c>
      <c r="AS217" s="38">
        <v>9.5</v>
      </c>
      <c r="AT217" s="54">
        <v>5.9</v>
      </c>
      <c r="AU217" s="54">
        <v>2.7933571604636501E-2</v>
      </c>
      <c r="AV217" s="54">
        <v>0</v>
      </c>
      <c r="AW217" s="54">
        <v>0</v>
      </c>
      <c r="AX217" s="54">
        <v>101.54</v>
      </c>
      <c r="AY217" s="54">
        <v>116.967933571605</v>
      </c>
      <c r="AZ217" s="54">
        <v>269.82</v>
      </c>
      <c r="BA217" s="54">
        <v>250</v>
      </c>
      <c r="BB217" s="54">
        <v>79300</v>
      </c>
      <c r="BC217" s="38" t="s">
        <v>4</v>
      </c>
    </row>
    <row r="218" spans="1:55" s="13" customFormat="1" ht="23.25" customHeight="1" x14ac:dyDescent="0.15">
      <c r="A218" s="53"/>
      <c r="B218" s="53"/>
      <c r="C218" s="53"/>
      <c r="D218" s="53"/>
      <c r="E218" s="53"/>
      <c r="F218" s="53"/>
      <c r="G218" s="53"/>
      <c r="H218" s="53"/>
      <c r="J218" s="53"/>
      <c r="K218" s="53"/>
      <c r="L218" s="53"/>
      <c r="M218" s="53"/>
      <c r="N218" s="53"/>
      <c r="O218" s="53"/>
      <c r="P218" s="53"/>
      <c r="Q218" s="12">
        <v>261.54000000000002</v>
      </c>
      <c r="R218" s="14">
        <v>0</v>
      </c>
      <c r="S218" s="14">
        <v>60.29</v>
      </c>
      <c r="T218" s="14">
        <v>0</v>
      </c>
      <c r="U218" s="14">
        <v>0</v>
      </c>
      <c r="V218" s="14">
        <v>0</v>
      </c>
      <c r="W218" s="14">
        <v>8.4600000000000009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</row>
    <row r="219" spans="1:55" s="13" customFormat="1" ht="23.25" customHeight="1" x14ac:dyDescent="0.15">
      <c r="A219" s="38">
        <v>104</v>
      </c>
      <c r="B219" s="38" t="s">
        <v>683</v>
      </c>
      <c r="C219" s="38" t="s">
        <v>684</v>
      </c>
      <c r="D219" s="38" t="s">
        <v>685</v>
      </c>
      <c r="E219" s="38" t="s">
        <v>175</v>
      </c>
      <c r="F219" s="38" t="s">
        <v>349</v>
      </c>
      <c r="G219" s="38" t="s">
        <v>171</v>
      </c>
      <c r="H219" s="38">
        <v>1</v>
      </c>
      <c r="J219" s="38">
        <v>1</v>
      </c>
      <c r="K219" s="38">
        <v>215</v>
      </c>
      <c r="L219" s="38">
        <v>50</v>
      </c>
      <c r="M219" s="38">
        <v>24</v>
      </c>
      <c r="N219" s="54">
        <v>0</v>
      </c>
      <c r="O219" s="38">
        <v>226</v>
      </c>
      <c r="P219" s="54">
        <v>1.03365384615385</v>
      </c>
      <c r="Q219" s="12">
        <v>200</v>
      </c>
      <c r="R219" s="12">
        <v>0</v>
      </c>
      <c r="S219" s="14">
        <v>34</v>
      </c>
      <c r="T219" s="14">
        <v>0</v>
      </c>
      <c r="U219" s="14">
        <v>0</v>
      </c>
      <c r="V219" s="14">
        <v>0</v>
      </c>
      <c r="W219" s="14">
        <v>1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54">
        <v>8.5</v>
      </c>
      <c r="AF219" s="54">
        <v>0</v>
      </c>
      <c r="AG219" s="54">
        <v>0</v>
      </c>
      <c r="AH219" s="54">
        <v>10</v>
      </c>
      <c r="AI219" s="54">
        <v>7</v>
      </c>
      <c r="AJ219" s="54">
        <v>0</v>
      </c>
      <c r="AK219" s="54">
        <v>0</v>
      </c>
      <c r="AL219" s="54">
        <v>0</v>
      </c>
      <c r="AM219" s="54">
        <v>0</v>
      </c>
      <c r="AN219" s="54">
        <v>0</v>
      </c>
      <c r="AO219" s="38">
        <v>100</v>
      </c>
      <c r="AP219" s="54">
        <v>0</v>
      </c>
      <c r="AQ219" s="54">
        <v>0</v>
      </c>
      <c r="AR219" s="54">
        <v>443.22</v>
      </c>
      <c r="AS219" s="38">
        <v>8.5</v>
      </c>
      <c r="AT219" s="54">
        <v>5.9</v>
      </c>
      <c r="AU219" s="54">
        <v>0</v>
      </c>
      <c r="AV219" s="54">
        <v>1</v>
      </c>
      <c r="AW219" s="54">
        <v>0</v>
      </c>
      <c r="AX219" s="54">
        <v>99.23</v>
      </c>
      <c r="AY219" s="54">
        <v>114.63</v>
      </c>
      <c r="AZ219" s="54">
        <v>328.59</v>
      </c>
      <c r="BA219" s="54">
        <v>300</v>
      </c>
      <c r="BB219" s="54">
        <v>114400</v>
      </c>
      <c r="BC219" s="38" t="s">
        <v>4</v>
      </c>
    </row>
    <row r="220" spans="1:55" s="13" customFormat="1" ht="23.25" customHeight="1" x14ac:dyDescent="0.15">
      <c r="A220" s="53"/>
      <c r="B220" s="53"/>
      <c r="C220" s="53"/>
      <c r="D220" s="53"/>
      <c r="E220" s="53"/>
      <c r="F220" s="53"/>
      <c r="G220" s="53"/>
      <c r="H220" s="53"/>
      <c r="J220" s="53"/>
      <c r="K220" s="53"/>
      <c r="L220" s="53"/>
      <c r="M220" s="53"/>
      <c r="N220" s="53"/>
      <c r="O220" s="53"/>
      <c r="P220" s="53"/>
      <c r="Q220" s="12">
        <v>256.73</v>
      </c>
      <c r="R220" s="14">
        <v>0</v>
      </c>
      <c r="S220" s="14">
        <v>52.72</v>
      </c>
      <c r="T220" s="14">
        <v>0</v>
      </c>
      <c r="U220" s="14">
        <v>0</v>
      </c>
      <c r="V220" s="14">
        <v>0</v>
      </c>
      <c r="W220" s="14">
        <v>8.27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</row>
    <row r="221" spans="1:55" s="13" customFormat="1" ht="23.25" customHeight="1" x14ac:dyDescent="0.15">
      <c r="A221" s="38">
        <v>105</v>
      </c>
      <c r="B221" s="38" t="s">
        <v>686</v>
      </c>
      <c r="C221" s="38" t="s">
        <v>687</v>
      </c>
      <c r="D221" s="38" t="s">
        <v>688</v>
      </c>
      <c r="E221" s="38" t="s">
        <v>175</v>
      </c>
      <c r="F221" s="38" t="s">
        <v>689</v>
      </c>
      <c r="G221" s="38" t="s">
        <v>171</v>
      </c>
      <c r="H221" s="38">
        <v>1</v>
      </c>
      <c r="J221" s="38">
        <v>1</v>
      </c>
      <c r="K221" s="38">
        <v>215</v>
      </c>
      <c r="L221" s="38">
        <v>50</v>
      </c>
      <c r="M221" s="38">
        <v>24</v>
      </c>
      <c r="N221" s="54">
        <v>0</v>
      </c>
      <c r="O221" s="38">
        <v>228</v>
      </c>
      <c r="P221" s="54">
        <v>1.03365384615385</v>
      </c>
      <c r="Q221" s="12">
        <v>200</v>
      </c>
      <c r="R221" s="12">
        <v>0</v>
      </c>
      <c r="S221" s="14">
        <v>36</v>
      </c>
      <c r="T221" s="14">
        <v>0</v>
      </c>
      <c r="U221" s="14">
        <v>0</v>
      </c>
      <c r="V221" s="14">
        <v>0</v>
      </c>
      <c r="W221" s="14">
        <v>1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54">
        <v>9</v>
      </c>
      <c r="AF221" s="54">
        <v>0</v>
      </c>
      <c r="AG221" s="54">
        <v>0</v>
      </c>
      <c r="AH221" s="54">
        <v>10</v>
      </c>
      <c r="AI221" s="54">
        <v>7</v>
      </c>
      <c r="AJ221" s="54">
        <v>0</v>
      </c>
      <c r="AK221" s="54">
        <v>0</v>
      </c>
      <c r="AL221" s="54">
        <v>0</v>
      </c>
      <c r="AM221" s="54">
        <v>0</v>
      </c>
      <c r="AN221" s="54">
        <v>0</v>
      </c>
      <c r="AO221" s="38">
        <v>30</v>
      </c>
      <c r="AP221" s="54">
        <v>0</v>
      </c>
      <c r="AQ221" s="54">
        <v>0</v>
      </c>
      <c r="AR221" s="54">
        <v>376.82</v>
      </c>
      <c r="AS221" s="38">
        <v>9</v>
      </c>
      <c r="AT221" s="54">
        <v>5.9</v>
      </c>
      <c r="AU221" s="54">
        <v>0</v>
      </c>
      <c r="AV221" s="54">
        <v>0</v>
      </c>
      <c r="AW221" s="54">
        <v>0</v>
      </c>
      <c r="AX221" s="54">
        <v>99.23</v>
      </c>
      <c r="AY221" s="54">
        <v>114.13</v>
      </c>
      <c r="AZ221" s="54">
        <v>262.69</v>
      </c>
      <c r="BA221" s="54">
        <v>250</v>
      </c>
      <c r="BB221" s="54">
        <v>50800</v>
      </c>
      <c r="BC221" s="38" t="s">
        <v>4</v>
      </c>
    </row>
    <row r="222" spans="1:55" s="13" customFormat="1" ht="23.25" customHeight="1" x14ac:dyDescent="0.15">
      <c r="A222" s="53"/>
      <c r="B222" s="53"/>
      <c r="C222" s="53"/>
      <c r="D222" s="53"/>
      <c r="E222" s="53"/>
      <c r="F222" s="53"/>
      <c r="G222" s="53"/>
      <c r="H222" s="53"/>
      <c r="J222" s="53"/>
      <c r="K222" s="53"/>
      <c r="L222" s="53"/>
      <c r="M222" s="53"/>
      <c r="N222" s="53"/>
      <c r="O222" s="53"/>
      <c r="P222" s="53"/>
      <c r="Q222" s="12">
        <v>256.73</v>
      </c>
      <c r="R222" s="14">
        <v>0</v>
      </c>
      <c r="S222" s="14">
        <v>55.82</v>
      </c>
      <c r="T222" s="14">
        <v>0</v>
      </c>
      <c r="U222" s="14">
        <v>0</v>
      </c>
      <c r="V222" s="14">
        <v>0</v>
      </c>
      <c r="W222" s="14">
        <v>8.27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</row>
    <row r="223" spans="1:55" s="13" customFormat="1" ht="23.25" customHeight="1" x14ac:dyDescent="0.15">
      <c r="A223" s="38">
        <v>106</v>
      </c>
      <c r="B223" s="38" t="s">
        <v>690</v>
      </c>
      <c r="C223" s="38" t="s">
        <v>691</v>
      </c>
      <c r="D223" s="38" t="s">
        <v>692</v>
      </c>
      <c r="E223" s="38" t="s">
        <v>175</v>
      </c>
      <c r="F223" s="38" t="s">
        <v>349</v>
      </c>
      <c r="G223" s="38" t="s">
        <v>171</v>
      </c>
      <c r="H223" s="38">
        <v>0</v>
      </c>
      <c r="J223" s="38">
        <v>0</v>
      </c>
      <c r="K223" s="38">
        <v>210</v>
      </c>
      <c r="L223" s="38">
        <v>30</v>
      </c>
      <c r="M223" s="38">
        <v>24</v>
      </c>
      <c r="N223" s="54">
        <v>0</v>
      </c>
      <c r="O223" s="38">
        <v>228</v>
      </c>
      <c r="P223" s="54">
        <v>1.0096153846153799</v>
      </c>
      <c r="Q223" s="12">
        <v>200</v>
      </c>
      <c r="R223" s="12">
        <v>0</v>
      </c>
      <c r="S223" s="14">
        <v>36</v>
      </c>
      <c r="T223" s="14">
        <v>0</v>
      </c>
      <c r="U223" s="14">
        <v>0</v>
      </c>
      <c r="V223" s="14">
        <v>0</v>
      </c>
      <c r="W223" s="14">
        <v>1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54">
        <v>9</v>
      </c>
      <c r="AF223" s="54">
        <v>0</v>
      </c>
      <c r="AG223" s="54">
        <v>0</v>
      </c>
      <c r="AH223" s="54">
        <v>10</v>
      </c>
      <c r="AI223" s="54">
        <v>7</v>
      </c>
      <c r="AJ223" s="54">
        <v>0</v>
      </c>
      <c r="AK223" s="54">
        <v>0</v>
      </c>
      <c r="AL223" s="54">
        <v>0</v>
      </c>
      <c r="AM223" s="54">
        <v>0</v>
      </c>
      <c r="AN223" s="54">
        <v>0</v>
      </c>
      <c r="AO223" s="38">
        <v>0</v>
      </c>
      <c r="AP223" s="54">
        <v>0</v>
      </c>
      <c r="AQ223" s="54">
        <v>0</v>
      </c>
      <c r="AR223" s="54">
        <v>320.52</v>
      </c>
      <c r="AS223" s="38">
        <v>9</v>
      </c>
      <c r="AT223" s="54">
        <v>5.9</v>
      </c>
      <c r="AU223" s="54">
        <v>0</v>
      </c>
      <c r="AV223" s="54">
        <v>0</v>
      </c>
      <c r="AW223" s="54">
        <v>0</v>
      </c>
      <c r="AX223" s="54">
        <v>96.92</v>
      </c>
      <c r="AY223" s="54">
        <v>111.82</v>
      </c>
      <c r="AZ223" s="54">
        <v>208.7</v>
      </c>
      <c r="BA223" s="54">
        <v>200</v>
      </c>
      <c r="BB223" s="54">
        <v>34800</v>
      </c>
      <c r="BC223" s="38" t="s">
        <v>4</v>
      </c>
    </row>
    <row r="224" spans="1:55" s="13" customFormat="1" ht="23.25" customHeight="1" x14ac:dyDescent="0.15">
      <c r="A224" s="53"/>
      <c r="B224" s="53"/>
      <c r="C224" s="53"/>
      <c r="D224" s="53"/>
      <c r="E224" s="53"/>
      <c r="F224" s="53"/>
      <c r="G224" s="53"/>
      <c r="H224" s="53"/>
      <c r="J224" s="53"/>
      <c r="K224" s="53"/>
      <c r="L224" s="53"/>
      <c r="M224" s="53"/>
      <c r="N224" s="53"/>
      <c r="O224" s="53"/>
      <c r="P224" s="53"/>
      <c r="Q224" s="12">
        <v>231.92</v>
      </c>
      <c r="R224" s="14">
        <v>0</v>
      </c>
      <c r="S224" s="14">
        <v>54.52</v>
      </c>
      <c r="T224" s="14">
        <v>0</v>
      </c>
      <c r="U224" s="14">
        <v>0</v>
      </c>
      <c r="V224" s="14">
        <v>0</v>
      </c>
      <c r="W224" s="14">
        <v>8.08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0</v>
      </c>
      <c r="AD224" s="14">
        <v>0</v>
      </c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</row>
    <row r="225" spans="1:55" s="13" customFormat="1" ht="23.25" customHeight="1" x14ac:dyDescent="0.15">
      <c r="A225" s="38">
        <v>107</v>
      </c>
      <c r="B225" s="38" t="s">
        <v>693</v>
      </c>
      <c r="C225" s="38" t="s">
        <v>694</v>
      </c>
      <c r="D225" s="38" t="s">
        <v>695</v>
      </c>
      <c r="E225" s="38" t="s">
        <v>169</v>
      </c>
      <c r="F225" s="38" t="s">
        <v>483</v>
      </c>
      <c r="G225" s="38" t="s">
        <v>171</v>
      </c>
      <c r="H225" s="38">
        <v>0</v>
      </c>
      <c r="J225" s="38">
        <v>0</v>
      </c>
      <c r="K225" s="38">
        <v>204</v>
      </c>
      <c r="L225" s="38">
        <v>30</v>
      </c>
      <c r="M225" s="38">
        <v>24</v>
      </c>
      <c r="N225" s="54">
        <v>0</v>
      </c>
      <c r="O225" s="38">
        <v>226</v>
      </c>
      <c r="P225" s="54">
        <v>0.98076923076923095</v>
      </c>
      <c r="Q225" s="12">
        <v>200</v>
      </c>
      <c r="R225" s="12">
        <v>0</v>
      </c>
      <c r="S225" s="14">
        <v>34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54">
        <v>8.5</v>
      </c>
      <c r="AF225" s="54">
        <v>0</v>
      </c>
      <c r="AG225" s="54">
        <v>0</v>
      </c>
      <c r="AH225" s="54">
        <v>10</v>
      </c>
      <c r="AI225" s="54">
        <v>7</v>
      </c>
      <c r="AJ225" s="54">
        <v>0</v>
      </c>
      <c r="AK225" s="54">
        <v>0</v>
      </c>
      <c r="AL225" s="54">
        <v>0</v>
      </c>
      <c r="AM225" s="54">
        <v>0</v>
      </c>
      <c r="AN225" s="54">
        <v>0</v>
      </c>
      <c r="AO225" s="38">
        <v>0</v>
      </c>
      <c r="AP225" s="54">
        <v>0</v>
      </c>
      <c r="AQ225" s="54">
        <v>0</v>
      </c>
      <c r="AR225" s="54">
        <v>309.52</v>
      </c>
      <c r="AS225" s="38">
        <v>8.5</v>
      </c>
      <c r="AT225" s="54">
        <v>5.9</v>
      </c>
      <c r="AU225" s="54">
        <v>0</v>
      </c>
      <c r="AV225" s="54">
        <v>0</v>
      </c>
      <c r="AW225" s="54">
        <v>0</v>
      </c>
      <c r="AX225" s="54">
        <v>94.15</v>
      </c>
      <c r="AY225" s="54">
        <v>108.55</v>
      </c>
      <c r="AZ225" s="54">
        <v>200.97</v>
      </c>
      <c r="BA225" s="54">
        <v>200</v>
      </c>
      <c r="BB225" s="54">
        <v>3900</v>
      </c>
      <c r="BC225" s="38" t="s">
        <v>4</v>
      </c>
    </row>
    <row r="226" spans="1:55" s="13" customFormat="1" ht="23.25" customHeight="1" x14ac:dyDescent="0.15">
      <c r="A226" s="53"/>
      <c r="B226" s="53"/>
      <c r="C226" s="53"/>
      <c r="D226" s="53"/>
      <c r="E226" s="53"/>
      <c r="F226" s="53"/>
      <c r="G226" s="53"/>
      <c r="H226" s="53"/>
      <c r="J226" s="53"/>
      <c r="K226" s="53"/>
      <c r="L226" s="53"/>
      <c r="M226" s="53"/>
      <c r="N226" s="53"/>
      <c r="O226" s="53"/>
      <c r="P226" s="53"/>
      <c r="Q226" s="12">
        <v>226.15</v>
      </c>
      <c r="R226" s="14">
        <v>0</v>
      </c>
      <c r="S226" s="14">
        <v>50.02</v>
      </c>
      <c r="T226" s="14">
        <v>0</v>
      </c>
      <c r="U226" s="14">
        <v>0</v>
      </c>
      <c r="V226" s="14">
        <v>0</v>
      </c>
      <c r="W226" s="14">
        <v>7.85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</row>
    <row r="227" spans="1:55" s="13" customFormat="1" ht="23.25" customHeight="1" x14ac:dyDescent="0.15">
      <c r="A227" s="38">
        <v>108</v>
      </c>
      <c r="B227" s="38" t="s">
        <v>696</v>
      </c>
      <c r="C227" s="38" t="s">
        <v>697</v>
      </c>
      <c r="D227" s="38" t="s">
        <v>698</v>
      </c>
      <c r="E227" s="38" t="s">
        <v>175</v>
      </c>
      <c r="F227" s="38" t="s">
        <v>573</v>
      </c>
      <c r="G227" s="38" t="s">
        <v>171</v>
      </c>
      <c r="H227" s="38">
        <v>1</v>
      </c>
      <c r="J227" s="38">
        <v>2</v>
      </c>
      <c r="K227" s="38">
        <v>204</v>
      </c>
      <c r="L227" s="38">
        <v>30</v>
      </c>
      <c r="M227" s="38">
        <v>23</v>
      </c>
      <c r="N227" s="54">
        <v>0</v>
      </c>
      <c r="O227" s="38">
        <v>218</v>
      </c>
      <c r="P227" s="54">
        <v>0.98076923076923095</v>
      </c>
      <c r="Q227" s="12">
        <v>192</v>
      </c>
      <c r="R227" s="12">
        <v>0</v>
      </c>
      <c r="S227" s="14">
        <v>34</v>
      </c>
      <c r="T227" s="14">
        <v>0</v>
      </c>
      <c r="U227" s="14">
        <v>0</v>
      </c>
      <c r="V227" s="14">
        <v>0</v>
      </c>
      <c r="W227" s="14">
        <v>1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54">
        <v>8.5</v>
      </c>
      <c r="AF227" s="54">
        <v>1</v>
      </c>
      <c r="AG227" s="54">
        <v>0</v>
      </c>
      <c r="AH227" s="54">
        <v>9.6199999999999992</v>
      </c>
      <c r="AI227" s="54">
        <v>7</v>
      </c>
      <c r="AJ227" s="54">
        <v>0</v>
      </c>
      <c r="AK227" s="54">
        <v>0</v>
      </c>
      <c r="AL227" s="54">
        <v>0</v>
      </c>
      <c r="AM227" s="54">
        <v>0</v>
      </c>
      <c r="AN227" s="54">
        <v>0</v>
      </c>
      <c r="AO227" s="38">
        <v>0</v>
      </c>
      <c r="AP227" s="54">
        <v>0</v>
      </c>
      <c r="AQ227" s="54">
        <v>0</v>
      </c>
      <c r="AR227" s="54">
        <v>300.14</v>
      </c>
      <c r="AS227" s="38">
        <v>8.5</v>
      </c>
      <c r="AT227" s="54">
        <v>5.9</v>
      </c>
      <c r="AU227" s="54">
        <v>0</v>
      </c>
      <c r="AV227" s="54">
        <v>0</v>
      </c>
      <c r="AW227" s="54">
        <v>0</v>
      </c>
      <c r="AX227" s="54">
        <v>94.15</v>
      </c>
      <c r="AY227" s="54">
        <v>108.55</v>
      </c>
      <c r="AZ227" s="54">
        <v>191.59</v>
      </c>
      <c r="BA227" s="54">
        <v>150</v>
      </c>
      <c r="BB227" s="54">
        <v>166400</v>
      </c>
      <c r="BC227" s="38" t="s">
        <v>4</v>
      </c>
    </row>
    <row r="228" spans="1:55" s="13" customFormat="1" ht="23.25" customHeight="1" x14ac:dyDescent="0.15">
      <c r="A228" s="53"/>
      <c r="B228" s="53"/>
      <c r="C228" s="53"/>
      <c r="D228" s="53"/>
      <c r="E228" s="53"/>
      <c r="F228" s="53"/>
      <c r="G228" s="53"/>
      <c r="H228" s="53"/>
      <c r="J228" s="53"/>
      <c r="K228" s="53"/>
      <c r="L228" s="53"/>
      <c r="M228" s="53"/>
      <c r="N228" s="53"/>
      <c r="O228" s="53"/>
      <c r="P228" s="53"/>
      <c r="Q228" s="12">
        <v>217.16</v>
      </c>
      <c r="R228" s="14">
        <v>0</v>
      </c>
      <c r="S228" s="14">
        <v>50.02</v>
      </c>
      <c r="T228" s="14">
        <v>0</v>
      </c>
      <c r="U228" s="14">
        <v>0</v>
      </c>
      <c r="V228" s="14">
        <v>0</v>
      </c>
      <c r="W228" s="14">
        <v>7.85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</row>
    <row r="229" spans="1:55" s="13" customFormat="1" ht="23.25" customHeight="1" x14ac:dyDescent="0.15">
      <c r="A229" s="38">
        <v>109</v>
      </c>
      <c r="B229" s="38" t="s">
        <v>699</v>
      </c>
      <c r="C229" s="38" t="s">
        <v>700</v>
      </c>
      <c r="D229" s="38" t="s">
        <v>701</v>
      </c>
      <c r="E229" s="38" t="s">
        <v>169</v>
      </c>
      <c r="F229" s="38" t="s">
        <v>702</v>
      </c>
      <c r="G229" s="38" t="s">
        <v>703</v>
      </c>
      <c r="H229" s="38">
        <v>1</v>
      </c>
      <c r="J229" s="38">
        <v>2</v>
      </c>
      <c r="K229" s="38">
        <v>250</v>
      </c>
      <c r="L229" s="38">
        <v>50</v>
      </c>
      <c r="M229" s="38">
        <v>24</v>
      </c>
      <c r="N229" s="54">
        <v>0</v>
      </c>
      <c r="O229" s="38">
        <v>228</v>
      </c>
      <c r="P229" s="54">
        <v>1.20192307692308</v>
      </c>
      <c r="Q229" s="12">
        <v>200</v>
      </c>
      <c r="R229" s="12">
        <v>0</v>
      </c>
      <c r="S229" s="14">
        <v>36</v>
      </c>
      <c r="T229" s="14">
        <v>0</v>
      </c>
      <c r="U229" s="14">
        <v>0</v>
      </c>
      <c r="V229" s="14">
        <v>0</v>
      </c>
      <c r="W229" s="14">
        <v>1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54">
        <v>9</v>
      </c>
      <c r="AF229" s="54">
        <v>0</v>
      </c>
      <c r="AG229" s="54">
        <v>0</v>
      </c>
      <c r="AH229" s="54">
        <v>10</v>
      </c>
      <c r="AI229" s="54">
        <v>7</v>
      </c>
      <c r="AJ229" s="54">
        <v>0</v>
      </c>
      <c r="AK229" s="54">
        <v>0</v>
      </c>
      <c r="AL229" s="54">
        <v>0</v>
      </c>
      <c r="AM229" s="54">
        <v>0</v>
      </c>
      <c r="AN229" s="54">
        <v>0</v>
      </c>
      <c r="AO229" s="38">
        <v>70</v>
      </c>
      <c r="AP229" s="54">
        <v>0</v>
      </c>
      <c r="AQ229" s="54">
        <v>0</v>
      </c>
      <c r="AR229" s="54">
        <v>460.9</v>
      </c>
      <c r="AS229" s="38">
        <v>9</v>
      </c>
      <c r="AT229" s="54">
        <v>5.9</v>
      </c>
      <c r="AU229" s="54">
        <v>0</v>
      </c>
      <c r="AV229" s="54">
        <v>0</v>
      </c>
      <c r="AW229" s="54">
        <v>0</v>
      </c>
      <c r="AX229" s="54">
        <v>115.38</v>
      </c>
      <c r="AY229" s="54">
        <v>130.28</v>
      </c>
      <c r="AZ229" s="54">
        <v>330.62</v>
      </c>
      <c r="BA229" s="54">
        <v>300</v>
      </c>
      <c r="BB229" s="54">
        <v>122500</v>
      </c>
      <c r="BC229" s="38" t="s">
        <v>4</v>
      </c>
    </row>
    <row r="230" spans="1:55" s="13" customFormat="1" ht="23.25" customHeight="1" x14ac:dyDescent="0.15">
      <c r="A230" s="53"/>
      <c r="B230" s="53"/>
      <c r="C230" s="53"/>
      <c r="D230" s="53"/>
      <c r="E230" s="53"/>
      <c r="F230" s="53"/>
      <c r="G230" s="53"/>
      <c r="H230" s="53"/>
      <c r="J230" s="53"/>
      <c r="K230" s="53"/>
      <c r="L230" s="53"/>
      <c r="M230" s="53"/>
      <c r="N230" s="53"/>
      <c r="O230" s="53"/>
      <c r="P230" s="53"/>
      <c r="Q230" s="12">
        <v>290.38</v>
      </c>
      <c r="R230" s="14">
        <v>0</v>
      </c>
      <c r="S230" s="14">
        <v>64.900000000000006</v>
      </c>
      <c r="T230" s="14">
        <v>0</v>
      </c>
      <c r="U230" s="14">
        <v>0</v>
      </c>
      <c r="V230" s="14">
        <v>0</v>
      </c>
      <c r="W230" s="14">
        <v>9.6199999999999992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  <c r="AC230" s="14">
        <v>0</v>
      </c>
      <c r="AD230" s="14">
        <v>0</v>
      </c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</row>
    <row r="231" spans="1:55" s="16" customFormat="1" ht="17.25" customHeight="1" x14ac:dyDescent="0.2">
      <c r="A231" s="57" t="s">
        <v>303</v>
      </c>
      <c r="B231" s="58"/>
      <c r="C231" s="58"/>
      <c r="D231" s="58"/>
      <c r="E231" s="58"/>
      <c r="F231" s="58"/>
      <c r="G231" s="58"/>
      <c r="H231" s="61">
        <f t="shared" ref="H231:P231" si="0">SUM(H13:H230)</f>
        <v>64</v>
      </c>
      <c r="I231" s="61">
        <f t="shared" si="0"/>
        <v>0</v>
      </c>
      <c r="J231" s="61">
        <f t="shared" si="0"/>
        <v>41</v>
      </c>
      <c r="K231" s="61">
        <f t="shared" si="0"/>
        <v>22340</v>
      </c>
      <c r="L231" s="61">
        <f t="shared" si="0"/>
        <v>400</v>
      </c>
      <c r="M231" s="63">
        <f t="shared" si="0"/>
        <v>2527.875</v>
      </c>
      <c r="N231" s="63">
        <f t="shared" si="0"/>
        <v>22944.246999999996</v>
      </c>
      <c r="O231" s="61">
        <f t="shared" si="0"/>
        <v>23564</v>
      </c>
      <c r="P231" s="63">
        <f t="shared" si="0"/>
        <v>121.91218439067829</v>
      </c>
      <c r="Q231" s="17">
        <f>SUM(Q13+Q15+Q17+Q19+Q21+Q23+Q25+Q27+Q29+Q31+Q33+Q35+Q37+Q39+Q41+Q43+Q45+Q47+Q49+Q51+Q53+Q55+Q57+Q59+Q61+Q63+Q65+Q67+Q69+Q71+Q73+Q75+Q77+Q79+Q81+Q83+Q85+Q87+Q89+Q91+Q93+Q95+Q97+Q99+Q101+Q103+Q105+Q107+Q109+Q111+Q113+Q115+Q117+Q119+Q121+Q123+Q125+Q127++Q129+Q131+Q133+Q135+Q137+Q139+Q141+Q143+Q145+Q147+Q149+Q151+Q153+Q155+Q157+Q159+Q161+Q163+Q165+Q167+Q169+Q171+Q173+Q175+Q177+Q179+Q181+Q183+Q185+Q187+Q189+Q191+Q193+Q195+Q197+Q199+Q201+Q203+Q205+Q207+Q209+Q211+Q213+Q215+Q217+Q219+Q221+Q223+Q225+Q227+Q229)</f>
        <v>21087</v>
      </c>
      <c r="R231" s="17">
        <f t="shared" ref="R231:Z231" si="1">SUM(R13+R15+R17+R19+R21+R23+R25+R27+R29+R31+R33+R35+R37+R39+R41+R43+R45+R47+R49+R51+R53+R55+R57+R59+R61+R63+R65+R67+R69+R71+R73+R75+R77+R79+R81+R83+R85+R87+R89+R91+R93+R95+R97+R99+R101+R103+R105+R107+R109+R111+R113+R115+R117+R119+R121+R123+R125+R127++R129+R131+R133+R135+R137+R139+R141+R143+R145+R147+R149+R151+R153+R155+R157+R159+R161+R163+R165+R167+R169+R171+R173+R175+R177+R179+R181+R183+R185+R187+R189+R191+R193+R195+R197+R199+R201+R203+R205+R207+R209+R211+R213+R215+R217+R219+R221+R223+R225+R227+R229)</f>
        <v>0</v>
      </c>
      <c r="S231" s="17">
        <f t="shared" si="1"/>
        <v>3341</v>
      </c>
      <c r="T231" s="17">
        <f t="shared" si="1"/>
        <v>0</v>
      </c>
      <c r="U231" s="17">
        <f t="shared" si="1"/>
        <v>0</v>
      </c>
      <c r="V231" s="17">
        <f t="shared" si="1"/>
        <v>0</v>
      </c>
      <c r="W231" s="17">
        <f t="shared" si="1"/>
        <v>109</v>
      </c>
      <c r="X231" s="17">
        <f t="shared" si="1"/>
        <v>0</v>
      </c>
      <c r="Y231" s="17">
        <f t="shared" si="1"/>
        <v>2</v>
      </c>
      <c r="Z231" s="17">
        <f t="shared" si="1"/>
        <v>2</v>
      </c>
      <c r="AA231" s="17" t="e">
        <f>SUM(AA13+AA15+AA17+#REF!+AA19+AA21+AA23+AA25+AA27+AA29+AA31+AA33+AA35+AA37+AA39+AA41+AA43+AA45+AA47+AA49+AA51+AA53+AA55+AA57+AA59+AA61+AA63+AA65+AA67+AA69+AA71+AA73+AA75+AA77+AA79+AA81+AA83+AA85+AA87+AA89+AA91+AA93+AA95+AA97+AA99+AA101+AA103+AA105+AA107+AA109+AA111+AA113+AA115+AA117+AA119+AA121+AA123+AA125+AA127++AA129+AA131+AA133+AA135+AA137+AA139+AA141+AA143+AA145+AA147+AA149+AA151+AA153+AA155+AA157+AA159+AA161+AA163+AA165+AA167+AA169+AA171+AA173+AA175+AA177+AA179+AA181+AA183+AA185+AA187+AA189+AA191+AA193+AA195+AA197+AA199+AA201+AA203+#REF!+AA205+AA207+AA209+AA211+AA213+#REF!+AA215+AA217+AA219+AA221+AA223+AA225+AA227+AA229+#REF!)</f>
        <v>#REF!</v>
      </c>
      <c r="AB231" s="17" t="e">
        <f>SUM(AB13+AB15+AB17+#REF!+AB19+AB21+AB23+AB25+AB27+AB29+AB31+AB33+AB35+AB37+AB39+AB41+AB43+AB45+AB47+AB49+AB51+AB53+AB55+AB57+AB59+AB61+AB63+AB65+AB67+AB69+AB71+AB73+AB75+AB77+AB79+AB81+AB83+AB85+AB87+AB89+AB91+AB93+AB95+AB97+AB99+AB101+AB103+AB105+AB107+AB109+AB111+AB113+AB115+AB117+AB119+AB121+AB123+AB125+AB127++AB129+AB131+AB133+AB135+AB137+AB139+AB141+AB143+AB145+AB147+AB149+AB151+AB153+AB155+AB157+AB159+AB161+AB163+AB165+AB167+AB169+AB171+AB173+AB175+AB177+AB179+AB181+AB183+AB185+AB187+AB189+AB191+AB193+AB195+AB197+AB199+AB201+AB203+#REF!+AB205+AB207+AB209+AB211+AB213+#REF!+AB215+AB217+AB219+AB221+AB223+AB225+AB227+AB229+#REF!)</f>
        <v>#REF!</v>
      </c>
      <c r="AC231" s="17" t="e">
        <f>SUM(AC13+AC15+AC17+#REF!+AC19+AC21+AC23+AC25+AC27+AC29+AC31+AC33+AC35+AC37+AC39+AC41+AC43+AC45+AC47+AC49+AC51+AC53+AC55+AC57+AC59+AC61+AC63+AC65+AC67+AC69+AC71+AC73+AC75+AC77+AC79+AC81+AC83+AC85+AC87+AC89+AC91+AC93+AC95+AC97+AC99+AC101+AC103+AC105+AC107+AC109+AC111+AC113+AC115+AC117+AC119+AC121+AC123+AC125+AC127++AC129+AC131+AC133+AC135+AC137+AC139+AC141+AC143+AC145+AC147+AC149+AC151+AC153+AC155+AC157+AC159+AC161+AC163+AC165+AC167+AC169+AC171+AC173+AC175+AC177+AC179+AC181+AC183+AC185+AC187+AC189+AC191+AC193+AC195+AC197+AC199+AC201+AC203+#REF!+AC205+AC207+AC209+AC211+AC213+#REF!+AC215+AC217+AC219+AC221+AC223+AC225+AC227+AC229+#REF!)</f>
        <v>#REF!</v>
      </c>
      <c r="AD231" s="17" t="e">
        <f>SUM(AD13+AD15+AD17+#REF!+AD19+AD21+AD23+AD25+AD27+AD29+AD31+AD33+AD35+AD37+AD39+AD41+AD43+AD45+AD47+AD49+AD51+AD53+AD55+AD57+AD59+AD61+AD63+AD65+AD67+AD69+AD71+AD73+AD75+AD77+AD79+AD81+AD83+AD85+AD87+AD89+AD91+AD93+AD95+AD97+AD99+AD101+AD103+AD105+AD107+AD109+AD111+AD113+AD115+AD117+AD119+AD121+AD123+AD125+AD127++AD129+AD131+AD133+AD135+AD137+AD139+AD141+AD143+AD145+AD147+AD149+AD151+AD153+AD155+AD157+AD159+AD161+AD163+AD165+AD167+AD169+AD171+AD173+AD175+AD177+AD179+AD181+AD183+AD185+AD187+AD189+AD191+AD193+AD195+AD197+AD199+AD201+AD203+#REF!+AD205+AD207+AD209+AD211+AD213+#REF!+AD215+AD217+AD219+AD221+AD223+AD225+AD227+AD229+#REF!)</f>
        <v>#REF!</v>
      </c>
      <c r="AE231" s="62">
        <f t="shared" ref="AE231:BB231" si="2">SUM(AE13:AE230)</f>
        <v>835</v>
      </c>
      <c r="AF231" s="62">
        <f t="shared" si="2"/>
        <v>60.625</v>
      </c>
      <c r="AG231" s="62">
        <f t="shared" si="2"/>
        <v>21.5</v>
      </c>
      <c r="AH231" s="62">
        <f t="shared" si="2"/>
        <v>941.81999999999982</v>
      </c>
      <c r="AI231" s="62">
        <f t="shared" si="2"/>
        <v>763</v>
      </c>
      <c r="AJ231" s="62">
        <f t="shared" si="2"/>
        <v>0</v>
      </c>
      <c r="AK231" s="62">
        <f t="shared" si="2"/>
        <v>0</v>
      </c>
      <c r="AL231" s="62">
        <f t="shared" si="2"/>
        <v>4.5</v>
      </c>
      <c r="AM231" s="62">
        <f t="shared" si="2"/>
        <v>0</v>
      </c>
      <c r="AN231" s="62">
        <f t="shared" si="2"/>
        <v>0</v>
      </c>
      <c r="AO231" s="62">
        <f t="shared" si="2"/>
        <v>260</v>
      </c>
      <c r="AP231" s="62">
        <f t="shared" si="2"/>
        <v>0</v>
      </c>
      <c r="AQ231" s="62">
        <f t="shared" si="2"/>
        <v>0</v>
      </c>
      <c r="AR231" s="62">
        <f t="shared" si="2"/>
        <v>33345.04977557309</v>
      </c>
      <c r="AS231" s="62">
        <f t="shared" si="2"/>
        <v>835</v>
      </c>
      <c r="AT231" s="62">
        <f t="shared" si="2"/>
        <v>604.72999999999956</v>
      </c>
      <c r="AU231" s="62">
        <f t="shared" si="2"/>
        <v>14.729775573083579</v>
      </c>
      <c r="AV231" s="62">
        <f t="shared" si="2"/>
        <v>50</v>
      </c>
      <c r="AW231" s="62">
        <f t="shared" si="2"/>
        <v>0</v>
      </c>
      <c r="AX231" s="62">
        <f t="shared" si="2"/>
        <v>10000.61999999999</v>
      </c>
      <c r="AY231" s="62">
        <f t="shared" si="2"/>
        <v>11505.079775573084</v>
      </c>
      <c r="AZ231" s="62">
        <f t="shared" si="2"/>
        <v>21839.969999999987</v>
      </c>
      <c r="BA231" s="62">
        <f t="shared" si="2"/>
        <v>19500</v>
      </c>
      <c r="BB231" s="62">
        <f t="shared" si="2"/>
        <v>9360100</v>
      </c>
      <c r="BC231" s="67" t="s">
        <v>4</v>
      </c>
    </row>
    <row r="232" spans="1:55" s="16" customFormat="1" ht="12.75" x14ac:dyDescent="0.2">
      <c r="A232" s="59"/>
      <c r="B232" s="60"/>
      <c r="C232" s="60"/>
      <c r="D232" s="60"/>
      <c r="E232" s="60"/>
      <c r="F232" s="60"/>
      <c r="G232" s="60"/>
      <c r="H232" s="59"/>
      <c r="I232" s="59"/>
      <c r="J232" s="59"/>
      <c r="K232" s="59"/>
      <c r="L232" s="59"/>
      <c r="M232" s="64"/>
      <c r="N232" s="64"/>
      <c r="O232" s="59"/>
      <c r="P232" s="64"/>
      <c r="Q232" s="17">
        <f>SUM(Q14+Q16+Q18+Q20+Q22+Q24+Q26+Q28+Q30+Q32+Q34+Q36+Q38+Q40+Q42+Q44+Q46+Q48+Q50+Q52+Q54+Q56+Q58+Q60+Q62+Q64+Q66+Q68+Q70+Q72+Q74++Q76+Q78+Q80+Q82+Q84+Q86+Q88+Q90+Q92+Q94+Q96+Q98+Q100+Q102+Q104+Q106+Q108+Q110+Q112+Q114+Q116++Q118+Q120+Q122+Q124+Q126+Q128+Q130+Q132+Q134+Q136+Q138+Q140+Q142+Q144++Q146+Q148+Q150+Q152+Q154+Q156+Q158+Q160+Q162+Q164+Q166+Q168+Q170+Q172+Q174+Q176+Q178+Q180+Q182+Q184+Q186+Q188+Q190+Q192+Q194+Q196+Q198+Q200+Q202+Q204+Q206+Q208+Q210+Q212+Q214+Q216+Q218+Q220+Q222+Q224+Q226++Q228+Q230)</f>
        <v>23996.350000000009</v>
      </c>
      <c r="R232" s="17">
        <f t="shared" ref="R232:Z232" si="3">SUM(R14+R16+R18+R20+R22+R24+R26+R28+R30+R32+R34+R36+R38+R40+R42+R44+R46+R48+R50+R52+R54+R56+R58+R60+R62+R64+R66+R68+R70+R72+R74++R76+R78+R80+R82+R84+R86+R88+R90+R92+R94+R96+R98+R100+R102+R104+R106+R108+R110+R112+R114+R116++R118+R120+R122+R124+R126+R128+R130+R132+R134+R136+R138+R140+R142+R144++R146+R148+R150+R152+R154+R156+R158+R160+R162+R164+R166+R168+R170+R172+R174+R176+R178+R180+R182+R184+R186+R188+R190+R192+R194+R196+R198+R200+R202+R204+R206+R208+R210+R212+R214+R216+R218+R220+R222+R224+R226++R228+R230)</f>
        <v>0</v>
      </c>
      <c r="S232" s="17">
        <f t="shared" si="3"/>
        <v>5653.6500000000015</v>
      </c>
      <c r="T232" s="17">
        <f t="shared" si="3"/>
        <v>0</v>
      </c>
      <c r="U232" s="17">
        <f t="shared" si="3"/>
        <v>0</v>
      </c>
      <c r="V232" s="17">
        <f t="shared" si="3"/>
        <v>0</v>
      </c>
      <c r="W232" s="17">
        <f t="shared" si="3"/>
        <v>859.62000000000137</v>
      </c>
      <c r="X232" s="17">
        <f t="shared" si="3"/>
        <v>0</v>
      </c>
      <c r="Y232" s="17">
        <f t="shared" si="3"/>
        <v>15.69</v>
      </c>
      <c r="Z232" s="17">
        <f t="shared" si="3"/>
        <v>15.692307692307701</v>
      </c>
      <c r="AA232" s="17" t="e">
        <f>SUM(AA14+AA16+AA18+#REF!+AA20+AA22+AA24+AA26+AA28+AA30+AA32+AA34+AA36+AA38+AA40+AA42+AA44+AA46+AA48+AA50+AA52+AA54+AA56+AA58+AA60+AA62+AA64+AA66+AA68+AA70+AA72+AA74++AA76+AA78+AA80+AA82+AA84+AA86+AA88+AA90+AA92+AA94+AA96+AA98+AA100+AA102+AA104+AA106+AA108+AA110+AA112+AA114+AA116++AA118+AA120+AA122+AA124+AA126+AA128+AA130+AA132+AA134+AA136+AA138+AA140+AA142+AA144++AA146+AA148+AA150+AA152+AA154+AA156+AA158+AA160+AA162+AA164+AA166+AA168+AA170+AA172+AA174+AA176+AA178+AA180+AA182+AA184+AA186+AA188+AA190+AA192+AA194+AA196+AA198+AA200+AA202+AA204+#REF!+AA206+AA208+AA210+AA212+AA214+#REF!+AA216+AA218+AA220+AA222+AA224+AA226++AA228+AA230+#REF!)</f>
        <v>#REF!</v>
      </c>
      <c r="AB232" s="17" t="e">
        <f>SUM(AB14+AB16+AB18+#REF!+AB20+AB22+AB24+AB26+AB28+AB30+AB32+AB34+AB36+AB38+AB40+AB42+AB44+AB46+AB48+AB50+AB52+AB54+AB56+AB58+AB60+AB62+AB64+AB66+AB68+AB70+AB72+AB74++AB76+AB78+AB80+AB82+AB84+AB86+AB88+AB90+AB92+AB94+AB96+AB98+AB100+AB102+AB104+AB106+AB108+AB110+AB112+AB114+AB116++AB118+AB120+AB122+AB124+AB126+AB128+AB130+AB132+AB134+AB136+AB138+AB140+AB142+AB144++AB146+AB148+AB150+AB152+AB154+AB156+AB158+AB160+AB162+AB164+AB166+AB168+AB170+AB172+AB174+AB176+AB178+AB180+AB182+AB184+AB186+AB188+AB190+AB192+AB194+AB196+AB198+AB200+AB202+AB204+#REF!+AB206+AB208+AB210+AB212+AB214+#REF!+AB216+AB218+AB220+AB222+AB224+AB226++AB228+AB230+#REF!)</f>
        <v>#REF!</v>
      </c>
      <c r="AC232" s="17" t="e">
        <f>SUM(AC14+AC16+AC18+#REF!+AC20+AC22+AC24+AC26+AC28+AC30+AC32+AC34+AC36+AC38+AC40+AC42+AC44+AC46+AC48+AC50+AC52+AC54+AC56+AC58+AC60+AC62+AC64+AC66+AC68+AC70+AC72+AC74++AC76+AC78+AC80+AC82+AC84+AC86+AC88+AC90+AC92+AC94+AC96+AC98+AC100+AC102+AC104+AC106+AC108+AC110+AC112+AC114+AC116++AC118+AC120+AC122+AC124+AC126+AC128+AC130+AC132+AC134+AC136+AC138+AC140+AC142+AC144++AC146+AC148+AC150+AC152+AC154+AC156+AC158+AC160+AC162+AC164+AC166+AC168+AC170+AC172+AC174+AC176+AC178+AC180+AC182+AC184+AC186+AC188+AC190+AC192+AC194+AC196+AC198+AC200+AC202+AC204+#REF!+AC206+AC208+AC210+AC212+AC214+#REF!+AC216+AC218+AC220+AC222+AC224+AC226++AC228+AC230+#REF!)</f>
        <v>#REF!</v>
      </c>
      <c r="AD232" s="17" t="e">
        <f>SUM(AD14+AD16+AD18+#REF!+AD20+AD22+AD24+AD26+AD28+AD30+AD32+AD34+AD36+AD38+AD40+AD42+AD44+AD46+AD48+AD50+AD52+AD54+AD56+AD58+AD60+AD62+AD64+AD66+AD68+AD70+AD72+AD74++AD76+AD78+AD80+AD82+AD84+AD86+AD88+AD90+AD92+AD94+AD96+AD98+AD100+AD102+AD104+AD106+AD108+AD110+AD112+AD114+AD116++AD118+AD120+AD122+AD124+AD126+AD128+AD130+AD132+AD134+AD136+AD138+AD140+AD142+AD144++AD146+AD148+AD150+AD152+AD154+AD156+AD158+AD160+AD162+AD164+AD166+AD168+AD170+AD172+AD174+AD176+AD178+AD180+AD182+AD184+AD186+AD188+AD190+AD192+AD194+AD196+AD198+AD200+AD202+AD204+#REF!+AD206+AD208+AD210+AD212+AD214+#REF!+AD216+AD218+AD220+AD222+AD224+AD226++AD228+AD230+#REF!)</f>
        <v>#REF!</v>
      </c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68"/>
    </row>
    <row r="233" spans="1:55" s="16" customFormat="1" ht="11.25" x14ac:dyDescent="0.2">
      <c r="A233" s="69" t="s">
        <v>1424</v>
      </c>
      <c r="B233" s="58"/>
      <c r="C233" s="58"/>
      <c r="D233" s="58"/>
      <c r="E233" s="58"/>
      <c r="F233" s="58"/>
      <c r="G233" s="58"/>
      <c r="H233" s="79" t="s">
        <v>4</v>
      </c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69" t="s">
        <v>1425</v>
      </c>
      <c r="AA233" s="58"/>
      <c r="AB233" s="58"/>
      <c r="AC233" s="58"/>
      <c r="AD233" s="58"/>
      <c r="AE233" s="58"/>
      <c r="AF233" s="58"/>
      <c r="AG233" s="58"/>
      <c r="AH233" s="79" t="s">
        <v>4</v>
      </c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69" t="s">
        <v>1426</v>
      </c>
      <c r="AZ233" s="58"/>
      <c r="BA233" s="58"/>
      <c r="BB233" s="58"/>
      <c r="BC233" s="58"/>
    </row>
    <row r="234" spans="1:55" s="16" customFormat="1" ht="11.25" x14ac:dyDescent="0.2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</row>
  </sheetData>
  <mergeCells count="4511">
    <mergeCell ref="AM231:AM232"/>
    <mergeCell ref="AN231:AN232"/>
    <mergeCell ref="AO231:AO232"/>
    <mergeCell ref="AF231:AF232"/>
    <mergeCell ref="AG231:AG232"/>
    <mergeCell ref="AH231:AH232"/>
    <mergeCell ref="AI231:AI232"/>
    <mergeCell ref="AJ231:AJ232"/>
    <mergeCell ref="M231:M232"/>
    <mergeCell ref="N231:N232"/>
    <mergeCell ref="O231:O232"/>
    <mergeCell ref="P231:P232"/>
    <mergeCell ref="AE231:AE232"/>
    <mergeCell ref="A231:G232"/>
    <mergeCell ref="H231:H232"/>
    <mergeCell ref="J231:J232"/>
    <mergeCell ref="K231:K232"/>
    <mergeCell ref="L231:L232"/>
    <mergeCell ref="A7:G7"/>
    <mergeCell ref="I231:I232"/>
    <mergeCell ref="AZ231:AZ232"/>
    <mergeCell ref="BA231:BA232"/>
    <mergeCell ref="BB231:BB232"/>
    <mergeCell ref="BC231:BC232"/>
    <mergeCell ref="A233:G234"/>
    <mergeCell ref="H233:Y234"/>
    <mergeCell ref="Z233:AG234"/>
    <mergeCell ref="AH233:AX234"/>
    <mergeCell ref="AY233:BC234"/>
    <mergeCell ref="AU231:AU232"/>
    <mergeCell ref="AV231:AV232"/>
    <mergeCell ref="AW231:AW232"/>
    <mergeCell ref="AX231:AX232"/>
    <mergeCell ref="AY231:AY232"/>
    <mergeCell ref="AP231:AP232"/>
    <mergeCell ref="AQ231:AQ232"/>
    <mergeCell ref="AR231:AR232"/>
    <mergeCell ref="AS231:AS232"/>
    <mergeCell ref="AT231:AT232"/>
    <mergeCell ref="AK231:AK232"/>
    <mergeCell ref="AL231:AL232"/>
    <mergeCell ref="AY229:AY230"/>
    <mergeCell ref="AZ229:AZ230"/>
    <mergeCell ref="BA229:BA230"/>
    <mergeCell ref="BB229:BB230"/>
    <mergeCell ref="BC229:BC230"/>
    <mergeCell ref="AT229:AT230"/>
    <mergeCell ref="AU229:AU230"/>
    <mergeCell ref="AV229:AV230"/>
    <mergeCell ref="AW229:AW230"/>
    <mergeCell ref="AX229:AX230"/>
    <mergeCell ref="AO229:AO230"/>
    <mergeCell ref="AP229:AP230"/>
    <mergeCell ref="AQ229:AQ230"/>
    <mergeCell ref="AR229:AR230"/>
    <mergeCell ref="AS229:AS230"/>
    <mergeCell ref="AJ229:AJ230"/>
    <mergeCell ref="AK229:AK230"/>
    <mergeCell ref="AL229:AL230"/>
    <mergeCell ref="AM229:AM230"/>
    <mergeCell ref="AN229:AN230"/>
    <mergeCell ref="AE229:AE230"/>
    <mergeCell ref="AF229:AF230"/>
    <mergeCell ref="AG229:AG230"/>
    <mergeCell ref="AH229:AH230"/>
    <mergeCell ref="AI229:AI230"/>
    <mergeCell ref="L229:L230"/>
    <mergeCell ref="M229:M230"/>
    <mergeCell ref="N229:N230"/>
    <mergeCell ref="O229:O230"/>
    <mergeCell ref="P229:P230"/>
    <mergeCell ref="F229:F230"/>
    <mergeCell ref="G229:G230"/>
    <mergeCell ref="H229:H230"/>
    <mergeCell ref="J229:J230"/>
    <mergeCell ref="K229:K230"/>
    <mergeCell ref="A229:A230"/>
    <mergeCell ref="B229:B230"/>
    <mergeCell ref="C229:C230"/>
    <mergeCell ref="D229:D230"/>
    <mergeCell ref="E229:E230"/>
    <mergeCell ref="AY227:AY228"/>
    <mergeCell ref="AZ227:AZ228"/>
    <mergeCell ref="BA227:BA228"/>
    <mergeCell ref="BB227:BB228"/>
    <mergeCell ref="BC227:BC228"/>
    <mergeCell ref="AT227:AT228"/>
    <mergeCell ref="AU227:AU228"/>
    <mergeCell ref="AV227:AV228"/>
    <mergeCell ref="AW227:AW228"/>
    <mergeCell ref="AX227:AX228"/>
    <mergeCell ref="AO227:AO228"/>
    <mergeCell ref="AP227:AP228"/>
    <mergeCell ref="AQ227:AQ228"/>
    <mergeCell ref="AR227:AR228"/>
    <mergeCell ref="AS227:AS228"/>
    <mergeCell ref="AJ227:AJ228"/>
    <mergeCell ref="AK227:AK228"/>
    <mergeCell ref="AL227:AL228"/>
    <mergeCell ref="AM227:AM228"/>
    <mergeCell ref="AN227:AN228"/>
    <mergeCell ref="AE227:AE228"/>
    <mergeCell ref="AF227:AF228"/>
    <mergeCell ref="AG227:AG228"/>
    <mergeCell ref="AH227:AH228"/>
    <mergeCell ref="AI227:AI228"/>
    <mergeCell ref="L227:L228"/>
    <mergeCell ref="M227:M228"/>
    <mergeCell ref="N227:N228"/>
    <mergeCell ref="O227:O228"/>
    <mergeCell ref="P227:P228"/>
    <mergeCell ref="F227:F228"/>
    <mergeCell ref="G227:G228"/>
    <mergeCell ref="H227:H228"/>
    <mergeCell ref="J227:J228"/>
    <mergeCell ref="K227:K228"/>
    <mergeCell ref="A227:A228"/>
    <mergeCell ref="B227:B228"/>
    <mergeCell ref="C227:C228"/>
    <mergeCell ref="D227:D228"/>
    <mergeCell ref="E227:E228"/>
    <mergeCell ref="AY225:AY226"/>
    <mergeCell ref="AZ225:AZ226"/>
    <mergeCell ref="BA225:BA226"/>
    <mergeCell ref="BB225:BB226"/>
    <mergeCell ref="BC225:BC226"/>
    <mergeCell ref="AT225:AT226"/>
    <mergeCell ref="AU225:AU226"/>
    <mergeCell ref="AV225:AV226"/>
    <mergeCell ref="AW225:AW226"/>
    <mergeCell ref="AX225:AX226"/>
    <mergeCell ref="AO225:AO226"/>
    <mergeCell ref="AP225:AP226"/>
    <mergeCell ref="AQ225:AQ226"/>
    <mergeCell ref="AR225:AR226"/>
    <mergeCell ref="AS225:AS226"/>
    <mergeCell ref="AJ225:AJ226"/>
    <mergeCell ref="AK225:AK226"/>
    <mergeCell ref="AL225:AL226"/>
    <mergeCell ref="AM225:AM226"/>
    <mergeCell ref="AN225:AN226"/>
    <mergeCell ref="AE225:AE226"/>
    <mergeCell ref="AF225:AF226"/>
    <mergeCell ref="AG225:AG226"/>
    <mergeCell ref="AH225:AH226"/>
    <mergeCell ref="AI225:AI226"/>
    <mergeCell ref="L225:L226"/>
    <mergeCell ref="M225:M226"/>
    <mergeCell ref="N225:N226"/>
    <mergeCell ref="O225:O226"/>
    <mergeCell ref="P225:P226"/>
    <mergeCell ref="F225:F226"/>
    <mergeCell ref="G225:G226"/>
    <mergeCell ref="H225:H226"/>
    <mergeCell ref="J225:J226"/>
    <mergeCell ref="K225:K226"/>
    <mergeCell ref="A225:A226"/>
    <mergeCell ref="B225:B226"/>
    <mergeCell ref="C225:C226"/>
    <mergeCell ref="D225:D226"/>
    <mergeCell ref="E225:E226"/>
    <mergeCell ref="AY223:AY224"/>
    <mergeCell ref="AZ223:AZ224"/>
    <mergeCell ref="BA223:BA224"/>
    <mergeCell ref="BB223:BB224"/>
    <mergeCell ref="BC223:BC224"/>
    <mergeCell ref="AT223:AT224"/>
    <mergeCell ref="AU223:AU224"/>
    <mergeCell ref="AV223:AV224"/>
    <mergeCell ref="AW223:AW224"/>
    <mergeCell ref="AX223:AX224"/>
    <mergeCell ref="AO223:AO224"/>
    <mergeCell ref="AP223:AP224"/>
    <mergeCell ref="AQ223:AQ224"/>
    <mergeCell ref="AR223:AR224"/>
    <mergeCell ref="AS223:AS224"/>
    <mergeCell ref="AJ223:AJ224"/>
    <mergeCell ref="AK223:AK224"/>
    <mergeCell ref="AL223:AL224"/>
    <mergeCell ref="AM223:AM224"/>
    <mergeCell ref="AN223:AN224"/>
    <mergeCell ref="AE223:AE224"/>
    <mergeCell ref="AF223:AF224"/>
    <mergeCell ref="AG223:AG224"/>
    <mergeCell ref="AH223:AH224"/>
    <mergeCell ref="AI223:AI224"/>
    <mergeCell ref="L223:L224"/>
    <mergeCell ref="M223:M224"/>
    <mergeCell ref="N223:N224"/>
    <mergeCell ref="O223:O224"/>
    <mergeCell ref="P223:P224"/>
    <mergeCell ref="F223:F224"/>
    <mergeCell ref="G223:G224"/>
    <mergeCell ref="H223:H224"/>
    <mergeCell ref="J223:J224"/>
    <mergeCell ref="K223:K224"/>
    <mergeCell ref="A223:A224"/>
    <mergeCell ref="B223:B224"/>
    <mergeCell ref="C223:C224"/>
    <mergeCell ref="D223:D224"/>
    <mergeCell ref="E223:E224"/>
    <mergeCell ref="AY221:AY222"/>
    <mergeCell ref="AZ221:AZ222"/>
    <mergeCell ref="BA221:BA222"/>
    <mergeCell ref="BB221:BB222"/>
    <mergeCell ref="BC221:BC222"/>
    <mergeCell ref="AT221:AT222"/>
    <mergeCell ref="AU221:AU222"/>
    <mergeCell ref="AV221:AV222"/>
    <mergeCell ref="AW221:AW222"/>
    <mergeCell ref="AX221:AX222"/>
    <mergeCell ref="AO221:AO222"/>
    <mergeCell ref="AP221:AP222"/>
    <mergeCell ref="AQ221:AQ222"/>
    <mergeCell ref="AR221:AR222"/>
    <mergeCell ref="AS221:AS222"/>
    <mergeCell ref="AJ221:AJ222"/>
    <mergeCell ref="AK221:AK222"/>
    <mergeCell ref="AL221:AL222"/>
    <mergeCell ref="AM221:AM222"/>
    <mergeCell ref="AN221:AN222"/>
    <mergeCell ref="AE221:AE222"/>
    <mergeCell ref="AF221:AF222"/>
    <mergeCell ref="AG221:AG222"/>
    <mergeCell ref="AH221:AH222"/>
    <mergeCell ref="AI221:AI222"/>
    <mergeCell ref="L221:L222"/>
    <mergeCell ref="M221:M222"/>
    <mergeCell ref="N221:N222"/>
    <mergeCell ref="O221:O222"/>
    <mergeCell ref="P221:P222"/>
    <mergeCell ref="F221:F222"/>
    <mergeCell ref="G221:G222"/>
    <mergeCell ref="H221:H222"/>
    <mergeCell ref="J221:J222"/>
    <mergeCell ref="K221:K222"/>
    <mergeCell ref="A221:A222"/>
    <mergeCell ref="B221:B222"/>
    <mergeCell ref="C221:C222"/>
    <mergeCell ref="D221:D222"/>
    <mergeCell ref="E221:E222"/>
    <mergeCell ref="AY219:AY220"/>
    <mergeCell ref="AZ219:AZ220"/>
    <mergeCell ref="BA219:BA220"/>
    <mergeCell ref="BB219:BB220"/>
    <mergeCell ref="BC219:BC220"/>
    <mergeCell ref="AT219:AT220"/>
    <mergeCell ref="AU219:AU220"/>
    <mergeCell ref="AV219:AV220"/>
    <mergeCell ref="AW219:AW220"/>
    <mergeCell ref="AX219:AX220"/>
    <mergeCell ref="AO219:AO220"/>
    <mergeCell ref="AP219:AP220"/>
    <mergeCell ref="AQ219:AQ220"/>
    <mergeCell ref="AR219:AR220"/>
    <mergeCell ref="AS219:AS220"/>
    <mergeCell ref="AJ219:AJ220"/>
    <mergeCell ref="AK219:AK220"/>
    <mergeCell ref="AL219:AL220"/>
    <mergeCell ref="AM219:AM220"/>
    <mergeCell ref="AN219:AN220"/>
    <mergeCell ref="AE219:AE220"/>
    <mergeCell ref="AF219:AF220"/>
    <mergeCell ref="AG219:AG220"/>
    <mergeCell ref="AH219:AH220"/>
    <mergeCell ref="AI219:AI220"/>
    <mergeCell ref="L219:L220"/>
    <mergeCell ref="M219:M220"/>
    <mergeCell ref="N219:N220"/>
    <mergeCell ref="O219:O220"/>
    <mergeCell ref="P219:P220"/>
    <mergeCell ref="F219:F220"/>
    <mergeCell ref="G219:G220"/>
    <mergeCell ref="H219:H220"/>
    <mergeCell ref="J219:J220"/>
    <mergeCell ref="K219:K220"/>
    <mergeCell ref="A219:A220"/>
    <mergeCell ref="B219:B220"/>
    <mergeCell ref="C219:C220"/>
    <mergeCell ref="D219:D220"/>
    <mergeCell ref="E219:E220"/>
    <mergeCell ref="AY217:AY218"/>
    <mergeCell ref="AZ217:AZ218"/>
    <mergeCell ref="BA217:BA218"/>
    <mergeCell ref="BB217:BB218"/>
    <mergeCell ref="BC217:BC218"/>
    <mergeCell ref="AT217:AT218"/>
    <mergeCell ref="AU217:AU218"/>
    <mergeCell ref="AV217:AV218"/>
    <mergeCell ref="AW217:AW218"/>
    <mergeCell ref="AX217:AX218"/>
    <mergeCell ref="AO217:AO218"/>
    <mergeCell ref="AP217:AP218"/>
    <mergeCell ref="AQ217:AQ218"/>
    <mergeCell ref="AR217:AR218"/>
    <mergeCell ref="AS217:AS218"/>
    <mergeCell ref="AJ217:AJ218"/>
    <mergeCell ref="AK217:AK218"/>
    <mergeCell ref="AL217:AL218"/>
    <mergeCell ref="AM217:AM218"/>
    <mergeCell ref="AN217:AN218"/>
    <mergeCell ref="AE217:AE218"/>
    <mergeCell ref="AF217:AF218"/>
    <mergeCell ref="AG217:AG218"/>
    <mergeCell ref="AH217:AH218"/>
    <mergeCell ref="AI217:AI218"/>
    <mergeCell ref="L217:L218"/>
    <mergeCell ref="M217:M218"/>
    <mergeCell ref="N217:N218"/>
    <mergeCell ref="O217:O218"/>
    <mergeCell ref="P217:P218"/>
    <mergeCell ref="F217:F218"/>
    <mergeCell ref="G217:G218"/>
    <mergeCell ref="H217:H218"/>
    <mergeCell ref="J217:J218"/>
    <mergeCell ref="K217:K218"/>
    <mergeCell ref="A217:A218"/>
    <mergeCell ref="B217:B218"/>
    <mergeCell ref="C217:C218"/>
    <mergeCell ref="D217:D218"/>
    <mergeCell ref="E217:E218"/>
    <mergeCell ref="AY215:AY216"/>
    <mergeCell ref="AZ215:AZ216"/>
    <mergeCell ref="BA215:BA216"/>
    <mergeCell ref="BB215:BB216"/>
    <mergeCell ref="BC215:BC216"/>
    <mergeCell ref="AT215:AT216"/>
    <mergeCell ref="AU215:AU216"/>
    <mergeCell ref="AV215:AV216"/>
    <mergeCell ref="AW215:AW216"/>
    <mergeCell ref="AX215:AX216"/>
    <mergeCell ref="AO215:AO216"/>
    <mergeCell ref="AP215:AP216"/>
    <mergeCell ref="AQ215:AQ216"/>
    <mergeCell ref="AR215:AR216"/>
    <mergeCell ref="AS215:AS216"/>
    <mergeCell ref="AJ215:AJ216"/>
    <mergeCell ref="AK215:AK216"/>
    <mergeCell ref="AL215:AL216"/>
    <mergeCell ref="AM215:AM216"/>
    <mergeCell ref="AN215:AN216"/>
    <mergeCell ref="AE215:AE216"/>
    <mergeCell ref="AF215:AF216"/>
    <mergeCell ref="AG215:AG216"/>
    <mergeCell ref="AH215:AH216"/>
    <mergeCell ref="AI215:AI216"/>
    <mergeCell ref="L215:L216"/>
    <mergeCell ref="M215:M216"/>
    <mergeCell ref="N215:N216"/>
    <mergeCell ref="O215:O216"/>
    <mergeCell ref="P215:P216"/>
    <mergeCell ref="F215:F216"/>
    <mergeCell ref="G215:G216"/>
    <mergeCell ref="H215:H216"/>
    <mergeCell ref="J215:J216"/>
    <mergeCell ref="K215:K216"/>
    <mergeCell ref="A215:A216"/>
    <mergeCell ref="B215:B216"/>
    <mergeCell ref="C215:C216"/>
    <mergeCell ref="D215:D216"/>
    <mergeCell ref="E215:E216"/>
    <mergeCell ref="AY213:AY214"/>
    <mergeCell ref="AZ213:AZ214"/>
    <mergeCell ref="BA213:BA214"/>
    <mergeCell ref="BB213:BB214"/>
    <mergeCell ref="BC213:BC214"/>
    <mergeCell ref="AT213:AT214"/>
    <mergeCell ref="AU213:AU214"/>
    <mergeCell ref="AV213:AV214"/>
    <mergeCell ref="AW213:AW214"/>
    <mergeCell ref="AX213:AX214"/>
    <mergeCell ref="AO213:AO214"/>
    <mergeCell ref="AP213:AP214"/>
    <mergeCell ref="AQ213:AQ214"/>
    <mergeCell ref="AR213:AR214"/>
    <mergeCell ref="AS213:AS214"/>
    <mergeCell ref="AJ213:AJ214"/>
    <mergeCell ref="AK213:AK214"/>
    <mergeCell ref="AL213:AL214"/>
    <mergeCell ref="AM213:AM214"/>
    <mergeCell ref="AN213:AN214"/>
    <mergeCell ref="AE213:AE214"/>
    <mergeCell ref="AF213:AF214"/>
    <mergeCell ref="AG213:AG214"/>
    <mergeCell ref="AH213:AH214"/>
    <mergeCell ref="AI213:AI214"/>
    <mergeCell ref="L213:L214"/>
    <mergeCell ref="M213:M214"/>
    <mergeCell ref="N213:N214"/>
    <mergeCell ref="O213:O214"/>
    <mergeCell ref="P213:P214"/>
    <mergeCell ref="F213:F214"/>
    <mergeCell ref="G213:G214"/>
    <mergeCell ref="H213:H214"/>
    <mergeCell ref="J213:J214"/>
    <mergeCell ref="K213:K214"/>
    <mergeCell ref="A213:A214"/>
    <mergeCell ref="B213:B214"/>
    <mergeCell ref="C213:C214"/>
    <mergeCell ref="D213:D214"/>
    <mergeCell ref="E213:E214"/>
    <mergeCell ref="AY211:AY212"/>
    <mergeCell ref="AZ211:AZ212"/>
    <mergeCell ref="BA211:BA212"/>
    <mergeCell ref="BB211:BB212"/>
    <mergeCell ref="BC211:BC212"/>
    <mergeCell ref="AT211:AT212"/>
    <mergeCell ref="AU211:AU212"/>
    <mergeCell ref="AV211:AV212"/>
    <mergeCell ref="AW211:AW212"/>
    <mergeCell ref="AX211:AX212"/>
    <mergeCell ref="AO211:AO212"/>
    <mergeCell ref="AP211:AP212"/>
    <mergeCell ref="AQ211:AQ212"/>
    <mergeCell ref="AR211:AR212"/>
    <mergeCell ref="AS211:AS212"/>
    <mergeCell ref="AJ211:AJ212"/>
    <mergeCell ref="AK211:AK212"/>
    <mergeCell ref="AL211:AL212"/>
    <mergeCell ref="AM211:AM212"/>
    <mergeCell ref="AN211:AN212"/>
    <mergeCell ref="AE211:AE212"/>
    <mergeCell ref="AF211:AF212"/>
    <mergeCell ref="AG211:AG212"/>
    <mergeCell ref="AH211:AH212"/>
    <mergeCell ref="AI211:AI212"/>
    <mergeCell ref="L211:L212"/>
    <mergeCell ref="M211:M212"/>
    <mergeCell ref="N211:N212"/>
    <mergeCell ref="O211:O212"/>
    <mergeCell ref="P211:P212"/>
    <mergeCell ref="F211:F212"/>
    <mergeCell ref="G211:G212"/>
    <mergeCell ref="H211:H212"/>
    <mergeCell ref="J211:J212"/>
    <mergeCell ref="K211:K212"/>
    <mergeCell ref="A211:A212"/>
    <mergeCell ref="B211:B212"/>
    <mergeCell ref="C211:C212"/>
    <mergeCell ref="D211:D212"/>
    <mergeCell ref="E211:E212"/>
    <mergeCell ref="AY209:AY210"/>
    <mergeCell ref="AZ209:AZ210"/>
    <mergeCell ref="BA209:BA210"/>
    <mergeCell ref="BB209:BB210"/>
    <mergeCell ref="BC209:BC210"/>
    <mergeCell ref="AT209:AT210"/>
    <mergeCell ref="AU209:AU210"/>
    <mergeCell ref="AV209:AV210"/>
    <mergeCell ref="AW209:AW210"/>
    <mergeCell ref="AX209:AX210"/>
    <mergeCell ref="AO209:AO210"/>
    <mergeCell ref="AP209:AP210"/>
    <mergeCell ref="AQ209:AQ210"/>
    <mergeCell ref="AR209:AR210"/>
    <mergeCell ref="AS209:AS210"/>
    <mergeCell ref="AJ209:AJ210"/>
    <mergeCell ref="AK209:AK210"/>
    <mergeCell ref="AL209:AL210"/>
    <mergeCell ref="AM209:AM210"/>
    <mergeCell ref="AN209:AN210"/>
    <mergeCell ref="AE209:AE210"/>
    <mergeCell ref="AF209:AF210"/>
    <mergeCell ref="AG209:AG210"/>
    <mergeCell ref="AH209:AH210"/>
    <mergeCell ref="AI209:AI210"/>
    <mergeCell ref="L209:L210"/>
    <mergeCell ref="M209:M210"/>
    <mergeCell ref="N209:N210"/>
    <mergeCell ref="O209:O210"/>
    <mergeCell ref="P209:P210"/>
    <mergeCell ref="F209:F210"/>
    <mergeCell ref="G209:G210"/>
    <mergeCell ref="H209:H210"/>
    <mergeCell ref="J209:J210"/>
    <mergeCell ref="K209:K210"/>
    <mergeCell ref="A209:A210"/>
    <mergeCell ref="B209:B210"/>
    <mergeCell ref="C209:C210"/>
    <mergeCell ref="D209:D210"/>
    <mergeCell ref="E209:E210"/>
    <mergeCell ref="G207:G208"/>
    <mergeCell ref="H207:H208"/>
    <mergeCell ref="J207:J208"/>
    <mergeCell ref="K207:K208"/>
    <mergeCell ref="B207:B208"/>
    <mergeCell ref="C207:C208"/>
    <mergeCell ref="D207:D208"/>
    <mergeCell ref="E207:E208"/>
    <mergeCell ref="AY207:AY208"/>
    <mergeCell ref="AZ207:AZ208"/>
    <mergeCell ref="BA207:BA208"/>
    <mergeCell ref="BB207:BB208"/>
    <mergeCell ref="BC207:BC208"/>
    <mergeCell ref="AT207:AT208"/>
    <mergeCell ref="AU207:AU208"/>
    <mergeCell ref="AV207:AV208"/>
    <mergeCell ref="AW207:AW208"/>
    <mergeCell ref="AX207:AX208"/>
    <mergeCell ref="AO207:AO208"/>
    <mergeCell ref="AP207:AP208"/>
    <mergeCell ref="AQ207:AQ208"/>
    <mergeCell ref="AR207:AR208"/>
    <mergeCell ref="AS207:AS208"/>
    <mergeCell ref="AJ207:AJ208"/>
    <mergeCell ref="AK207:AK208"/>
    <mergeCell ref="AL207:AL208"/>
    <mergeCell ref="AM207:AM208"/>
    <mergeCell ref="AN207:AN208"/>
    <mergeCell ref="AY205:AY206"/>
    <mergeCell ref="AZ205:AZ206"/>
    <mergeCell ref="BA205:BA206"/>
    <mergeCell ref="BB205:BB206"/>
    <mergeCell ref="BC205:BC206"/>
    <mergeCell ref="AT205:AT206"/>
    <mergeCell ref="AU205:AU206"/>
    <mergeCell ref="AV205:AV206"/>
    <mergeCell ref="AW205:AW206"/>
    <mergeCell ref="AX205:AX206"/>
    <mergeCell ref="AO205:AO206"/>
    <mergeCell ref="AP205:AP206"/>
    <mergeCell ref="AQ205:AQ206"/>
    <mergeCell ref="AR205:AR206"/>
    <mergeCell ref="AS205:AS206"/>
    <mergeCell ref="AJ205:AJ206"/>
    <mergeCell ref="AK205:AK206"/>
    <mergeCell ref="AL205:AL206"/>
    <mergeCell ref="AM205:AM206"/>
    <mergeCell ref="AN205:AN206"/>
    <mergeCell ref="A207:A208"/>
    <mergeCell ref="AE205:AE206"/>
    <mergeCell ref="AF205:AF206"/>
    <mergeCell ref="AG205:AG206"/>
    <mergeCell ref="AH205:AH206"/>
    <mergeCell ref="AI205:AI206"/>
    <mergeCell ref="L205:L206"/>
    <mergeCell ref="M205:M206"/>
    <mergeCell ref="N205:N206"/>
    <mergeCell ref="O205:O206"/>
    <mergeCell ref="P205:P206"/>
    <mergeCell ref="F205:F206"/>
    <mergeCell ref="G205:G206"/>
    <mergeCell ref="H205:H206"/>
    <mergeCell ref="J205:J206"/>
    <mergeCell ref="K205:K206"/>
    <mergeCell ref="A205:A206"/>
    <mergeCell ref="B205:B206"/>
    <mergeCell ref="C205:C206"/>
    <mergeCell ref="D205:D206"/>
    <mergeCell ref="E205:E206"/>
    <mergeCell ref="AE207:AE208"/>
    <mergeCell ref="AF207:AF208"/>
    <mergeCell ref="AG207:AG208"/>
    <mergeCell ref="AH207:AH208"/>
    <mergeCell ref="AI207:AI208"/>
    <mergeCell ref="L207:L208"/>
    <mergeCell ref="M207:M208"/>
    <mergeCell ref="N207:N208"/>
    <mergeCell ref="O207:O208"/>
    <mergeCell ref="P207:P208"/>
    <mergeCell ref="F207:F208"/>
    <mergeCell ref="AY203:AY204"/>
    <mergeCell ref="AZ203:AZ204"/>
    <mergeCell ref="BA203:BA204"/>
    <mergeCell ref="BB203:BB204"/>
    <mergeCell ref="BC203:BC204"/>
    <mergeCell ref="AT203:AT204"/>
    <mergeCell ref="AU203:AU204"/>
    <mergeCell ref="AV203:AV204"/>
    <mergeCell ref="AW203:AW204"/>
    <mergeCell ref="AX203:AX204"/>
    <mergeCell ref="AO203:AO204"/>
    <mergeCell ref="AP203:AP204"/>
    <mergeCell ref="AQ203:AQ204"/>
    <mergeCell ref="AR203:AR204"/>
    <mergeCell ref="AS203:AS204"/>
    <mergeCell ref="AJ203:AJ204"/>
    <mergeCell ref="AK203:AK204"/>
    <mergeCell ref="AL203:AL204"/>
    <mergeCell ref="AM203:AM204"/>
    <mergeCell ref="AN203:AN204"/>
    <mergeCell ref="AE203:AE204"/>
    <mergeCell ref="AF203:AF204"/>
    <mergeCell ref="AG203:AG204"/>
    <mergeCell ref="AH203:AH204"/>
    <mergeCell ref="AI203:AI204"/>
    <mergeCell ref="L203:L204"/>
    <mergeCell ref="M203:M204"/>
    <mergeCell ref="N203:N204"/>
    <mergeCell ref="O203:O204"/>
    <mergeCell ref="P203:P204"/>
    <mergeCell ref="F203:F204"/>
    <mergeCell ref="G203:G204"/>
    <mergeCell ref="H203:H204"/>
    <mergeCell ref="J203:J204"/>
    <mergeCell ref="K203:K204"/>
    <mergeCell ref="A203:A204"/>
    <mergeCell ref="B203:B204"/>
    <mergeCell ref="C203:C204"/>
    <mergeCell ref="D203:D204"/>
    <mergeCell ref="E203:E204"/>
    <mergeCell ref="AY201:AY202"/>
    <mergeCell ref="AZ201:AZ202"/>
    <mergeCell ref="BA201:BA202"/>
    <mergeCell ref="BB201:BB202"/>
    <mergeCell ref="BC201:BC202"/>
    <mergeCell ref="AT201:AT202"/>
    <mergeCell ref="AU201:AU202"/>
    <mergeCell ref="AV201:AV202"/>
    <mergeCell ref="AW201:AW202"/>
    <mergeCell ref="AX201:AX202"/>
    <mergeCell ref="AO201:AO202"/>
    <mergeCell ref="AP201:AP202"/>
    <mergeCell ref="AQ201:AQ202"/>
    <mergeCell ref="AR201:AR202"/>
    <mergeCell ref="AS201:AS202"/>
    <mergeCell ref="AJ201:AJ202"/>
    <mergeCell ref="AK201:AK202"/>
    <mergeCell ref="AL201:AL202"/>
    <mergeCell ref="AM201:AM202"/>
    <mergeCell ref="AN201:AN202"/>
    <mergeCell ref="AE201:AE202"/>
    <mergeCell ref="AF201:AF202"/>
    <mergeCell ref="AG201:AG202"/>
    <mergeCell ref="AH201:AH202"/>
    <mergeCell ref="AI201:AI202"/>
    <mergeCell ref="L201:L202"/>
    <mergeCell ref="M201:M202"/>
    <mergeCell ref="N201:N202"/>
    <mergeCell ref="O201:O202"/>
    <mergeCell ref="P201:P202"/>
    <mergeCell ref="F201:F202"/>
    <mergeCell ref="G201:G202"/>
    <mergeCell ref="H201:H202"/>
    <mergeCell ref="J201:J202"/>
    <mergeCell ref="K201:K202"/>
    <mergeCell ref="A201:A202"/>
    <mergeCell ref="B201:B202"/>
    <mergeCell ref="C201:C202"/>
    <mergeCell ref="D201:D202"/>
    <mergeCell ref="E201:E202"/>
    <mergeCell ref="AY199:AY200"/>
    <mergeCell ref="AZ199:AZ200"/>
    <mergeCell ref="BA199:BA200"/>
    <mergeCell ref="BB199:BB200"/>
    <mergeCell ref="BC199:BC200"/>
    <mergeCell ref="AT199:AT200"/>
    <mergeCell ref="AU199:AU200"/>
    <mergeCell ref="AV199:AV200"/>
    <mergeCell ref="AW199:AW200"/>
    <mergeCell ref="AX199:AX200"/>
    <mergeCell ref="AO199:AO200"/>
    <mergeCell ref="AP199:AP200"/>
    <mergeCell ref="AQ199:AQ200"/>
    <mergeCell ref="AR199:AR200"/>
    <mergeCell ref="AS199:AS200"/>
    <mergeCell ref="AJ199:AJ200"/>
    <mergeCell ref="AK199:AK200"/>
    <mergeCell ref="AL199:AL200"/>
    <mergeCell ref="AM199:AM200"/>
    <mergeCell ref="AN199:AN200"/>
    <mergeCell ref="AE199:AE200"/>
    <mergeCell ref="AF199:AF200"/>
    <mergeCell ref="AG199:AG200"/>
    <mergeCell ref="AH199:AH200"/>
    <mergeCell ref="AI199:AI200"/>
    <mergeCell ref="L199:L200"/>
    <mergeCell ref="M199:M200"/>
    <mergeCell ref="N199:N200"/>
    <mergeCell ref="O199:O200"/>
    <mergeCell ref="P199:P200"/>
    <mergeCell ref="F199:F200"/>
    <mergeCell ref="G199:G200"/>
    <mergeCell ref="H199:H200"/>
    <mergeCell ref="J199:J200"/>
    <mergeCell ref="K199:K200"/>
    <mergeCell ref="A199:A200"/>
    <mergeCell ref="B199:B200"/>
    <mergeCell ref="C199:C200"/>
    <mergeCell ref="D199:D200"/>
    <mergeCell ref="E199:E200"/>
    <mergeCell ref="AY197:AY198"/>
    <mergeCell ref="AZ197:AZ198"/>
    <mergeCell ref="BA197:BA198"/>
    <mergeCell ref="BB197:BB198"/>
    <mergeCell ref="BC197:BC198"/>
    <mergeCell ref="AT197:AT198"/>
    <mergeCell ref="AU197:AU198"/>
    <mergeCell ref="AV197:AV198"/>
    <mergeCell ref="AW197:AW198"/>
    <mergeCell ref="AX197:AX198"/>
    <mergeCell ref="AO197:AO198"/>
    <mergeCell ref="AP197:AP198"/>
    <mergeCell ref="AQ197:AQ198"/>
    <mergeCell ref="AR197:AR198"/>
    <mergeCell ref="AS197:AS198"/>
    <mergeCell ref="AJ197:AJ198"/>
    <mergeCell ref="AK197:AK198"/>
    <mergeCell ref="AL197:AL198"/>
    <mergeCell ref="AM197:AM198"/>
    <mergeCell ref="AN197:AN198"/>
    <mergeCell ref="AE197:AE198"/>
    <mergeCell ref="AF197:AF198"/>
    <mergeCell ref="AG197:AG198"/>
    <mergeCell ref="AH197:AH198"/>
    <mergeCell ref="AI197:AI198"/>
    <mergeCell ref="L197:L198"/>
    <mergeCell ref="M197:M198"/>
    <mergeCell ref="N197:N198"/>
    <mergeCell ref="O197:O198"/>
    <mergeCell ref="P197:P198"/>
    <mergeCell ref="F197:F198"/>
    <mergeCell ref="G197:G198"/>
    <mergeCell ref="H197:H198"/>
    <mergeCell ref="J197:J198"/>
    <mergeCell ref="K197:K198"/>
    <mergeCell ref="A197:A198"/>
    <mergeCell ref="B197:B198"/>
    <mergeCell ref="C197:C198"/>
    <mergeCell ref="D197:D198"/>
    <mergeCell ref="E197:E198"/>
    <mergeCell ref="AY195:AY196"/>
    <mergeCell ref="AZ195:AZ196"/>
    <mergeCell ref="BA195:BA196"/>
    <mergeCell ref="BB195:BB196"/>
    <mergeCell ref="BC195:BC196"/>
    <mergeCell ref="AT195:AT196"/>
    <mergeCell ref="AU195:AU196"/>
    <mergeCell ref="AV195:AV196"/>
    <mergeCell ref="AW195:AW196"/>
    <mergeCell ref="AX195:AX196"/>
    <mergeCell ref="AO195:AO196"/>
    <mergeCell ref="AP195:AP196"/>
    <mergeCell ref="AQ195:AQ196"/>
    <mergeCell ref="AR195:AR196"/>
    <mergeCell ref="AS195:AS196"/>
    <mergeCell ref="AJ195:AJ196"/>
    <mergeCell ref="AK195:AK196"/>
    <mergeCell ref="AL195:AL196"/>
    <mergeCell ref="AM195:AM196"/>
    <mergeCell ref="AN195:AN196"/>
    <mergeCell ref="AE195:AE196"/>
    <mergeCell ref="AF195:AF196"/>
    <mergeCell ref="AG195:AG196"/>
    <mergeCell ref="AH195:AH196"/>
    <mergeCell ref="AI195:AI196"/>
    <mergeCell ref="L195:L196"/>
    <mergeCell ref="M195:M196"/>
    <mergeCell ref="N195:N196"/>
    <mergeCell ref="O195:O196"/>
    <mergeCell ref="P195:P196"/>
    <mergeCell ref="F195:F196"/>
    <mergeCell ref="G195:G196"/>
    <mergeCell ref="H195:H196"/>
    <mergeCell ref="J195:J196"/>
    <mergeCell ref="K195:K196"/>
    <mergeCell ref="A195:A196"/>
    <mergeCell ref="B195:B196"/>
    <mergeCell ref="C195:C196"/>
    <mergeCell ref="D195:D196"/>
    <mergeCell ref="E195:E196"/>
    <mergeCell ref="AY193:AY194"/>
    <mergeCell ref="AZ193:AZ194"/>
    <mergeCell ref="BA193:BA194"/>
    <mergeCell ref="BB193:BB194"/>
    <mergeCell ref="BC193:BC194"/>
    <mergeCell ref="AT193:AT194"/>
    <mergeCell ref="AU193:AU194"/>
    <mergeCell ref="AV193:AV194"/>
    <mergeCell ref="AW193:AW194"/>
    <mergeCell ref="AX193:AX194"/>
    <mergeCell ref="AO193:AO194"/>
    <mergeCell ref="AP193:AP194"/>
    <mergeCell ref="AQ193:AQ194"/>
    <mergeCell ref="AR193:AR194"/>
    <mergeCell ref="AS193:AS194"/>
    <mergeCell ref="AJ193:AJ194"/>
    <mergeCell ref="AK193:AK194"/>
    <mergeCell ref="AL193:AL194"/>
    <mergeCell ref="AM193:AM194"/>
    <mergeCell ref="AN193:AN194"/>
    <mergeCell ref="AE193:AE194"/>
    <mergeCell ref="AF193:AF194"/>
    <mergeCell ref="AG193:AG194"/>
    <mergeCell ref="AH193:AH194"/>
    <mergeCell ref="AI193:AI194"/>
    <mergeCell ref="L193:L194"/>
    <mergeCell ref="M193:M194"/>
    <mergeCell ref="N193:N194"/>
    <mergeCell ref="O193:O194"/>
    <mergeCell ref="P193:P194"/>
    <mergeCell ref="F193:F194"/>
    <mergeCell ref="G193:G194"/>
    <mergeCell ref="H193:H194"/>
    <mergeCell ref="J193:J194"/>
    <mergeCell ref="K193:K194"/>
    <mergeCell ref="A193:A194"/>
    <mergeCell ref="B193:B194"/>
    <mergeCell ref="C193:C194"/>
    <mergeCell ref="D193:D194"/>
    <mergeCell ref="E193:E194"/>
    <mergeCell ref="AY191:AY192"/>
    <mergeCell ref="AZ191:AZ192"/>
    <mergeCell ref="BA191:BA192"/>
    <mergeCell ref="BB191:BB192"/>
    <mergeCell ref="BC191:BC192"/>
    <mergeCell ref="AT191:AT192"/>
    <mergeCell ref="AU191:AU192"/>
    <mergeCell ref="AV191:AV192"/>
    <mergeCell ref="AW191:AW192"/>
    <mergeCell ref="AX191:AX192"/>
    <mergeCell ref="AO191:AO192"/>
    <mergeCell ref="AP191:AP192"/>
    <mergeCell ref="AQ191:AQ192"/>
    <mergeCell ref="AR191:AR192"/>
    <mergeCell ref="AS191:AS192"/>
    <mergeCell ref="AJ191:AJ192"/>
    <mergeCell ref="AK191:AK192"/>
    <mergeCell ref="AL191:AL192"/>
    <mergeCell ref="AM191:AM192"/>
    <mergeCell ref="AN191:AN192"/>
    <mergeCell ref="AE191:AE192"/>
    <mergeCell ref="AF191:AF192"/>
    <mergeCell ref="AG191:AG192"/>
    <mergeCell ref="AH191:AH192"/>
    <mergeCell ref="AI191:AI192"/>
    <mergeCell ref="L191:L192"/>
    <mergeCell ref="M191:M192"/>
    <mergeCell ref="N191:N192"/>
    <mergeCell ref="O191:O192"/>
    <mergeCell ref="P191:P192"/>
    <mergeCell ref="F191:F192"/>
    <mergeCell ref="G191:G192"/>
    <mergeCell ref="H191:H192"/>
    <mergeCell ref="J191:J192"/>
    <mergeCell ref="K191:K192"/>
    <mergeCell ref="A191:A192"/>
    <mergeCell ref="B191:B192"/>
    <mergeCell ref="C191:C192"/>
    <mergeCell ref="D191:D192"/>
    <mergeCell ref="E191:E192"/>
    <mergeCell ref="AY189:AY190"/>
    <mergeCell ref="AZ189:AZ190"/>
    <mergeCell ref="BA189:BA190"/>
    <mergeCell ref="BB189:BB190"/>
    <mergeCell ref="BC189:BC190"/>
    <mergeCell ref="AT189:AT190"/>
    <mergeCell ref="AU189:AU190"/>
    <mergeCell ref="AV189:AV190"/>
    <mergeCell ref="AW189:AW190"/>
    <mergeCell ref="AX189:AX190"/>
    <mergeCell ref="AO189:AO190"/>
    <mergeCell ref="AP189:AP190"/>
    <mergeCell ref="AQ189:AQ190"/>
    <mergeCell ref="AR189:AR190"/>
    <mergeCell ref="AS189:AS190"/>
    <mergeCell ref="AJ189:AJ190"/>
    <mergeCell ref="AK189:AK190"/>
    <mergeCell ref="AL189:AL190"/>
    <mergeCell ref="AM189:AM190"/>
    <mergeCell ref="AN189:AN190"/>
    <mergeCell ref="AE189:AE190"/>
    <mergeCell ref="AF189:AF190"/>
    <mergeCell ref="AG189:AG190"/>
    <mergeCell ref="AH189:AH190"/>
    <mergeCell ref="AI189:AI190"/>
    <mergeCell ref="L189:L190"/>
    <mergeCell ref="M189:M190"/>
    <mergeCell ref="N189:N190"/>
    <mergeCell ref="O189:O190"/>
    <mergeCell ref="P189:P190"/>
    <mergeCell ref="F189:F190"/>
    <mergeCell ref="G189:G190"/>
    <mergeCell ref="H189:H190"/>
    <mergeCell ref="J189:J190"/>
    <mergeCell ref="K189:K190"/>
    <mergeCell ref="A189:A190"/>
    <mergeCell ref="B189:B190"/>
    <mergeCell ref="C189:C190"/>
    <mergeCell ref="D189:D190"/>
    <mergeCell ref="E189:E190"/>
    <mergeCell ref="AY187:AY188"/>
    <mergeCell ref="AZ187:AZ188"/>
    <mergeCell ref="BA187:BA188"/>
    <mergeCell ref="BB187:BB188"/>
    <mergeCell ref="BC187:BC188"/>
    <mergeCell ref="AT187:AT188"/>
    <mergeCell ref="AU187:AU188"/>
    <mergeCell ref="AV187:AV188"/>
    <mergeCell ref="AW187:AW188"/>
    <mergeCell ref="AX187:AX188"/>
    <mergeCell ref="AO187:AO188"/>
    <mergeCell ref="AP187:AP188"/>
    <mergeCell ref="AQ187:AQ188"/>
    <mergeCell ref="AR187:AR188"/>
    <mergeCell ref="AS187:AS188"/>
    <mergeCell ref="AJ187:AJ188"/>
    <mergeCell ref="AK187:AK188"/>
    <mergeCell ref="AL187:AL188"/>
    <mergeCell ref="AM187:AM188"/>
    <mergeCell ref="AN187:AN188"/>
    <mergeCell ref="AE187:AE188"/>
    <mergeCell ref="AF187:AF188"/>
    <mergeCell ref="AG187:AG188"/>
    <mergeCell ref="AH187:AH188"/>
    <mergeCell ref="AI187:AI188"/>
    <mergeCell ref="L187:L188"/>
    <mergeCell ref="M187:M188"/>
    <mergeCell ref="N187:N188"/>
    <mergeCell ref="O187:O188"/>
    <mergeCell ref="P187:P188"/>
    <mergeCell ref="F187:F188"/>
    <mergeCell ref="G187:G188"/>
    <mergeCell ref="H187:H188"/>
    <mergeCell ref="J187:J188"/>
    <mergeCell ref="K187:K188"/>
    <mergeCell ref="A187:A188"/>
    <mergeCell ref="B187:B188"/>
    <mergeCell ref="C187:C188"/>
    <mergeCell ref="D187:D188"/>
    <mergeCell ref="E187:E188"/>
    <mergeCell ref="AY185:AY186"/>
    <mergeCell ref="AZ185:AZ186"/>
    <mergeCell ref="BA185:BA186"/>
    <mergeCell ref="BB185:BB186"/>
    <mergeCell ref="BC185:BC186"/>
    <mergeCell ref="AT185:AT186"/>
    <mergeCell ref="AU185:AU186"/>
    <mergeCell ref="AV185:AV186"/>
    <mergeCell ref="AW185:AW186"/>
    <mergeCell ref="AX185:AX186"/>
    <mergeCell ref="AO185:AO186"/>
    <mergeCell ref="AP185:AP186"/>
    <mergeCell ref="AQ185:AQ186"/>
    <mergeCell ref="AR185:AR186"/>
    <mergeCell ref="AS185:AS186"/>
    <mergeCell ref="AJ185:AJ186"/>
    <mergeCell ref="AK185:AK186"/>
    <mergeCell ref="AL185:AL186"/>
    <mergeCell ref="AM185:AM186"/>
    <mergeCell ref="AN185:AN186"/>
    <mergeCell ref="AE185:AE186"/>
    <mergeCell ref="AF185:AF186"/>
    <mergeCell ref="AG185:AG186"/>
    <mergeCell ref="AH185:AH186"/>
    <mergeCell ref="AI185:AI186"/>
    <mergeCell ref="L185:L186"/>
    <mergeCell ref="M185:M186"/>
    <mergeCell ref="N185:N186"/>
    <mergeCell ref="O185:O186"/>
    <mergeCell ref="P185:P186"/>
    <mergeCell ref="F185:F186"/>
    <mergeCell ref="G185:G186"/>
    <mergeCell ref="H185:H186"/>
    <mergeCell ref="J185:J186"/>
    <mergeCell ref="K185:K186"/>
    <mergeCell ref="A185:A186"/>
    <mergeCell ref="B185:B186"/>
    <mergeCell ref="C185:C186"/>
    <mergeCell ref="D185:D186"/>
    <mergeCell ref="E185:E186"/>
    <mergeCell ref="AY183:AY184"/>
    <mergeCell ref="AZ183:AZ184"/>
    <mergeCell ref="BA183:BA184"/>
    <mergeCell ref="BB183:BB184"/>
    <mergeCell ref="BC183:BC184"/>
    <mergeCell ref="AT183:AT184"/>
    <mergeCell ref="AU183:AU184"/>
    <mergeCell ref="AV183:AV184"/>
    <mergeCell ref="AW183:AW184"/>
    <mergeCell ref="AX183:AX184"/>
    <mergeCell ref="AO183:AO184"/>
    <mergeCell ref="AP183:AP184"/>
    <mergeCell ref="AQ183:AQ184"/>
    <mergeCell ref="AR183:AR184"/>
    <mergeCell ref="AS183:AS184"/>
    <mergeCell ref="AJ183:AJ184"/>
    <mergeCell ref="AK183:AK184"/>
    <mergeCell ref="AL183:AL184"/>
    <mergeCell ref="AM183:AM184"/>
    <mergeCell ref="AN183:AN184"/>
    <mergeCell ref="AE183:AE184"/>
    <mergeCell ref="AF183:AF184"/>
    <mergeCell ref="AG183:AG184"/>
    <mergeCell ref="AH183:AH184"/>
    <mergeCell ref="AI183:AI184"/>
    <mergeCell ref="L183:L184"/>
    <mergeCell ref="M183:M184"/>
    <mergeCell ref="N183:N184"/>
    <mergeCell ref="O183:O184"/>
    <mergeCell ref="P183:P184"/>
    <mergeCell ref="F183:F184"/>
    <mergeCell ref="G183:G184"/>
    <mergeCell ref="H183:H184"/>
    <mergeCell ref="J183:J184"/>
    <mergeCell ref="K183:K184"/>
    <mergeCell ref="A183:A184"/>
    <mergeCell ref="B183:B184"/>
    <mergeCell ref="C183:C184"/>
    <mergeCell ref="D183:D184"/>
    <mergeCell ref="E183:E184"/>
    <mergeCell ref="AY181:AY182"/>
    <mergeCell ref="AZ181:AZ182"/>
    <mergeCell ref="BA181:BA182"/>
    <mergeCell ref="BB181:BB182"/>
    <mergeCell ref="BC181:BC182"/>
    <mergeCell ref="AT181:AT182"/>
    <mergeCell ref="AU181:AU182"/>
    <mergeCell ref="AV181:AV182"/>
    <mergeCell ref="AW181:AW182"/>
    <mergeCell ref="AX181:AX182"/>
    <mergeCell ref="AO181:AO182"/>
    <mergeCell ref="AP181:AP182"/>
    <mergeCell ref="AQ181:AQ182"/>
    <mergeCell ref="AR181:AR182"/>
    <mergeCell ref="AS181:AS182"/>
    <mergeCell ref="AJ181:AJ182"/>
    <mergeCell ref="AK181:AK182"/>
    <mergeCell ref="AL181:AL182"/>
    <mergeCell ref="AM181:AM182"/>
    <mergeCell ref="AN181:AN182"/>
    <mergeCell ref="AE181:AE182"/>
    <mergeCell ref="AF181:AF182"/>
    <mergeCell ref="AG181:AG182"/>
    <mergeCell ref="AH181:AH182"/>
    <mergeCell ref="AI181:AI182"/>
    <mergeCell ref="L181:L182"/>
    <mergeCell ref="M181:M182"/>
    <mergeCell ref="N181:N182"/>
    <mergeCell ref="O181:O182"/>
    <mergeCell ref="P181:P182"/>
    <mergeCell ref="F181:F182"/>
    <mergeCell ref="G181:G182"/>
    <mergeCell ref="H181:H182"/>
    <mergeCell ref="J181:J182"/>
    <mergeCell ref="K181:K182"/>
    <mergeCell ref="A181:A182"/>
    <mergeCell ref="B181:B182"/>
    <mergeCell ref="C181:C182"/>
    <mergeCell ref="D181:D182"/>
    <mergeCell ref="E181:E182"/>
    <mergeCell ref="AY179:AY180"/>
    <mergeCell ref="AZ179:AZ180"/>
    <mergeCell ref="BA179:BA180"/>
    <mergeCell ref="BB179:BB180"/>
    <mergeCell ref="BC179:BC180"/>
    <mergeCell ref="AT179:AT180"/>
    <mergeCell ref="AU179:AU180"/>
    <mergeCell ref="AV179:AV180"/>
    <mergeCell ref="AW179:AW180"/>
    <mergeCell ref="AX179:AX180"/>
    <mergeCell ref="AO179:AO180"/>
    <mergeCell ref="AP179:AP180"/>
    <mergeCell ref="AQ179:AQ180"/>
    <mergeCell ref="AR179:AR180"/>
    <mergeCell ref="AS179:AS180"/>
    <mergeCell ref="AJ179:AJ180"/>
    <mergeCell ref="AK179:AK180"/>
    <mergeCell ref="AL179:AL180"/>
    <mergeCell ref="AM179:AM180"/>
    <mergeCell ref="AN179:AN180"/>
    <mergeCell ref="AE179:AE180"/>
    <mergeCell ref="AF179:AF180"/>
    <mergeCell ref="AG179:AG180"/>
    <mergeCell ref="AH179:AH180"/>
    <mergeCell ref="AI179:AI180"/>
    <mergeCell ref="L179:L180"/>
    <mergeCell ref="M179:M180"/>
    <mergeCell ref="N179:N180"/>
    <mergeCell ref="O179:O180"/>
    <mergeCell ref="P179:P180"/>
    <mergeCell ref="F179:F180"/>
    <mergeCell ref="G179:G180"/>
    <mergeCell ref="H179:H180"/>
    <mergeCell ref="J179:J180"/>
    <mergeCell ref="K179:K180"/>
    <mergeCell ref="A179:A180"/>
    <mergeCell ref="B179:B180"/>
    <mergeCell ref="C179:C180"/>
    <mergeCell ref="D179:D180"/>
    <mergeCell ref="E179:E180"/>
    <mergeCell ref="AY177:AY178"/>
    <mergeCell ref="AZ177:AZ178"/>
    <mergeCell ref="BA177:BA178"/>
    <mergeCell ref="BB177:BB178"/>
    <mergeCell ref="BC177:BC178"/>
    <mergeCell ref="AT177:AT178"/>
    <mergeCell ref="AU177:AU178"/>
    <mergeCell ref="AV177:AV178"/>
    <mergeCell ref="AW177:AW178"/>
    <mergeCell ref="AX177:AX178"/>
    <mergeCell ref="AO177:AO178"/>
    <mergeCell ref="AP177:AP178"/>
    <mergeCell ref="AQ177:AQ178"/>
    <mergeCell ref="AR177:AR178"/>
    <mergeCell ref="AS177:AS178"/>
    <mergeCell ref="AJ177:AJ178"/>
    <mergeCell ref="AK177:AK178"/>
    <mergeCell ref="AL177:AL178"/>
    <mergeCell ref="AM177:AM178"/>
    <mergeCell ref="AN177:AN178"/>
    <mergeCell ref="AE177:AE178"/>
    <mergeCell ref="AF177:AF178"/>
    <mergeCell ref="AG177:AG178"/>
    <mergeCell ref="AH177:AH178"/>
    <mergeCell ref="AI177:AI178"/>
    <mergeCell ref="L177:L178"/>
    <mergeCell ref="M177:M178"/>
    <mergeCell ref="N177:N178"/>
    <mergeCell ref="O177:O178"/>
    <mergeCell ref="P177:P178"/>
    <mergeCell ref="F177:F178"/>
    <mergeCell ref="G177:G178"/>
    <mergeCell ref="H177:H178"/>
    <mergeCell ref="J177:J178"/>
    <mergeCell ref="K177:K178"/>
    <mergeCell ref="A177:A178"/>
    <mergeCell ref="B177:B178"/>
    <mergeCell ref="C177:C178"/>
    <mergeCell ref="D177:D178"/>
    <mergeCell ref="E177:E178"/>
    <mergeCell ref="AY175:AY176"/>
    <mergeCell ref="AZ175:AZ176"/>
    <mergeCell ref="BA175:BA176"/>
    <mergeCell ref="BB175:BB176"/>
    <mergeCell ref="BC175:BC176"/>
    <mergeCell ref="AT175:AT176"/>
    <mergeCell ref="AU175:AU176"/>
    <mergeCell ref="AV175:AV176"/>
    <mergeCell ref="AW175:AW176"/>
    <mergeCell ref="AX175:AX176"/>
    <mergeCell ref="AO175:AO176"/>
    <mergeCell ref="AP175:AP176"/>
    <mergeCell ref="AQ175:AQ176"/>
    <mergeCell ref="AR175:AR176"/>
    <mergeCell ref="AS175:AS176"/>
    <mergeCell ref="AJ175:AJ176"/>
    <mergeCell ref="AK175:AK176"/>
    <mergeCell ref="AL175:AL176"/>
    <mergeCell ref="AM175:AM176"/>
    <mergeCell ref="AN175:AN176"/>
    <mergeCell ref="AE175:AE176"/>
    <mergeCell ref="AF175:AF176"/>
    <mergeCell ref="AG175:AG176"/>
    <mergeCell ref="AH175:AH176"/>
    <mergeCell ref="AI175:AI176"/>
    <mergeCell ref="L175:L176"/>
    <mergeCell ref="M175:M176"/>
    <mergeCell ref="N175:N176"/>
    <mergeCell ref="O175:O176"/>
    <mergeCell ref="P175:P176"/>
    <mergeCell ref="F175:F176"/>
    <mergeCell ref="G175:G176"/>
    <mergeCell ref="H175:H176"/>
    <mergeCell ref="J175:J176"/>
    <mergeCell ref="K175:K176"/>
    <mergeCell ref="A175:A176"/>
    <mergeCell ref="B175:B176"/>
    <mergeCell ref="C175:C176"/>
    <mergeCell ref="D175:D176"/>
    <mergeCell ref="E175:E176"/>
    <mergeCell ref="AY173:AY174"/>
    <mergeCell ref="AZ173:AZ174"/>
    <mergeCell ref="BA173:BA174"/>
    <mergeCell ref="BB173:BB174"/>
    <mergeCell ref="BC173:BC174"/>
    <mergeCell ref="AT173:AT174"/>
    <mergeCell ref="AU173:AU174"/>
    <mergeCell ref="AV173:AV174"/>
    <mergeCell ref="AW173:AW174"/>
    <mergeCell ref="AX173:AX174"/>
    <mergeCell ref="AO173:AO174"/>
    <mergeCell ref="AP173:AP174"/>
    <mergeCell ref="AQ173:AQ174"/>
    <mergeCell ref="AR173:AR174"/>
    <mergeCell ref="AS173:AS174"/>
    <mergeCell ref="AJ173:AJ174"/>
    <mergeCell ref="AK173:AK174"/>
    <mergeCell ref="AL173:AL174"/>
    <mergeCell ref="AM173:AM174"/>
    <mergeCell ref="AN173:AN174"/>
    <mergeCell ref="AE173:AE174"/>
    <mergeCell ref="AF173:AF174"/>
    <mergeCell ref="AG173:AG174"/>
    <mergeCell ref="AH173:AH174"/>
    <mergeCell ref="AI173:AI174"/>
    <mergeCell ref="L173:L174"/>
    <mergeCell ref="M173:M174"/>
    <mergeCell ref="N173:N174"/>
    <mergeCell ref="O173:O174"/>
    <mergeCell ref="P173:P174"/>
    <mergeCell ref="F173:F174"/>
    <mergeCell ref="G173:G174"/>
    <mergeCell ref="H173:H174"/>
    <mergeCell ref="J173:J174"/>
    <mergeCell ref="K173:K174"/>
    <mergeCell ref="A173:A174"/>
    <mergeCell ref="B173:B174"/>
    <mergeCell ref="C173:C174"/>
    <mergeCell ref="D173:D174"/>
    <mergeCell ref="E173:E174"/>
    <mergeCell ref="AY171:AY172"/>
    <mergeCell ref="AZ171:AZ172"/>
    <mergeCell ref="BA171:BA172"/>
    <mergeCell ref="BB171:BB172"/>
    <mergeCell ref="BC171:BC172"/>
    <mergeCell ref="AT171:AT172"/>
    <mergeCell ref="AU171:AU172"/>
    <mergeCell ref="AV171:AV172"/>
    <mergeCell ref="AW171:AW172"/>
    <mergeCell ref="AX171:AX172"/>
    <mergeCell ref="AO171:AO172"/>
    <mergeCell ref="AP171:AP172"/>
    <mergeCell ref="AQ171:AQ172"/>
    <mergeCell ref="AR171:AR172"/>
    <mergeCell ref="AS171:AS172"/>
    <mergeCell ref="AJ171:AJ172"/>
    <mergeCell ref="AK171:AK172"/>
    <mergeCell ref="AL171:AL172"/>
    <mergeCell ref="AM171:AM172"/>
    <mergeCell ref="AN171:AN172"/>
    <mergeCell ref="AE171:AE172"/>
    <mergeCell ref="AF171:AF172"/>
    <mergeCell ref="AG171:AG172"/>
    <mergeCell ref="AH171:AH172"/>
    <mergeCell ref="AI171:AI172"/>
    <mergeCell ref="L171:L172"/>
    <mergeCell ref="M171:M172"/>
    <mergeCell ref="N171:N172"/>
    <mergeCell ref="O171:O172"/>
    <mergeCell ref="P171:P172"/>
    <mergeCell ref="F171:F172"/>
    <mergeCell ref="G171:G172"/>
    <mergeCell ref="H171:H172"/>
    <mergeCell ref="J171:J172"/>
    <mergeCell ref="K171:K172"/>
    <mergeCell ref="A171:A172"/>
    <mergeCell ref="B171:B172"/>
    <mergeCell ref="C171:C172"/>
    <mergeCell ref="D171:D172"/>
    <mergeCell ref="E171:E172"/>
    <mergeCell ref="AY169:AY170"/>
    <mergeCell ref="AZ169:AZ170"/>
    <mergeCell ref="BA169:BA170"/>
    <mergeCell ref="BB169:BB170"/>
    <mergeCell ref="BC169:BC170"/>
    <mergeCell ref="AT169:AT170"/>
    <mergeCell ref="AU169:AU170"/>
    <mergeCell ref="AV169:AV170"/>
    <mergeCell ref="AW169:AW170"/>
    <mergeCell ref="AX169:AX170"/>
    <mergeCell ref="AO169:AO170"/>
    <mergeCell ref="AP169:AP170"/>
    <mergeCell ref="AQ169:AQ170"/>
    <mergeCell ref="AR169:AR170"/>
    <mergeCell ref="AS169:AS170"/>
    <mergeCell ref="AJ169:AJ170"/>
    <mergeCell ref="AK169:AK170"/>
    <mergeCell ref="AL169:AL170"/>
    <mergeCell ref="AM169:AM170"/>
    <mergeCell ref="AN169:AN170"/>
    <mergeCell ref="AE169:AE170"/>
    <mergeCell ref="AF169:AF170"/>
    <mergeCell ref="AG169:AG170"/>
    <mergeCell ref="AH169:AH170"/>
    <mergeCell ref="AI169:AI170"/>
    <mergeCell ref="L169:L170"/>
    <mergeCell ref="M169:M170"/>
    <mergeCell ref="N169:N170"/>
    <mergeCell ref="O169:O170"/>
    <mergeCell ref="P169:P170"/>
    <mergeCell ref="F169:F170"/>
    <mergeCell ref="G169:G170"/>
    <mergeCell ref="H169:H170"/>
    <mergeCell ref="J169:J170"/>
    <mergeCell ref="K169:K170"/>
    <mergeCell ref="A169:A170"/>
    <mergeCell ref="B169:B170"/>
    <mergeCell ref="C169:C170"/>
    <mergeCell ref="D169:D170"/>
    <mergeCell ref="E169:E170"/>
    <mergeCell ref="AY167:AY168"/>
    <mergeCell ref="AZ167:AZ168"/>
    <mergeCell ref="BA167:BA168"/>
    <mergeCell ref="BB167:BB168"/>
    <mergeCell ref="BC167:BC168"/>
    <mergeCell ref="AT167:AT168"/>
    <mergeCell ref="AU167:AU168"/>
    <mergeCell ref="AV167:AV168"/>
    <mergeCell ref="AW167:AW168"/>
    <mergeCell ref="AX167:AX168"/>
    <mergeCell ref="AO167:AO168"/>
    <mergeCell ref="AP167:AP168"/>
    <mergeCell ref="AQ167:AQ168"/>
    <mergeCell ref="AR167:AR168"/>
    <mergeCell ref="AS167:AS168"/>
    <mergeCell ref="AJ167:AJ168"/>
    <mergeCell ref="AK167:AK168"/>
    <mergeCell ref="AL167:AL168"/>
    <mergeCell ref="AM167:AM168"/>
    <mergeCell ref="AN167:AN168"/>
    <mergeCell ref="AE167:AE168"/>
    <mergeCell ref="AF167:AF168"/>
    <mergeCell ref="AG167:AG168"/>
    <mergeCell ref="AH167:AH168"/>
    <mergeCell ref="AI167:AI168"/>
    <mergeCell ref="L167:L168"/>
    <mergeCell ref="M167:M168"/>
    <mergeCell ref="N167:N168"/>
    <mergeCell ref="O167:O168"/>
    <mergeCell ref="P167:P168"/>
    <mergeCell ref="F167:F168"/>
    <mergeCell ref="G167:G168"/>
    <mergeCell ref="H167:H168"/>
    <mergeCell ref="J167:J168"/>
    <mergeCell ref="K167:K168"/>
    <mergeCell ref="A167:A168"/>
    <mergeCell ref="B167:B168"/>
    <mergeCell ref="C167:C168"/>
    <mergeCell ref="D167:D168"/>
    <mergeCell ref="E167:E168"/>
    <mergeCell ref="AY165:AY166"/>
    <mergeCell ref="AZ165:AZ166"/>
    <mergeCell ref="BA165:BA166"/>
    <mergeCell ref="BB165:BB166"/>
    <mergeCell ref="BC165:BC166"/>
    <mergeCell ref="AT165:AT166"/>
    <mergeCell ref="AU165:AU166"/>
    <mergeCell ref="AV165:AV166"/>
    <mergeCell ref="AW165:AW166"/>
    <mergeCell ref="AX165:AX166"/>
    <mergeCell ref="AO165:AO166"/>
    <mergeCell ref="AP165:AP166"/>
    <mergeCell ref="AQ165:AQ166"/>
    <mergeCell ref="AR165:AR166"/>
    <mergeCell ref="AS165:AS166"/>
    <mergeCell ref="AJ165:AJ166"/>
    <mergeCell ref="AK165:AK166"/>
    <mergeCell ref="AL165:AL166"/>
    <mergeCell ref="AM165:AM166"/>
    <mergeCell ref="AN165:AN166"/>
    <mergeCell ref="AE165:AE166"/>
    <mergeCell ref="AF165:AF166"/>
    <mergeCell ref="AG165:AG166"/>
    <mergeCell ref="AH165:AH166"/>
    <mergeCell ref="AI165:AI166"/>
    <mergeCell ref="L165:L166"/>
    <mergeCell ref="M165:M166"/>
    <mergeCell ref="N165:N166"/>
    <mergeCell ref="O165:O166"/>
    <mergeCell ref="P165:P166"/>
    <mergeCell ref="F165:F166"/>
    <mergeCell ref="G165:G166"/>
    <mergeCell ref="H165:H166"/>
    <mergeCell ref="J165:J166"/>
    <mergeCell ref="K165:K166"/>
    <mergeCell ref="A165:A166"/>
    <mergeCell ref="B165:B166"/>
    <mergeCell ref="C165:C166"/>
    <mergeCell ref="D165:D166"/>
    <mergeCell ref="E165:E166"/>
    <mergeCell ref="AY163:AY164"/>
    <mergeCell ref="AZ163:AZ164"/>
    <mergeCell ref="BA163:BA164"/>
    <mergeCell ref="BB163:BB164"/>
    <mergeCell ref="BC163:BC164"/>
    <mergeCell ref="AT163:AT164"/>
    <mergeCell ref="AU163:AU164"/>
    <mergeCell ref="AV163:AV164"/>
    <mergeCell ref="AW163:AW164"/>
    <mergeCell ref="AX163:AX164"/>
    <mergeCell ref="AO163:AO164"/>
    <mergeCell ref="AP163:AP164"/>
    <mergeCell ref="AQ163:AQ164"/>
    <mergeCell ref="AR163:AR164"/>
    <mergeCell ref="AS163:AS164"/>
    <mergeCell ref="AJ163:AJ164"/>
    <mergeCell ref="AK163:AK164"/>
    <mergeCell ref="AL163:AL164"/>
    <mergeCell ref="AM163:AM164"/>
    <mergeCell ref="AN163:AN164"/>
    <mergeCell ref="AE163:AE164"/>
    <mergeCell ref="AF163:AF164"/>
    <mergeCell ref="AG163:AG164"/>
    <mergeCell ref="AH163:AH164"/>
    <mergeCell ref="AI163:AI164"/>
    <mergeCell ref="L163:L164"/>
    <mergeCell ref="M163:M164"/>
    <mergeCell ref="N163:N164"/>
    <mergeCell ref="O163:O164"/>
    <mergeCell ref="P163:P164"/>
    <mergeCell ref="F163:F164"/>
    <mergeCell ref="G163:G164"/>
    <mergeCell ref="H163:H164"/>
    <mergeCell ref="J163:J164"/>
    <mergeCell ref="K163:K164"/>
    <mergeCell ref="A163:A164"/>
    <mergeCell ref="B163:B164"/>
    <mergeCell ref="C163:C164"/>
    <mergeCell ref="D163:D164"/>
    <mergeCell ref="E163:E164"/>
    <mergeCell ref="AY161:AY162"/>
    <mergeCell ref="AZ161:AZ162"/>
    <mergeCell ref="BA161:BA162"/>
    <mergeCell ref="BB161:BB162"/>
    <mergeCell ref="BC161:BC162"/>
    <mergeCell ref="AT161:AT162"/>
    <mergeCell ref="AU161:AU162"/>
    <mergeCell ref="AV161:AV162"/>
    <mergeCell ref="AW161:AW162"/>
    <mergeCell ref="AX161:AX162"/>
    <mergeCell ref="AO161:AO162"/>
    <mergeCell ref="AP161:AP162"/>
    <mergeCell ref="AQ161:AQ162"/>
    <mergeCell ref="AR161:AR162"/>
    <mergeCell ref="AS161:AS162"/>
    <mergeCell ref="AJ161:AJ162"/>
    <mergeCell ref="AK161:AK162"/>
    <mergeCell ref="AL161:AL162"/>
    <mergeCell ref="AM161:AM162"/>
    <mergeCell ref="AN161:AN162"/>
    <mergeCell ref="AE161:AE162"/>
    <mergeCell ref="AF161:AF162"/>
    <mergeCell ref="AG161:AG162"/>
    <mergeCell ref="AH161:AH162"/>
    <mergeCell ref="AI161:AI162"/>
    <mergeCell ref="L161:L162"/>
    <mergeCell ref="M161:M162"/>
    <mergeCell ref="N161:N162"/>
    <mergeCell ref="O161:O162"/>
    <mergeCell ref="P161:P162"/>
    <mergeCell ref="F161:F162"/>
    <mergeCell ref="G161:G162"/>
    <mergeCell ref="H161:H162"/>
    <mergeCell ref="J161:J162"/>
    <mergeCell ref="K161:K162"/>
    <mergeCell ref="A161:A162"/>
    <mergeCell ref="B161:B162"/>
    <mergeCell ref="C161:C162"/>
    <mergeCell ref="D161:D162"/>
    <mergeCell ref="E161:E162"/>
    <mergeCell ref="AY159:AY160"/>
    <mergeCell ref="AZ159:AZ160"/>
    <mergeCell ref="BA159:BA160"/>
    <mergeCell ref="BB159:BB160"/>
    <mergeCell ref="BC159:BC160"/>
    <mergeCell ref="AT159:AT160"/>
    <mergeCell ref="AU159:AU160"/>
    <mergeCell ref="AV159:AV160"/>
    <mergeCell ref="AW159:AW160"/>
    <mergeCell ref="AX159:AX160"/>
    <mergeCell ref="AO159:AO160"/>
    <mergeCell ref="AP159:AP160"/>
    <mergeCell ref="AQ159:AQ160"/>
    <mergeCell ref="AR159:AR160"/>
    <mergeCell ref="AS159:AS160"/>
    <mergeCell ref="AJ159:AJ160"/>
    <mergeCell ref="AK159:AK160"/>
    <mergeCell ref="AL159:AL160"/>
    <mergeCell ref="AM159:AM160"/>
    <mergeCell ref="AN159:AN160"/>
    <mergeCell ref="AE159:AE160"/>
    <mergeCell ref="AF159:AF160"/>
    <mergeCell ref="AG159:AG160"/>
    <mergeCell ref="AH159:AH160"/>
    <mergeCell ref="AI159:AI160"/>
    <mergeCell ref="L159:L160"/>
    <mergeCell ref="M159:M160"/>
    <mergeCell ref="N159:N160"/>
    <mergeCell ref="O159:O160"/>
    <mergeCell ref="P159:P160"/>
    <mergeCell ref="F159:F160"/>
    <mergeCell ref="G159:G160"/>
    <mergeCell ref="H159:H160"/>
    <mergeCell ref="J159:J160"/>
    <mergeCell ref="K159:K160"/>
    <mergeCell ref="A159:A160"/>
    <mergeCell ref="B159:B160"/>
    <mergeCell ref="C159:C160"/>
    <mergeCell ref="D159:D160"/>
    <mergeCell ref="E159:E160"/>
    <mergeCell ref="AY157:AY158"/>
    <mergeCell ref="AZ157:AZ158"/>
    <mergeCell ref="BA157:BA158"/>
    <mergeCell ref="BB157:BB158"/>
    <mergeCell ref="BC157:BC158"/>
    <mergeCell ref="AT157:AT158"/>
    <mergeCell ref="AU157:AU158"/>
    <mergeCell ref="AV157:AV158"/>
    <mergeCell ref="AW157:AW158"/>
    <mergeCell ref="AX157:AX158"/>
    <mergeCell ref="AO157:AO158"/>
    <mergeCell ref="AP157:AP158"/>
    <mergeCell ref="AQ157:AQ158"/>
    <mergeCell ref="AR157:AR158"/>
    <mergeCell ref="AS157:AS158"/>
    <mergeCell ref="AJ157:AJ158"/>
    <mergeCell ref="AK157:AK158"/>
    <mergeCell ref="AL157:AL158"/>
    <mergeCell ref="AM157:AM158"/>
    <mergeCell ref="AN157:AN158"/>
    <mergeCell ref="AE157:AE158"/>
    <mergeCell ref="AF157:AF158"/>
    <mergeCell ref="AG157:AG158"/>
    <mergeCell ref="AH157:AH158"/>
    <mergeCell ref="AI157:AI158"/>
    <mergeCell ref="L157:L158"/>
    <mergeCell ref="M157:M158"/>
    <mergeCell ref="N157:N158"/>
    <mergeCell ref="O157:O158"/>
    <mergeCell ref="P157:P158"/>
    <mergeCell ref="F157:F158"/>
    <mergeCell ref="G157:G158"/>
    <mergeCell ref="H157:H158"/>
    <mergeCell ref="J157:J158"/>
    <mergeCell ref="K157:K158"/>
    <mergeCell ref="A157:A158"/>
    <mergeCell ref="B157:B158"/>
    <mergeCell ref="C157:C158"/>
    <mergeCell ref="D157:D158"/>
    <mergeCell ref="E157:E158"/>
    <mergeCell ref="AY155:AY156"/>
    <mergeCell ref="AZ155:AZ156"/>
    <mergeCell ref="BA155:BA156"/>
    <mergeCell ref="BB155:BB156"/>
    <mergeCell ref="BC155:BC156"/>
    <mergeCell ref="AT155:AT156"/>
    <mergeCell ref="AU155:AU156"/>
    <mergeCell ref="AV155:AV156"/>
    <mergeCell ref="AW155:AW156"/>
    <mergeCell ref="AX155:AX156"/>
    <mergeCell ref="AO155:AO156"/>
    <mergeCell ref="AP155:AP156"/>
    <mergeCell ref="AQ155:AQ156"/>
    <mergeCell ref="AR155:AR156"/>
    <mergeCell ref="AS155:AS156"/>
    <mergeCell ref="AJ155:AJ156"/>
    <mergeCell ref="AK155:AK156"/>
    <mergeCell ref="AL155:AL156"/>
    <mergeCell ref="AM155:AM156"/>
    <mergeCell ref="AN155:AN156"/>
    <mergeCell ref="AE155:AE156"/>
    <mergeCell ref="AF155:AF156"/>
    <mergeCell ref="AG155:AG156"/>
    <mergeCell ref="AH155:AH156"/>
    <mergeCell ref="AI155:AI156"/>
    <mergeCell ref="L155:L156"/>
    <mergeCell ref="M155:M156"/>
    <mergeCell ref="N155:N156"/>
    <mergeCell ref="O155:O156"/>
    <mergeCell ref="P155:P156"/>
    <mergeCell ref="F155:F156"/>
    <mergeCell ref="G155:G156"/>
    <mergeCell ref="H155:H156"/>
    <mergeCell ref="J155:J156"/>
    <mergeCell ref="K155:K156"/>
    <mergeCell ref="A155:A156"/>
    <mergeCell ref="B155:B156"/>
    <mergeCell ref="C155:C156"/>
    <mergeCell ref="D155:D156"/>
    <mergeCell ref="E155:E156"/>
    <mergeCell ref="AY153:AY154"/>
    <mergeCell ref="AZ153:AZ154"/>
    <mergeCell ref="BA153:BA154"/>
    <mergeCell ref="BB153:BB154"/>
    <mergeCell ref="BC153:BC154"/>
    <mergeCell ref="AT153:AT154"/>
    <mergeCell ref="AU153:AU154"/>
    <mergeCell ref="AV153:AV154"/>
    <mergeCell ref="AW153:AW154"/>
    <mergeCell ref="AX153:AX154"/>
    <mergeCell ref="AO153:AO154"/>
    <mergeCell ref="AP153:AP154"/>
    <mergeCell ref="AQ153:AQ154"/>
    <mergeCell ref="AR153:AR154"/>
    <mergeCell ref="AS153:AS154"/>
    <mergeCell ref="AJ153:AJ154"/>
    <mergeCell ref="AK153:AK154"/>
    <mergeCell ref="AL153:AL154"/>
    <mergeCell ref="AM153:AM154"/>
    <mergeCell ref="AN153:AN154"/>
    <mergeCell ref="AE153:AE154"/>
    <mergeCell ref="AF153:AF154"/>
    <mergeCell ref="AG153:AG154"/>
    <mergeCell ref="AH153:AH154"/>
    <mergeCell ref="AI153:AI154"/>
    <mergeCell ref="L153:L154"/>
    <mergeCell ref="M153:M154"/>
    <mergeCell ref="N153:N154"/>
    <mergeCell ref="O153:O154"/>
    <mergeCell ref="P153:P154"/>
    <mergeCell ref="F153:F154"/>
    <mergeCell ref="G153:G154"/>
    <mergeCell ref="H153:H154"/>
    <mergeCell ref="J153:J154"/>
    <mergeCell ref="K153:K154"/>
    <mergeCell ref="A153:A154"/>
    <mergeCell ref="B153:B154"/>
    <mergeCell ref="C153:C154"/>
    <mergeCell ref="D153:D154"/>
    <mergeCell ref="E153:E154"/>
    <mergeCell ref="AY151:AY152"/>
    <mergeCell ref="AZ151:AZ152"/>
    <mergeCell ref="BA151:BA152"/>
    <mergeCell ref="BB151:BB152"/>
    <mergeCell ref="BC151:BC152"/>
    <mergeCell ref="AT151:AT152"/>
    <mergeCell ref="AU151:AU152"/>
    <mergeCell ref="AV151:AV152"/>
    <mergeCell ref="AW151:AW152"/>
    <mergeCell ref="AX151:AX152"/>
    <mergeCell ref="AO151:AO152"/>
    <mergeCell ref="AP151:AP152"/>
    <mergeCell ref="AQ151:AQ152"/>
    <mergeCell ref="AR151:AR152"/>
    <mergeCell ref="AS151:AS152"/>
    <mergeCell ref="AJ151:AJ152"/>
    <mergeCell ref="AK151:AK152"/>
    <mergeCell ref="AL151:AL152"/>
    <mergeCell ref="AM151:AM152"/>
    <mergeCell ref="AN151:AN152"/>
    <mergeCell ref="AE151:AE152"/>
    <mergeCell ref="AF151:AF152"/>
    <mergeCell ref="AG151:AG152"/>
    <mergeCell ref="AH151:AH152"/>
    <mergeCell ref="AI151:AI152"/>
    <mergeCell ref="L151:L152"/>
    <mergeCell ref="M151:M152"/>
    <mergeCell ref="N151:N152"/>
    <mergeCell ref="O151:O152"/>
    <mergeCell ref="P151:P152"/>
    <mergeCell ref="F151:F152"/>
    <mergeCell ref="G151:G152"/>
    <mergeCell ref="H151:H152"/>
    <mergeCell ref="J151:J152"/>
    <mergeCell ref="K151:K152"/>
    <mergeCell ref="A151:A152"/>
    <mergeCell ref="B151:B152"/>
    <mergeCell ref="C151:C152"/>
    <mergeCell ref="D151:D152"/>
    <mergeCell ref="E151:E152"/>
    <mergeCell ref="AY149:AY150"/>
    <mergeCell ref="AZ149:AZ150"/>
    <mergeCell ref="BA149:BA150"/>
    <mergeCell ref="BB149:BB150"/>
    <mergeCell ref="BC149:BC150"/>
    <mergeCell ref="AT149:AT150"/>
    <mergeCell ref="AU149:AU150"/>
    <mergeCell ref="AV149:AV150"/>
    <mergeCell ref="AW149:AW150"/>
    <mergeCell ref="AX149:AX150"/>
    <mergeCell ref="AO149:AO150"/>
    <mergeCell ref="AP149:AP150"/>
    <mergeCell ref="AQ149:AQ150"/>
    <mergeCell ref="AR149:AR150"/>
    <mergeCell ref="AS149:AS150"/>
    <mergeCell ref="AJ149:AJ150"/>
    <mergeCell ref="AK149:AK150"/>
    <mergeCell ref="AL149:AL150"/>
    <mergeCell ref="AM149:AM150"/>
    <mergeCell ref="AN149:AN150"/>
    <mergeCell ref="AE149:AE150"/>
    <mergeCell ref="AF149:AF150"/>
    <mergeCell ref="AG149:AG150"/>
    <mergeCell ref="AH149:AH150"/>
    <mergeCell ref="AI149:AI150"/>
    <mergeCell ref="L149:L150"/>
    <mergeCell ref="M149:M150"/>
    <mergeCell ref="N149:N150"/>
    <mergeCell ref="O149:O150"/>
    <mergeCell ref="P149:P150"/>
    <mergeCell ref="F149:F150"/>
    <mergeCell ref="G149:G150"/>
    <mergeCell ref="H149:H150"/>
    <mergeCell ref="J149:J150"/>
    <mergeCell ref="K149:K150"/>
    <mergeCell ref="A149:A150"/>
    <mergeCell ref="B149:B150"/>
    <mergeCell ref="C149:C150"/>
    <mergeCell ref="D149:D150"/>
    <mergeCell ref="E149:E150"/>
    <mergeCell ref="AY147:AY148"/>
    <mergeCell ref="AZ147:AZ148"/>
    <mergeCell ref="BA147:BA148"/>
    <mergeCell ref="BB147:BB148"/>
    <mergeCell ref="BC147:BC148"/>
    <mergeCell ref="AT147:AT148"/>
    <mergeCell ref="AU147:AU148"/>
    <mergeCell ref="AV147:AV148"/>
    <mergeCell ref="AW147:AW148"/>
    <mergeCell ref="AX147:AX148"/>
    <mergeCell ref="AO147:AO148"/>
    <mergeCell ref="AP147:AP148"/>
    <mergeCell ref="AQ147:AQ148"/>
    <mergeCell ref="AR147:AR148"/>
    <mergeCell ref="AS147:AS148"/>
    <mergeCell ref="AJ147:AJ148"/>
    <mergeCell ref="AK147:AK148"/>
    <mergeCell ref="AL147:AL148"/>
    <mergeCell ref="AM147:AM148"/>
    <mergeCell ref="AN147:AN148"/>
    <mergeCell ref="AE147:AE148"/>
    <mergeCell ref="AF147:AF148"/>
    <mergeCell ref="AG147:AG148"/>
    <mergeCell ref="AH147:AH148"/>
    <mergeCell ref="AI147:AI148"/>
    <mergeCell ref="L147:L148"/>
    <mergeCell ref="M147:M148"/>
    <mergeCell ref="N147:N148"/>
    <mergeCell ref="O147:O148"/>
    <mergeCell ref="P147:P148"/>
    <mergeCell ref="F147:F148"/>
    <mergeCell ref="G147:G148"/>
    <mergeCell ref="H147:H148"/>
    <mergeCell ref="J147:J148"/>
    <mergeCell ref="K147:K148"/>
    <mergeCell ref="A147:A148"/>
    <mergeCell ref="B147:B148"/>
    <mergeCell ref="C147:C148"/>
    <mergeCell ref="D147:D148"/>
    <mergeCell ref="E147:E148"/>
    <mergeCell ref="AY145:AY146"/>
    <mergeCell ref="AZ145:AZ146"/>
    <mergeCell ref="BA145:BA146"/>
    <mergeCell ref="BB145:BB146"/>
    <mergeCell ref="BC145:BC146"/>
    <mergeCell ref="AT145:AT146"/>
    <mergeCell ref="AU145:AU146"/>
    <mergeCell ref="AV145:AV146"/>
    <mergeCell ref="AW145:AW146"/>
    <mergeCell ref="AX145:AX146"/>
    <mergeCell ref="AO145:AO146"/>
    <mergeCell ref="AP145:AP146"/>
    <mergeCell ref="AQ145:AQ146"/>
    <mergeCell ref="AR145:AR146"/>
    <mergeCell ref="AS145:AS146"/>
    <mergeCell ref="AJ145:AJ146"/>
    <mergeCell ref="AK145:AK146"/>
    <mergeCell ref="AL145:AL146"/>
    <mergeCell ref="AM145:AM146"/>
    <mergeCell ref="AN145:AN146"/>
    <mergeCell ref="AE145:AE146"/>
    <mergeCell ref="AF145:AF146"/>
    <mergeCell ref="AG145:AG146"/>
    <mergeCell ref="AH145:AH146"/>
    <mergeCell ref="AI145:AI146"/>
    <mergeCell ref="L145:L146"/>
    <mergeCell ref="M145:M146"/>
    <mergeCell ref="N145:N146"/>
    <mergeCell ref="O145:O146"/>
    <mergeCell ref="P145:P146"/>
    <mergeCell ref="F145:F146"/>
    <mergeCell ref="G145:G146"/>
    <mergeCell ref="H145:H146"/>
    <mergeCell ref="J145:J146"/>
    <mergeCell ref="K145:K146"/>
    <mergeCell ref="A145:A146"/>
    <mergeCell ref="B145:B146"/>
    <mergeCell ref="C145:C146"/>
    <mergeCell ref="D145:D146"/>
    <mergeCell ref="E145:E146"/>
    <mergeCell ref="AY143:AY144"/>
    <mergeCell ref="AZ143:AZ144"/>
    <mergeCell ref="BA143:BA144"/>
    <mergeCell ref="BB143:BB144"/>
    <mergeCell ref="BC143:BC144"/>
    <mergeCell ref="AT143:AT144"/>
    <mergeCell ref="AU143:AU144"/>
    <mergeCell ref="AV143:AV144"/>
    <mergeCell ref="AW143:AW144"/>
    <mergeCell ref="AX143:AX144"/>
    <mergeCell ref="AO143:AO144"/>
    <mergeCell ref="AP143:AP144"/>
    <mergeCell ref="AQ143:AQ144"/>
    <mergeCell ref="AR143:AR144"/>
    <mergeCell ref="AS143:AS144"/>
    <mergeCell ref="AJ143:AJ144"/>
    <mergeCell ref="AK143:AK144"/>
    <mergeCell ref="AL143:AL144"/>
    <mergeCell ref="AM143:AM144"/>
    <mergeCell ref="AN143:AN144"/>
    <mergeCell ref="AE143:AE144"/>
    <mergeCell ref="AF143:AF144"/>
    <mergeCell ref="AG143:AG144"/>
    <mergeCell ref="AH143:AH144"/>
    <mergeCell ref="AI143:AI144"/>
    <mergeCell ref="L143:L144"/>
    <mergeCell ref="M143:M144"/>
    <mergeCell ref="N143:N144"/>
    <mergeCell ref="O143:O144"/>
    <mergeCell ref="P143:P144"/>
    <mergeCell ref="F143:F144"/>
    <mergeCell ref="G143:G144"/>
    <mergeCell ref="H143:H144"/>
    <mergeCell ref="J143:J144"/>
    <mergeCell ref="K143:K144"/>
    <mergeCell ref="A143:A144"/>
    <mergeCell ref="B143:B144"/>
    <mergeCell ref="C143:C144"/>
    <mergeCell ref="D143:D144"/>
    <mergeCell ref="E143:E144"/>
    <mergeCell ref="AY141:AY142"/>
    <mergeCell ref="AZ141:AZ142"/>
    <mergeCell ref="BA141:BA142"/>
    <mergeCell ref="BB141:BB142"/>
    <mergeCell ref="BC141:BC142"/>
    <mergeCell ref="AT141:AT142"/>
    <mergeCell ref="AU141:AU142"/>
    <mergeCell ref="AV141:AV142"/>
    <mergeCell ref="AW141:AW142"/>
    <mergeCell ref="AX141:AX142"/>
    <mergeCell ref="AO141:AO142"/>
    <mergeCell ref="AP141:AP142"/>
    <mergeCell ref="AQ141:AQ142"/>
    <mergeCell ref="AR141:AR142"/>
    <mergeCell ref="AS141:AS142"/>
    <mergeCell ref="AJ141:AJ142"/>
    <mergeCell ref="AK141:AK142"/>
    <mergeCell ref="AL141:AL142"/>
    <mergeCell ref="AM141:AM142"/>
    <mergeCell ref="AN141:AN142"/>
    <mergeCell ref="AE141:AE142"/>
    <mergeCell ref="AF141:AF142"/>
    <mergeCell ref="AG141:AG142"/>
    <mergeCell ref="AH141:AH142"/>
    <mergeCell ref="AI141:AI142"/>
    <mergeCell ref="L141:L142"/>
    <mergeCell ref="M141:M142"/>
    <mergeCell ref="N141:N142"/>
    <mergeCell ref="O141:O142"/>
    <mergeCell ref="P141:P142"/>
    <mergeCell ref="F141:F142"/>
    <mergeCell ref="G141:G142"/>
    <mergeCell ref="H141:H142"/>
    <mergeCell ref="J141:J142"/>
    <mergeCell ref="K141:K142"/>
    <mergeCell ref="A141:A142"/>
    <mergeCell ref="B141:B142"/>
    <mergeCell ref="C141:C142"/>
    <mergeCell ref="D141:D142"/>
    <mergeCell ref="E141:E142"/>
    <mergeCell ref="AY139:AY140"/>
    <mergeCell ref="AZ139:AZ140"/>
    <mergeCell ref="BA139:BA140"/>
    <mergeCell ref="BB139:BB140"/>
    <mergeCell ref="BC139:BC140"/>
    <mergeCell ref="AT139:AT140"/>
    <mergeCell ref="AU139:AU140"/>
    <mergeCell ref="AV139:AV140"/>
    <mergeCell ref="AW139:AW140"/>
    <mergeCell ref="AX139:AX140"/>
    <mergeCell ref="AO139:AO140"/>
    <mergeCell ref="AP139:AP140"/>
    <mergeCell ref="AQ139:AQ140"/>
    <mergeCell ref="AR139:AR140"/>
    <mergeCell ref="AS139:AS140"/>
    <mergeCell ref="AJ139:AJ140"/>
    <mergeCell ref="AK139:AK140"/>
    <mergeCell ref="AL139:AL140"/>
    <mergeCell ref="AM139:AM140"/>
    <mergeCell ref="AN139:AN140"/>
    <mergeCell ref="AE139:AE140"/>
    <mergeCell ref="AF139:AF140"/>
    <mergeCell ref="AG139:AG140"/>
    <mergeCell ref="AH139:AH140"/>
    <mergeCell ref="AI139:AI140"/>
    <mergeCell ref="L139:L140"/>
    <mergeCell ref="M139:M140"/>
    <mergeCell ref="N139:N140"/>
    <mergeCell ref="O139:O140"/>
    <mergeCell ref="P139:P140"/>
    <mergeCell ref="F139:F140"/>
    <mergeCell ref="G139:G140"/>
    <mergeCell ref="H139:H140"/>
    <mergeCell ref="J139:J140"/>
    <mergeCell ref="K139:K140"/>
    <mergeCell ref="A139:A140"/>
    <mergeCell ref="B139:B140"/>
    <mergeCell ref="C139:C140"/>
    <mergeCell ref="D139:D140"/>
    <mergeCell ref="E139:E140"/>
    <mergeCell ref="AY137:AY138"/>
    <mergeCell ref="AZ137:AZ138"/>
    <mergeCell ref="BA137:BA138"/>
    <mergeCell ref="BB137:BB138"/>
    <mergeCell ref="BC137:BC138"/>
    <mergeCell ref="AT137:AT138"/>
    <mergeCell ref="AU137:AU138"/>
    <mergeCell ref="AV137:AV138"/>
    <mergeCell ref="AW137:AW138"/>
    <mergeCell ref="AX137:AX138"/>
    <mergeCell ref="AO137:AO138"/>
    <mergeCell ref="AP137:AP138"/>
    <mergeCell ref="AQ137:AQ138"/>
    <mergeCell ref="AR137:AR138"/>
    <mergeCell ref="AS137:AS138"/>
    <mergeCell ref="AJ137:AJ138"/>
    <mergeCell ref="AK137:AK138"/>
    <mergeCell ref="AL137:AL138"/>
    <mergeCell ref="AM137:AM138"/>
    <mergeCell ref="AN137:AN138"/>
    <mergeCell ref="AE137:AE138"/>
    <mergeCell ref="AF137:AF138"/>
    <mergeCell ref="AG137:AG138"/>
    <mergeCell ref="AH137:AH138"/>
    <mergeCell ref="AI137:AI138"/>
    <mergeCell ref="L137:L138"/>
    <mergeCell ref="M137:M138"/>
    <mergeCell ref="N137:N138"/>
    <mergeCell ref="O137:O138"/>
    <mergeCell ref="P137:P138"/>
    <mergeCell ref="F137:F138"/>
    <mergeCell ref="G137:G138"/>
    <mergeCell ref="H137:H138"/>
    <mergeCell ref="J137:J138"/>
    <mergeCell ref="K137:K138"/>
    <mergeCell ref="A137:A138"/>
    <mergeCell ref="B137:B138"/>
    <mergeCell ref="C137:C138"/>
    <mergeCell ref="D137:D138"/>
    <mergeCell ref="E137:E138"/>
    <mergeCell ref="AY135:AY136"/>
    <mergeCell ref="AZ135:AZ136"/>
    <mergeCell ref="BA135:BA136"/>
    <mergeCell ref="BB135:BB136"/>
    <mergeCell ref="BC135:BC136"/>
    <mergeCell ref="AT135:AT136"/>
    <mergeCell ref="AU135:AU136"/>
    <mergeCell ref="AV135:AV136"/>
    <mergeCell ref="AW135:AW136"/>
    <mergeCell ref="AX135:AX136"/>
    <mergeCell ref="AO135:AO136"/>
    <mergeCell ref="AP135:AP136"/>
    <mergeCell ref="AQ135:AQ136"/>
    <mergeCell ref="AR135:AR136"/>
    <mergeCell ref="AS135:AS136"/>
    <mergeCell ref="AJ135:AJ136"/>
    <mergeCell ref="AK135:AK136"/>
    <mergeCell ref="AL135:AL136"/>
    <mergeCell ref="AM135:AM136"/>
    <mergeCell ref="AN135:AN136"/>
    <mergeCell ref="AE135:AE136"/>
    <mergeCell ref="AF135:AF136"/>
    <mergeCell ref="AG135:AG136"/>
    <mergeCell ref="AH135:AH136"/>
    <mergeCell ref="AI135:AI136"/>
    <mergeCell ref="L135:L136"/>
    <mergeCell ref="M135:M136"/>
    <mergeCell ref="N135:N136"/>
    <mergeCell ref="O135:O136"/>
    <mergeCell ref="P135:P136"/>
    <mergeCell ref="F135:F136"/>
    <mergeCell ref="G135:G136"/>
    <mergeCell ref="H135:H136"/>
    <mergeCell ref="J135:J136"/>
    <mergeCell ref="K135:K136"/>
    <mergeCell ref="A135:A136"/>
    <mergeCell ref="B135:B136"/>
    <mergeCell ref="C135:C136"/>
    <mergeCell ref="D135:D136"/>
    <mergeCell ref="E135:E136"/>
    <mergeCell ref="AY133:AY134"/>
    <mergeCell ref="AZ133:AZ134"/>
    <mergeCell ref="BA133:BA134"/>
    <mergeCell ref="BB133:BB134"/>
    <mergeCell ref="BC133:BC134"/>
    <mergeCell ref="AT133:AT134"/>
    <mergeCell ref="AU133:AU134"/>
    <mergeCell ref="AV133:AV134"/>
    <mergeCell ref="AW133:AW134"/>
    <mergeCell ref="AX133:AX134"/>
    <mergeCell ref="AO133:AO134"/>
    <mergeCell ref="AP133:AP134"/>
    <mergeCell ref="AQ133:AQ134"/>
    <mergeCell ref="AR133:AR134"/>
    <mergeCell ref="AS133:AS134"/>
    <mergeCell ref="AJ133:AJ134"/>
    <mergeCell ref="AK133:AK134"/>
    <mergeCell ref="AL133:AL134"/>
    <mergeCell ref="AM133:AM134"/>
    <mergeCell ref="AN133:AN134"/>
    <mergeCell ref="AE133:AE134"/>
    <mergeCell ref="AF133:AF134"/>
    <mergeCell ref="AG133:AG134"/>
    <mergeCell ref="AH133:AH134"/>
    <mergeCell ref="AI133:AI134"/>
    <mergeCell ref="L133:L134"/>
    <mergeCell ref="M133:M134"/>
    <mergeCell ref="N133:N134"/>
    <mergeCell ref="O133:O134"/>
    <mergeCell ref="P133:P134"/>
    <mergeCell ref="F133:F134"/>
    <mergeCell ref="G133:G134"/>
    <mergeCell ref="H133:H134"/>
    <mergeCell ref="J133:J134"/>
    <mergeCell ref="K133:K134"/>
    <mergeCell ref="A133:A134"/>
    <mergeCell ref="B133:B134"/>
    <mergeCell ref="C133:C134"/>
    <mergeCell ref="D133:D134"/>
    <mergeCell ref="E133:E134"/>
    <mergeCell ref="AY131:AY132"/>
    <mergeCell ref="AZ131:AZ132"/>
    <mergeCell ref="BA131:BA132"/>
    <mergeCell ref="BB131:BB132"/>
    <mergeCell ref="BC131:BC132"/>
    <mergeCell ref="AT131:AT132"/>
    <mergeCell ref="AU131:AU132"/>
    <mergeCell ref="AV131:AV132"/>
    <mergeCell ref="AW131:AW132"/>
    <mergeCell ref="AX131:AX132"/>
    <mergeCell ref="AO131:AO132"/>
    <mergeCell ref="AP131:AP132"/>
    <mergeCell ref="AQ131:AQ132"/>
    <mergeCell ref="AR131:AR132"/>
    <mergeCell ref="AS131:AS132"/>
    <mergeCell ref="AJ131:AJ132"/>
    <mergeCell ref="AK131:AK132"/>
    <mergeCell ref="AL131:AL132"/>
    <mergeCell ref="AM131:AM132"/>
    <mergeCell ref="AN131:AN132"/>
    <mergeCell ref="AE131:AE132"/>
    <mergeCell ref="AF131:AF132"/>
    <mergeCell ref="AG131:AG132"/>
    <mergeCell ref="AH131:AH132"/>
    <mergeCell ref="AI131:AI132"/>
    <mergeCell ref="L131:L132"/>
    <mergeCell ref="M131:M132"/>
    <mergeCell ref="N131:N132"/>
    <mergeCell ref="O131:O132"/>
    <mergeCell ref="P131:P132"/>
    <mergeCell ref="F131:F132"/>
    <mergeCell ref="G131:G132"/>
    <mergeCell ref="H131:H132"/>
    <mergeCell ref="J131:J132"/>
    <mergeCell ref="K131:K132"/>
    <mergeCell ref="A131:A132"/>
    <mergeCell ref="B131:B132"/>
    <mergeCell ref="C131:C132"/>
    <mergeCell ref="D131:D132"/>
    <mergeCell ref="E131:E132"/>
    <mergeCell ref="AY129:AY130"/>
    <mergeCell ref="AZ129:AZ130"/>
    <mergeCell ref="BA129:BA130"/>
    <mergeCell ref="BB129:BB130"/>
    <mergeCell ref="BC129:BC130"/>
    <mergeCell ref="AT129:AT130"/>
    <mergeCell ref="AU129:AU130"/>
    <mergeCell ref="AV129:AV130"/>
    <mergeCell ref="AW129:AW130"/>
    <mergeCell ref="AX129:AX130"/>
    <mergeCell ref="AO129:AO130"/>
    <mergeCell ref="AP129:AP130"/>
    <mergeCell ref="AQ129:AQ130"/>
    <mergeCell ref="AR129:AR130"/>
    <mergeCell ref="AS129:AS130"/>
    <mergeCell ref="AJ129:AJ130"/>
    <mergeCell ref="AK129:AK130"/>
    <mergeCell ref="AL129:AL130"/>
    <mergeCell ref="AM129:AM130"/>
    <mergeCell ref="AN129:AN130"/>
    <mergeCell ref="AE129:AE130"/>
    <mergeCell ref="AF129:AF130"/>
    <mergeCell ref="AG129:AG130"/>
    <mergeCell ref="AH129:AH130"/>
    <mergeCell ref="AI129:AI130"/>
    <mergeCell ref="L129:L130"/>
    <mergeCell ref="M129:M130"/>
    <mergeCell ref="N129:N130"/>
    <mergeCell ref="O129:O130"/>
    <mergeCell ref="P129:P130"/>
    <mergeCell ref="F129:F130"/>
    <mergeCell ref="G129:G130"/>
    <mergeCell ref="H129:H130"/>
    <mergeCell ref="J129:J130"/>
    <mergeCell ref="K129:K130"/>
    <mergeCell ref="A129:A130"/>
    <mergeCell ref="B129:B130"/>
    <mergeCell ref="C129:C130"/>
    <mergeCell ref="D129:D130"/>
    <mergeCell ref="E129:E130"/>
    <mergeCell ref="AY127:AY128"/>
    <mergeCell ref="AZ127:AZ128"/>
    <mergeCell ref="BA127:BA128"/>
    <mergeCell ref="BB127:BB128"/>
    <mergeCell ref="BC127:BC128"/>
    <mergeCell ref="AT127:AT128"/>
    <mergeCell ref="AU127:AU128"/>
    <mergeCell ref="AV127:AV128"/>
    <mergeCell ref="AW127:AW128"/>
    <mergeCell ref="AX127:AX128"/>
    <mergeCell ref="AO127:AO128"/>
    <mergeCell ref="AP127:AP128"/>
    <mergeCell ref="AQ127:AQ128"/>
    <mergeCell ref="AR127:AR128"/>
    <mergeCell ref="AS127:AS128"/>
    <mergeCell ref="AJ127:AJ128"/>
    <mergeCell ref="AK127:AK128"/>
    <mergeCell ref="AL127:AL128"/>
    <mergeCell ref="AM127:AM128"/>
    <mergeCell ref="AN127:AN128"/>
    <mergeCell ref="AE127:AE128"/>
    <mergeCell ref="AF127:AF128"/>
    <mergeCell ref="AG127:AG128"/>
    <mergeCell ref="AH127:AH128"/>
    <mergeCell ref="AI127:AI128"/>
    <mergeCell ref="L127:L128"/>
    <mergeCell ref="M127:M128"/>
    <mergeCell ref="N127:N128"/>
    <mergeCell ref="O127:O128"/>
    <mergeCell ref="P127:P128"/>
    <mergeCell ref="F127:F128"/>
    <mergeCell ref="G127:G128"/>
    <mergeCell ref="H127:H128"/>
    <mergeCell ref="J127:J128"/>
    <mergeCell ref="K127:K128"/>
    <mergeCell ref="A127:A128"/>
    <mergeCell ref="B127:B128"/>
    <mergeCell ref="C127:C128"/>
    <mergeCell ref="D127:D128"/>
    <mergeCell ref="E127:E128"/>
    <mergeCell ref="AY125:AY126"/>
    <mergeCell ref="AZ125:AZ126"/>
    <mergeCell ref="BA125:BA126"/>
    <mergeCell ref="BB125:BB126"/>
    <mergeCell ref="BC125:BC126"/>
    <mergeCell ref="AT125:AT126"/>
    <mergeCell ref="AU125:AU126"/>
    <mergeCell ref="AV125:AV126"/>
    <mergeCell ref="AW125:AW126"/>
    <mergeCell ref="AX125:AX126"/>
    <mergeCell ref="AO125:AO126"/>
    <mergeCell ref="AP125:AP126"/>
    <mergeCell ref="AQ125:AQ126"/>
    <mergeCell ref="AR125:AR126"/>
    <mergeCell ref="AS125:AS126"/>
    <mergeCell ref="AJ125:AJ126"/>
    <mergeCell ref="AK125:AK126"/>
    <mergeCell ref="AL125:AL126"/>
    <mergeCell ref="AM125:AM126"/>
    <mergeCell ref="AN125:AN126"/>
    <mergeCell ref="AE125:AE126"/>
    <mergeCell ref="AF125:AF126"/>
    <mergeCell ref="AG125:AG126"/>
    <mergeCell ref="AH125:AH126"/>
    <mergeCell ref="AI125:AI126"/>
    <mergeCell ref="L125:L126"/>
    <mergeCell ref="M125:M126"/>
    <mergeCell ref="N125:N126"/>
    <mergeCell ref="O125:O126"/>
    <mergeCell ref="P125:P126"/>
    <mergeCell ref="F125:F126"/>
    <mergeCell ref="G125:G126"/>
    <mergeCell ref="H125:H126"/>
    <mergeCell ref="J125:J126"/>
    <mergeCell ref="K125:K126"/>
    <mergeCell ref="A125:A126"/>
    <mergeCell ref="B125:B126"/>
    <mergeCell ref="C125:C126"/>
    <mergeCell ref="D125:D126"/>
    <mergeCell ref="E125:E126"/>
    <mergeCell ref="AY123:AY124"/>
    <mergeCell ref="AZ123:AZ124"/>
    <mergeCell ref="BA123:BA124"/>
    <mergeCell ref="BB123:BB124"/>
    <mergeCell ref="BC123:BC124"/>
    <mergeCell ref="AT123:AT124"/>
    <mergeCell ref="AU123:AU124"/>
    <mergeCell ref="AV123:AV124"/>
    <mergeCell ref="AW123:AW124"/>
    <mergeCell ref="AX123:AX124"/>
    <mergeCell ref="AO123:AO124"/>
    <mergeCell ref="AP123:AP124"/>
    <mergeCell ref="AQ123:AQ124"/>
    <mergeCell ref="AR123:AR124"/>
    <mergeCell ref="AS123:AS124"/>
    <mergeCell ref="AJ123:AJ124"/>
    <mergeCell ref="AK123:AK124"/>
    <mergeCell ref="AL123:AL124"/>
    <mergeCell ref="AM123:AM124"/>
    <mergeCell ref="AN123:AN124"/>
    <mergeCell ref="AE123:AE124"/>
    <mergeCell ref="AF123:AF124"/>
    <mergeCell ref="AG123:AG124"/>
    <mergeCell ref="AH123:AH124"/>
    <mergeCell ref="AI123:AI124"/>
    <mergeCell ref="L123:L124"/>
    <mergeCell ref="M123:M124"/>
    <mergeCell ref="N123:N124"/>
    <mergeCell ref="O123:O124"/>
    <mergeCell ref="P123:P124"/>
    <mergeCell ref="F123:F124"/>
    <mergeCell ref="G123:G124"/>
    <mergeCell ref="H123:H124"/>
    <mergeCell ref="J123:J124"/>
    <mergeCell ref="K123:K124"/>
    <mergeCell ref="A123:A124"/>
    <mergeCell ref="B123:B124"/>
    <mergeCell ref="C123:C124"/>
    <mergeCell ref="D123:D124"/>
    <mergeCell ref="E123:E124"/>
    <mergeCell ref="AY121:AY122"/>
    <mergeCell ref="AZ121:AZ122"/>
    <mergeCell ref="BA121:BA122"/>
    <mergeCell ref="BB121:BB122"/>
    <mergeCell ref="BC121:BC122"/>
    <mergeCell ref="AT121:AT122"/>
    <mergeCell ref="AU121:AU122"/>
    <mergeCell ref="AV121:AV122"/>
    <mergeCell ref="AW121:AW122"/>
    <mergeCell ref="AX121:AX122"/>
    <mergeCell ref="AO121:AO122"/>
    <mergeCell ref="AP121:AP122"/>
    <mergeCell ref="AQ121:AQ122"/>
    <mergeCell ref="AR121:AR122"/>
    <mergeCell ref="AS121:AS122"/>
    <mergeCell ref="AJ121:AJ122"/>
    <mergeCell ref="AK121:AK122"/>
    <mergeCell ref="AL121:AL122"/>
    <mergeCell ref="AM121:AM122"/>
    <mergeCell ref="AN121:AN122"/>
    <mergeCell ref="AE121:AE122"/>
    <mergeCell ref="AF121:AF122"/>
    <mergeCell ref="AG121:AG122"/>
    <mergeCell ref="AH121:AH122"/>
    <mergeCell ref="AI121:AI122"/>
    <mergeCell ref="L121:L122"/>
    <mergeCell ref="M121:M122"/>
    <mergeCell ref="N121:N122"/>
    <mergeCell ref="O121:O122"/>
    <mergeCell ref="P121:P122"/>
    <mergeCell ref="F121:F122"/>
    <mergeCell ref="G121:G122"/>
    <mergeCell ref="H121:H122"/>
    <mergeCell ref="J121:J122"/>
    <mergeCell ref="K121:K122"/>
    <mergeCell ref="A121:A122"/>
    <mergeCell ref="B121:B122"/>
    <mergeCell ref="C121:C122"/>
    <mergeCell ref="D121:D122"/>
    <mergeCell ref="E121:E122"/>
    <mergeCell ref="AY119:AY120"/>
    <mergeCell ref="AZ119:AZ120"/>
    <mergeCell ref="BA119:BA120"/>
    <mergeCell ref="BB119:BB120"/>
    <mergeCell ref="BC119:BC120"/>
    <mergeCell ref="AT119:AT120"/>
    <mergeCell ref="AU119:AU120"/>
    <mergeCell ref="AV119:AV120"/>
    <mergeCell ref="AW119:AW120"/>
    <mergeCell ref="AX119:AX120"/>
    <mergeCell ref="AO119:AO120"/>
    <mergeCell ref="AP119:AP120"/>
    <mergeCell ref="AQ119:AQ120"/>
    <mergeCell ref="AR119:AR120"/>
    <mergeCell ref="AS119:AS120"/>
    <mergeCell ref="AJ119:AJ120"/>
    <mergeCell ref="AK119:AK120"/>
    <mergeCell ref="AL119:AL120"/>
    <mergeCell ref="AM119:AM120"/>
    <mergeCell ref="AN119:AN120"/>
    <mergeCell ref="AE119:AE120"/>
    <mergeCell ref="AF119:AF120"/>
    <mergeCell ref="AG119:AG120"/>
    <mergeCell ref="AH119:AH120"/>
    <mergeCell ref="AI119:AI120"/>
    <mergeCell ref="L119:L120"/>
    <mergeCell ref="M119:M120"/>
    <mergeCell ref="N119:N120"/>
    <mergeCell ref="O119:O120"/>
    <mergeCell ref="P119:P120"/>
    <mergeCell ref="F119:F120"/>
    <mergeCell ref="G119:G120"/>
    <mergeCell ref="H119:H120"/>
    <mergeCell ref="J119:J120"/>
    <mergeCell ref="K119:K120"/>
    <mergeCell ref="A119:A120"/>
    <mergeCell ref="B119:B120"/>
    <mergeCell ref="C119:C120"/>
    <mergeCell ref="D119:D120"/>
    <mergeCell ref="E119:E120"/>
    <mergeCell ref="AY117:AY118"/>
    <mergeCell ref="AZ117:AZ118"/>
    <mergeCell ref="BA117:BA118"/>
    <mergeCell ref="BB117:BB118"/>
    <mergeCell ref="BC117:BC118"/>
    <mergeCell ref="AT117:AT118"/>
    <mergeCell ref="AU117:AU118"/>
    <mergeCell ref="AV117:AV118"/>
    <mergeCell ref="AW117:AW118"/>
    <mergeCell ref="AX117:AX118"/>
    <mergeCell ref="AO117:AO118"/>
    <mergeCell ref="AP117:AP118"/>
    <mergeCell ref="AQ117:AQ118"/>
    <mergeCell ref="AR117:AR118"/>
    <mergeCell ref="AS117:AS118"/>
    <mergeCell ref="AJ117:AJ118"/>
    <mergeCell ref="AK117:AK118"/>
    <mergeCell ref="AL117:AL118"/>
    <mergeCell ref="AM117:AM118"/>
    <mergeCell ref="AN117:AN118"/>
    <mergeCell ref="AE117:AE118"/>
    <mergeCell ref="AF117:AF118"/>
    <mergeCell ref="AG117:AG118"/>
    <mergeCell ref="AH117:AH118"/>
    <mergeCell ref="AI117:AI118"/>
    <mergeCell ref="L117:L118"/>
    <mergeCell ref="M117:M118"/>
    <mergeCell ref="N117:N118"/>
    <mergeCell ref="O117:O118"/>
    <mergeCell ref="P117:P118"/>
    <mergeCell ref="F117:F118"/>
    <mergeCell ref="G117:G118"/>
    <mergeCell ref="H117:H118"/>
    <mergeCell ref="J117:J118"/>
    <mergeCell ref="K117:K118"/>
    <mergeCell ref="A117:A118"/>
    <mergeCell ref="B117:B118"/>
    <mergeCell ref="C117:C118"/>
    <mergeCell ref="D117:D118"/>
    <mergeCell ref="E117:E118"/>
    <mergeCell ref="AY115:AY116"/>
    <mergeCell ref="AZ115:AZ116"/>
    <mergeCell ref="BA115:BA116"/>
    <mergeCell ref="BB115:BB116"/>
    <mergeCell ref="BC115:BC116"/>
    <mergeCell ref="AT115:AT116"/>
    <mergeCell ref="AU115:AU116"/>
    <mergeCell ref="AV115:AV116"/>
    <mergeCell ref="AW115:AW116"/>
    <mergeCell ref="AX115:AX116"/>
    <mergeCell ref="AO115:AO116"/>
    <mergeCell ref="AP115:AP116"/>
    <mergeCell ref="AQ115:AQ116"/>
    <mergeCell ref="AR115:AR116"/>
    <mergeCell ref="AS115:AS116"/>
    <mergeCell ref="AJ115:AJ116"/>
    <mergeCell ref="AK115:AK116"/>
    <mergeCell ref="AL115:AL116"/>
    <mergeCell ref="AM115:AM116"/>
    <mergeCell ref="AN115:AN116"/>
    <mergeCell ref="AE115:AE116"/>
    <mergeCell ref="AF115:AF116"/>
    <mergeCell ref="AG115:AG116"/>
    <mergeCell ref="AH115:AH116"/>
    <mergeCell ref="AI115:AI116"/>
    <mergeCell ref="L115:L116"/>
    <mergeCell ref="M115:M116"/>
    <mergeCell ref="N115:N116"/>
    <mergeCell ref="O115:O116"/>
    <mergeCell ref="P115:P116"/>
    <mergeCell ref="F115:F116"/>
    <mergeCell ref="G115:G116"/>
    <mergeCell ref="H115:H116"/>
    <mergeCell ref="J115:J116"/>
    <mergeCell ref="K115:K116"/>
    <mergeCell ref="A115:A116"/>
    <mergeCell ref="B115:B116"/>
    <mergeCell ref="C115:C116"/>
    <mergeCell ref="D115:D116"/>
    <mergeCell ref="E115:E116"/>
    <mergeCell ref="AY113:AY114"/>
    <mergeCell ref="AZ113:AZ114"/>
    <mergeCell ref="BA113:BA114"/>
    <mergeCell ref="BB113:BB114"/>
    <mergeCell ref="BC113:BC114"/>
    <mergeCell ref="AT113:AT114"/>
    <mergeCell ref="AU113:AU114"/>
    <mergeCell ref="AV113:AV114"/>
    <mergeCell ref="AW113:AW114"/>
    <mergeCell ref="AX113:AX114"/>
    <mergeCell ref="AO113:AO114"/>
    <mergeCell ref="AP113:AP114"/>
    <mergeCell ref="AQ113:AQ114"/>
    <mergeCell ref="AR113:AR114"/>
    <mergeCell ref="AS113:AS114"/>
    <mergeCell ref="AJ113:AJ114"/>
    <mergeCell ref="AK113:AK114"/>
    <mergeCell ref="AL113:AL114"/>
    <mergeCell ref="AM113:AM114"/>
    <mergeCell ref="AN113:AN114"/>
    <mergeCell ref="AE113:AE114"/>
    <mergeCell ref="AF113:AF114"/>
    <mergeCell ref="AG113:AG114"/>
    <mergeCell ref="AH113:AH114"/>
    <mergeCell ref="AI113:AI114"/>
    <mergeCell ref="L113:L114"/>
    <mergeCell ref="M113:M114"/>
    <mergeCell ref="N113:N114"/>
    <mergeCell ref="O113:O114"/>
    <mergeCell ref="P113:P114"/>
    <mergeCell ref="F113:F114"/>
    <mergeCell ref="G113:G114"/>
    <mergeCell ref="H113:H114"/>
    <mergeCell ref="J113:J114"/>
    <mergeCell ref="K113:K114"/>
    <mergeCell ref="A113:A114"/>
    <mergeCell ref="B113:B114"/>
    <mergeCell ref="C113:C114"/>
    <mergeCell ref="D113:D114"/>
    <mergeCell ref="E113:E114"/>
    <mergeCell ref="AY111:AY112"/>
    <mergeCell ref="AZ111:AZ112"/>
    <mergeCell ref="BA111:BA112"/>
    <mergeCell ref="BB111:BB112"/>
    <mergeCell ref="BC111:BC112"/>
    <mergeCell ref="AT111:AT112"/>
    <mergeCell ref="AU111:AU112"/>
    <mergeCell ref="AV111:AV112"/>
    <mergeCell ref="AW111:AW112"/>
    <mergeCell ref="AX111:AX112"/>
    <mergeCell ref="AO111:AO112"/>
    <mergeCell ref="AP111:AP112"/>
    <mergeCell ref="AQ111:AQ112"/>
    <mergeCell ref="AR111:AR112"/>
    <mergeCell ref="AS111:AS112"/>
    <mergeCell ref="AJ111:AJ112"/>
    <mergeCell ref="AK111:AK112"/>
    <mergeCell ref="AL111:AL112"/>
    <mergeCell ref="AM111:AM112"/>
    <mergeCell ref="AN111:AN112"/>
    <mergeCell ref="AE111:AE112"/>
    <mergeCell ref="AF111:AF112"/>
    <mergeCell ref="AG111:AG112"/>
    <mergeCell ref="AH111:AH112"/>
    <mergeCell ref="AI111:AI112"/>
    <mergeCell ref="L111:L112"/>
    <mergeCell ref="M111:M112"/>
    <mergeCell ref="N111:N112"/>
    <mergeCell ref="O111:O112"/>
    <mergeCell ref="P111:P112"/>
    <mergeCell ref="F111:F112"/>
    <mergeCell ref="G111:G112"/>
    <mergeCell ref="H111:H112"/>
    <mergeCell ref="J111:J112"/>
    <mergeCell ref="K111:K112"/>
    <mergeCell ref="A111:A112"/>
    <mergeCell ref="B111:B112"/>
    <mergeCell ref="C111:C112"/>
    <mergeCell ref="D111:D112"/>
    <mergeCell ref="E111:E112"/>
    <mergeCell ref="AY109:AY110"/>
    <mergeCell ref="AZ109:AZ110"/>
    <mergeCell ref="BA109:BA110"/>
    <mergeCell ref="BB109:BB110"/>
    <mergeCell ref="BC109:BC110"/>
    <mergeCell ref="AT109:AT110"/>
    <mergeCell ref="AU109:AU110"/>
    <mergeCell ref="AV109:AV110"/>
    <mergeCell ref="AW109:AW110"/>
    <mergeCell ref="AX109:AX110"/>
    <mergeCell ref="AO109:AO110"/>
    <mergeCell ref="AP109:AP110"/>
    <mergeCell ref="AQ109:AQ110"/>
    <mergeCell ref="AR109:AR110"/>
    <mergeCell ref="AS109:AS110"/>
    <mergeCell ref="AJ109:AJ110"/>
    <mergeCell ref="AK109:AK110"/>
    <mergeCell ref="AL109:AL110"/>
    <mergeCell ref="AM109:AM110"/>
    <mergeCell ref="AN109:AN110"/>
    <mergeCell ref="AE109:AE110"/>
    <mergeCell ref="AF109:AF110"/>
    <mergeCell ref="AG109:AG110"/>
    <mergeCell ref="AH109:AH110"/>
    <mergeCell ref="AI109:AI110"/>
    <mergeCell ref="L109:L110"/>
    <mergeCell ref="M109:M110"/>
    <mergeCell ref="N109:N110"/>
    <mergeCell ref="O109:O110"/>
    <mergeCell ref="P109:P110"/>
    <mergeCell ref="F109:F110"/>
    <mergeCell ref="G109:G110"/>
    <mergeCell ref="H109:H110"/>
    <mergeCell ref="J109:J110"/>
    <mergeCell ref="K109:K110"/>
    <mergeCell ref="A109:A110"/>
    <mergeCell ref="B109:B110"/>
    <mergeCell ref="C109:C110"/>
    <mergeCell ref="D109:D110"/>
    <mergeCell ref="E109:E110"/>
    <mergeCell ref="AY107:AY108"/>
    <mergeCell ref="AZ107:AZ108"/>
    <mergeCell ref="BA107:BA108"/>
    <mergeCell ref="BB107:BB108"/>
    <mergeCell ref="BC107:BC108"/>
    <mergeCell ref="AT107:AT108"/>
    <mergeCell ref="AU107:AU108"/>
    <mergeCell ref="AV107:AV108"/>
    <mergeCell ref="AW107:AW108"/>
    <mergeCell ref="AX107:AX108"/>
    <mergeCell ref="AO107:AO108"/>
    <mergeCell ref="AP107:AP108"/>
    <mergeCell ref="AQ107:AQ108"/>
    <mergeCell ref="AR107:AR108"/>
    <mergeCell ref="AS107:AS108"/>
    <mergeCell ref="AJ107:AJ108"/>
    <mergeCell ref="AK107:AK108"/>
    <mergeCell ref="AL107:AL108"/>
    <mergeCell ref="AM107:AM108"/>
    <mergeCell ref="AN107:AN108"/>
    <mergeCell ref="AE107:AE108"/>
    <mergeCell ref="AF107:AF108"/>
    <mergeCell ref="AG107:AG108"/>
    <mergeCell ref="AH107:AH108"/>
    <mergeCell ref="AI107:AI108"/>
    <mergeCell ref="L107:L108"/>
    <mergeCell ref="M107:M108"/>
    <mergeCell ref="N107:N108"/>
    <mergeCell ref="O107:O108"/>
    <mergeCell ref="P107:P108"/>
    <mergeCell ref="F107:F108"/>
    <mergeCell ref="G107:G108"/>
    <mergeCell ref="H107:H108"/>
    <mergeCell ref="J107:J108"/>
    <mergeCell ref="K107:K108"/>
    <mergeCell ref="A107:A108"/>
    <mergeCell ref="B107:B108"/>
    <mergeCell ref="C107:C108"/>
    <mergeCell ref="D107:D108"/>
    <mergeCell ref="E107:E108"/>
    <mergeCell ref="AY105:AY106"/>
    <mergeCell ref="AZ105:AZ106"/>
    <mergeCell ref="BA105:BA106"/>
    <mergeCell ref="BB105:BB106"/>
    <mergeCell ref="BC105:BC106"/>
    <mergeCell ref="AT105:AT106"/>
    <mergeCell ref="AU105:AU106"/>
    <mergeCell ref="AV105:AV106"/>
    <mergeCell ref="AW105:AW106"/>
    <mergeCell ref="AX105:AX106"/>
    <mergeCell ref="AO105:AO106"/>
    <mergeCell ref="AP105:AP106"/>
    <mergeCell ref="AQ105:AQ106"/>
    <mergeCell ref="AR105:AR106"/>
    <mergeCell ref="AS105:AS106"/>
    <mergeCell ref="AJ105:AJ106"/>
    <mergeCell ref="AK105:AK106"/>
    <mergeCell ref="AL105:AL106"/>
    <mergeCell ref="AM105:AM106"/>
    <mergeCell ref="AN105:AN106"/>
    <mergeCell ref="AE105:AE106"/>
    <mergeCell ref="AF105:AF106"/>
    <mergeCell ref="AG105:AG106"/>
    <mergeCell ref="AH105:AH106"/>
    <mergeCell ref="AI105:AI106"/>
    <mergeCell ref="L105:L106"/>
    <mergeCell ref="M105:M106"/>
    <mergeCell ref="N105:N106"/>
    <mergeCell ref="O105:O106"/>
    <mergeCell ref="P105:P106"/>
    <mergeCell ref="F105:F106"/>
    <mergeCell ref="G105:G106"/>
    <mergeCell ref="H105:H106"/>
    <mergeCell ref="J105:J106"/>
    <mergeCell ref="K105:K106"/>
    <mergeCell ref="A105:A106"/>
    <mergeCell ref="B105:B106"/>
    <mergeCell ref="C105:C106"/>
    <mergeCell ref="D105:D106"/>
    <mergeCell ref="E105:E106"/>
    <mergeCell ref="AY103:AY104"/>
    <mergeCell ref="AZ103:AZ104"/>
    <mergeCell ref="BA103:BA104"/>
    <mergeCell ref="BB103:BB104"/>
    <mergeCell ref="BC103:BC104"/>
    <mergeCell ref="AT103:AT104"/>
    <mergeCell ref="AU103:AU104"/>
    <mergeCell ref="AV103:AV104"/>
    <mergeCell ref="AW103:AW104"/>
    <mergeCell ref="AX103:AX104"/>
    <mergeCell ref="AO103:AO104"/>
    <mergeCell ref="AP103:AP104"/>
    <mergeCell ref="AQ103:AQ104"/>
    <mergeCell ref="AR103:AR104"/>
    <mergeCell ref="AS103:AS104"/>
    <mergeCell ref="AJ103:AJ104"/>
    <mergeCell ref="AK103:AK104"/>
    <mergeCell ref="AL103:AL104"/>
    <mergeCell ref="AM103:AM104"/>
    <mergeCell ref="AN103:AN104"/>
    <mergeCell ref="AE103:AE104"/>
    <mergeCell ref="AF103:AF104"/>
    <mergeCell ref="AG103:AG104"/>
    <mergeCell ref="AH103:AH104"/>
    <mergeCell ref="AI103:AI104"/>
    <mergeCell ref="L103:L104"/>
    <mergeCell ref="M103:M104"/>
    <mergeCell ref="N103:N104"/>
    <mergeCell ref="O103:O104"/>
    <mergeCell ref="P103:P104"/>
    <mergeCell ref="F103:F104"/>
    <mergeCell ref="G103:G104"/>
    <mergeCell ref="H103:H104"/>
    <mergeCell ref="J103:J104"/>
    <mergeCell ref="K103:K104"/>
    <mergeCell ref="A103:A104"/>
    <mergeCell ref="B103:B104"/>
    <mergeCell ref="C103:C104"/>
    <mergeCell ref="D103:D104"/>
    <mergeCell ref="E103:E104"/>
    <mergeCell ref="AY101:AY102"/>
    <mergeCell ref="AZ101:AZ102"/>
    <mergeCell ref="BA101:BA102"/>
    <mergeCell ref="BB101:BB102"/>
    <mergeCell ref="BC101:BC102"/>
    <mergeCell ref="AT101:AT102"/>
    <mergeCell ref="AU101:AU102"/>
    <mergeCell ref="AV101:AV102"/>
    <mergeCell ref="AW101:AW102"/>
    <mergeCell ref="AX101:AX102"/>
    <mergeCell ref="AO101:AO102"/>
    <mergeCell ref="AP101:AP102"/>
    <mergeCell ref="AQ101:AQ102"/>
    <mergeCell ref="AR101:AR102"/>
    <mergeCell ref="AS101:AS102"/>
    <mergeCell ref="AJ101:AJ102"/>
    <mergeCell ref="AK101:AK102"/>
    <mergeCell ref="AL101:AL102"/>
    <mergeCell ref="AM101:AM102"/>
    <mergeCell ref="AN101:AN102"/>
    <mergeCell ref="AE101:AE102"/>
    <mergeCell ref="AF101:AF102"/>
    <mergeCell ref="AG101:AG102"/>
    <mergeCell ref="AH101:AH102"/>
    <mergeCell ref="AI101:AI102"/>
    <mergeCell ref="L101:L102"/>
    <mergeCell ref="M101:M102"/>
    <mergeCell ref="N101:N102"/>
    <mergeCell ref="O101:O102"/>
    <mergeCell ref="P101:P102"/>
    <mergeCell ref="F101:F102"/>
    <mergeCell ref="G101:G102"/>
    <mergeCell ref="H101:H102"/>
    <mergeCell ref="J101:J102"/>
    <mergeCell ref="K101:K102"/>
    <mergeCell ref="A101:A102"/>
    <mergeCell ref="B101:B102"/>
    <mergeCell ref="C101:C102"/>
    <mergeCell ref="D101:D102"/>
    <mergeCell ref="E101:E102"/>
    <mergeCell ref="AY99:AY100"/>
    <mergeCell ref="AZ99:AZ100"/>
    <mergeCell ref="BA99:BA100"/>
    <mergeCell ref="BB99:BB100"/>
    <mergeCell ref="BC99:BC100"/>
    <mergeCell ref="AT99:AT100"/>
    <mergeCell ref="AU99:AU100"/>
    <mergeCell ref="AV99:AV100"/>
    <mergeCell ref="AW99:AW100"/>
    <mergeCell ref="AX99:AX100"/>
    <mergeCell ref="AO99:AO100"/>
    <mergeCell ref="AP99:AP100"/>
    <mergeCell ref="AQ99:AQ100"/>
    <mergeCell ref="AR99:AR100"/>
    <mergeCell ref="AS99:AS100"/>
    <mergeCell ref="AJ99:AJ100"/>
    <mergeCell ref="AK99:AK100"/>
    <mergeCell ref="AL99:AL100"/>
    <mergeCell ref="AM99:AM100"/>
    <mergeCell ref="AN99:AN100"/>
    <mergeCell ref="AE99:AE100"/>
    <mergeCell ref="AF99:AF100"/>
    <mergeCell ref="AG99:AG100"/>
    <mergeCell ref="AH99:AH100"/>
    <mergeCell ref="AI99:AI100"/>
    <mergeCell ref="L99:L100"/>
    <mergeCell ref="M99:M100"/>
    <mergeCell ref="N99:N100"/>
    <mergeCell ref="O99:O100"/>
    <mergeCell ref="P99:P100"/>
    <mergeCell ref="F99:F100"/>
    <mergeCell ref="G99:G100"/>
    <mergeCell ref="H99:H100"/>
    <mergeCell ref="J99:J100"/>
    <mergeCell ref="K99:K100"/>
    <mergeCell ref="A99:A100"/>
    <mergeCell ref="B99:B100"/>
    <mergeCell ref="C99:C100"/>
    <mergeCell ref="D99:D100"/>
    <mergeCell ref="E99:E100"/>
    <mergeCell ref="AY97:AY98"/>
    <mergeCell ref="AZ97:AZ98"/>
    <mergeCell ref="BA97:BA98"/>
    <mergeCell ref="BB97:BB98"/>
    <mergeCell ref="BC97:BC98"/>
    <mergeCell ref="AT97:AT98"/>
    <mergeCell ref="AU97:AU98"/>
    <mergeCell ref="AV97:AV98"/>
    <mergeCell ref="AW97:AW98"/>
    <mergeCell ref="AX97:AX98"/>
    <mergeCell ref="AO97:AO98"/>
    <mergeCell ref="AP97:AP98"/>
    <mergeCell ref="AQ97:AQ98"/>
    <mergeCell ref="AR97:AR98"/>
    <mergeCell ref="AS97:AS98"/>
    <mergeCell ref="AJ97:AJ98"/>
    <mergeCell ref="AK97:AK98"/>
    <mergeCell ref="AL97:AL98"/>
    <mergeCell ref="AM97:AM98"/>
    <mergeCell ref="AN97:AN98"/>
    <mergeCell ref="AE97:AE98"/>
    <mergeCell ref="AF97:AF98"/>
    <mergeCell ref="AG97:AG98"/>
    <mergeCell ref="AH97:AH98"/>
    <mergeCell ref="AI97:AI98"/>
    <mergeCell ref="L97:L98"/>
    <mergeCell ref="M97:M98"/>
    <mergeCell ref="N97:N98"/>
    <mergeCell ref="O97:O98"/>
    <mergeCell ref="P97:P98"/>
    <mergeCell ref="F97:F98"/>
    <mergeCell ref="G97:G98"/>
    <mergeCell ref="H97:H98"/>
    <mergeCell ref="J97:J98"/>
    <mergeCell ref="K97:K98"/>
    <mergeCell ref="A97:A98"/>
    <mergeCell ref="B97:B98"/>
    <mergeCell ref="C97:C98"/>
    <mergeCell ref="D97:D98"/>
    <mergeCell ref="E97:E98"/>
    <mergeCell ref="AY95:AY96"/>
    <mergeCell ref="AZ95:AZ96"/>
    <mergeCell ref="BA95:BA96"/>
    <mergeCell ref="BB95:BB96"/>
    <mergeCell ref="BC95:BC96"/>
    <mergeCell ref="AT95:AT96"/>
    <mergeCell ref="AU95:AU96"/>
    <mergeCell ref="AV95:AV96"/>
    <mergeCell ref="AW95:AW96"/>
    <mergeCell ref="AX95:AX96"/>
    <mergeCell ref="AO95:AO96"/>
    <mergeCell ref="AP95:AP96"/>
    <mergeCell ref="AQ95:AQ96"/>
    <mergeCell ref="AR95:AR96"/>
    <mergeCell ref="AS95:AS96"/>
    <mergeCell ref="AJ95:AJ96"/>
    <mergeCell ref="AK95:AK96"/>
    <mergeCell ref="AL95:AL96"/>
    <mergeCell ref="AM95:AM96"/>
    <mergeCell ref="AN95:AN96"/>
    <mergeCell ref="AE95:AE96"/>
    <mergeCell ref="AF95:AF96"/>
    <mergeCell ref="AG95:AG96"/>
    <mergeCell ref="AH95:AH96"/>
    <mergeCell ref="AI95:AI96"/>
    <mergeCell ref="L95:L96"/>
    <mergeCell ref="M95:M96"/>
    <mergeCell ref="N95:N96"/>
    <mergeCell ref="O95:O96"/>
    <mergeCell ref="P95:P96"/>
    <mergeCell ref="F95:F96"/>
    <mergeCell ref="G95:G96"/>
    <mergeCell ref="H95:H96"/>
    <mergeCell ref="J95:J96"/>
    <mergeCell ref="K95:K96"/>
    <mergeCell ref="A95:A96"/>
    <mergeCell ref="B95:B96"/>
    <mergeCell ref="C95:C96"/>
    <mergeCell ref="D95:D96"/>
    <mergeCell ref="E95:E96"/>
    <mergeCell ref="AY93:AY94"/>
    <mergeCell ref="AZ93:AZ94"/>
    <mergeCell ref="BA93:BA94"/>
    <mergeCell ref="BB93:BB94"/>
    <mergeCell ref="BC93:BC94"/>
    <mergeCell ref="AT93:AT94"/>
    <mergeCell ref="AU93:AU94"/>
    <mergeCell ref="AV93:AV94"/>
    <mergeCell ref="AW93:AW94"/>
    <mergeCell ref="AX93:AX94"/>
    <mergeCell ref="AO93:AO94"/>
    <mergeCell ref="AP93:AP94"/>
    <mergeCell ref="AQ93:AQ94"/>
    <mergeCell ref="AR93:AR94"/>
    <mergeCell ref="AS93:AS94"/>
    <mergeCell ref="AJ93:AJ94"/>
    <mergeCell ref="AK93:AK94"/>
    <mergeCell ref="AL93:AL94"/>
    <mergeCell ref="AM93:AM94"/>
    <mergeCell ref="AN93:AN94"/>
    <mergeCell ref="AE93:AE94"/>
    <mergeCell ref="AF93:AF94"/>
    <mergeCell ref="AG93:AG94"/>
    <mergeCell ref="AH93:AH94"/>
    <mergeCell ref="AI93:AI94"/>
    <mergeCell ref="L93:L94"/>
    <mergeCell ref="M93:M94"/>
    <mergeCell ref="N93:N94"/>
    <mergeCell ref="O93:O94"/>
    <mergeCell ref="P93:P94"/>
    <mergeCell ref="F93:F94"/>
    <mergeCell ref="G93:G94"/>
    <mergeCell ref="H93:H94"/>
    <mergeCell ref="J93:J94"/>
    <mergeCell ref="K93:K94"/>
    <mergeCell ref="A93:A94"/>
    <mergeCell ref="B93:B94"/>
    <mergeCell ref="C93:C94"/>
    <mergeCell ref="D93:D94"/>
    <mergeCell ref="E93:E94"/>
    <mergeCell ref="AY91:AY92"/>
    <mergeCell ref="AZ91:AZ92"/>
    <mergeCell ref="BA91:BA92"/>
    <mergeCell ref="BB91:BB92"/>
    <mergeCell ref="BC91:BC92"/>
    <mergeCell ref="AT91:AT92"/>
    <mergeCell ref="AU91:AU92"/>
    <mergeCell ref="AV91:AV92"/>
    <mergeCell ref="AW91:AW92"/>
    <mergeCell ref="AX91:AX92"/>
    <mergeCell ref="AO91:AO92"/>
    <mergeCell ref="AP91:AP92"/>
    <mergeCell ref="AQ91:AQ92"/>
    <mergeCell ref="AR91:AR92"/>
    <mergeCell ref="AS91:AS92"/>
    <mergeCell ref="AJ91:AJ92"/>
    <mergeCell ref="AK91:AK92"/>
    <mergeCell ref="AL91:AL92"/>
    <mergeCell ref="AM91:AM92"/>
    <mergeCell ref="AN91:AN92"/>
    <mergeCell ref="AE91:AE92"/>
    <mergeCell ref="AF91:AF92"/>
    <mergeCell ref="AG91:AG92"/>
    <mergeCell ref="AH91:AH92"/>
    <mergeCell ref="AI91:AI92"/>
    <mergeCell ref="L91:L92"/>
    <mergeCell ref="M91:M92"/>
    <mergeCell ref="N91:N92"/>
    <mergeCell ref="O91:O92"/>
    <mergeCell ref="P91:P92"/>
    <mergeCell ref="F91:F92"/>
    <mergeCell ref="G91:G92"/>
    <mergeCell ref="H91:H92"/>
    <mergeCell ref="J91:J92"/>
    <mergeCell ref="K91:K92"/>
    <mergeCell ref="A91:A92"/>
    <mergeCell ref="B91:B92"/>
    <mergeCell ref="C91:C92"/>
    <mergeCell ref="D91:D92"/>
    <mergeCell ref="E91:E92"/>
    <mergeCell ref="AY89:AY90"/>
    <mergeCell ref="AZ89:AZ90"/>
    <mergeCell ref="BA89:BA90"/>
    <mergeCell ref="BB89:BB90"/>
    <mergeCell ref="BC89:BC90"/>
    <mergeCell ref="AT89:AT90"/>
    <mergeCell ref="AU89:AU90"/>
    <mergeCell ref="AV89:AV90"/>
    <mergeCell ref="AW89:AW90"/>
    <mergeCell ref="AX89:AX90"/>
    <mergeCell ref="AO89:AO90"/>
    <mergeCell ref="AP89:AP90"/>
    <mergeCell ref="AQ89:AQ90"/>
    <mergeCell ref="AR89:AR90"/>
    <mergeCell ref="AS89:AS90"/>
    <mergeCell ref="AJ89:AJ90"/>
    <mergeCell ref="AK89:AK90"/>
    <mergeCell ref="AL89:AL90"/>
    <mergeCell ref="AM89:AM90"/>
    <mergeCell ref="AN89:AN90"/>
    <mergeCell ref="AE89:AE90"/>
    <mergeCell ref="AF89:AF90"/>
    <mergeCell ref="AG89:AG90"/>
    <mergeCell ref="AH89:AH90"/>
    <mergeCell ref="AI89:AI90"/>
    <mergeCell ref="L89:L90"/>
    <mergeCell ref="M89:M90"/>
    <mergeCell ref="N89:N90"/>
    <mergeCell ref="O89:O90"/>
    <mergeCell ref="P89:P90"/>
    <mergeCell ref="F89:F90"/>
    <mergeCell ref="G89:G90"/>
    <mergeCell ref="H89:H90"/>
    <mergeCell ref="J89:J90"/>
    <mergeCell ref="K89:K90"/>
    <mergeCell ref="A89:A90"/>
    <mergeCell ref="B89:B90"/>
    <mergeCell ref="C89:C90"/>
    <mergeCell ref="D89:D90"/>
    <mergeCell ref="E89:E90"/>
    <mergeCell ref="AY87:AY88"/>
    <mergeCell ref="AZ87:AZ88"/>
    <mergeCell ref="BA87:BA88"/>
    <mergeCell ref="BB87:BB88"/>
    <mergeCell ref="BC87:BC88"/>
    <mergeCell ref="AT87:AT88"/>
    <mergeCell ref="AU87:AU88"/>
    <mergeCell ref="AV87:AV88"/>
    <mergeCell ref="AW87:AW88"/>
    <mergeCell ref="AX87:AX88"/>
    <mergeCell ref="AO87:AO88"/>
    <mergeCell ref="AP87:AP88"/>
    <mergeCell ref="AQ87:AQ88"/>
    <mergeCell ref="AR87:AR88"/>
    <mergeCell ref="AS87:AS88"/>
    <mergeCell ref="AJ87:AJ88"/>
    <mergeCell ref="AK87:AK88"/>
    <mergeCell ref="AL87:AL88"/>
    <mergeCell ref="AM87:AM88"/>
    <mergeCell ref="AN87:AN88"/>
    <mergeCell ref="AE87:AE88"/>
    <mergeCell ref="AF87:AF88"/>
    <mergeCell ref="AG87:AG88"/>
    <mergeCell ref="AH87:AH88"/>
    <mergeCell ref="AI87:AI88"/>
    <mergeCell ref="L87:L88"/>
    <mergeCell ref="M87:M88"/>
    <mergeCell ref="N87:N88"/>
    <mergeCell ref="O87:O88"/>
    <mergeCell ref="P87:P88"/>
    <mergeCell ref="F87:F88"/>
    <mergeCell ref="G87:G88"/>
    <mergeCell ref="H87:H88"/>
    <mergeCell ref="J87:J88"/>
    <mergeCell ref="K87:K88"/>
    <mergeCell ref="A87:A88"/>
    <mergeCell ref="B87:B88"/>
    <mergeCell ref="C87:C88"/>
    <mergeCell ref="D87:D88"/>
    <mergeCell ref="E87:E88"/>
    <mergeCell ref="AY85:AY86"/>
    <mergeCell ref="AZ85:AZ86"/>
    <mergeCell ref="BA85:BA86"/>
    <mergeCell ref="BB85:BB86"/>
    <mergeCell ref="BC85:BC86"/>
    <mergeCell ref="AT85:AT86"/>
    <mergeCell ref="AU85:AU86"/>
    <mergeCell ref="AV85:AV86"/>
    <mergeCell ref="AW85:AW86"/>
    <mergeCell ref="AX85:AX86"/>
    <mergeCell ref="AO85:AO86"/>
    <mergeCell ref="AP85:AP86"/>
    <mergeCell ref="AQ85:AQ86"/>
    <mergeCell ref="AR85:AR86"/>
    <mergeCell ref="AS85:AS86"/>
    <mergeCell ref="AJ85:AJ86"/>
    <mergeCell ref="AK85:AK86"/>
    <mergeCell ref="AL85:AL86"/>
    <mergeCell ref="AM85:AM86"/>
    <mergeCell ref="AN85:AN86"/>
    <mergeCell ref="AE85:AE86"/>
    <mergeCell ref="AF85:AF86"/>
    <mergeCell ref="AG85:AG86"/>
    <mergeCell ref="AH85:AH86"/>
    <mergeCell ref="AI85:AI86"/>
    <mergeCell ref="L85:L86"/>
    <mergeCell ref="M85:M86"/>
    <mergeCell ref="N85:N86"/>
    <mergeCell ref="O85:O86"/>
    <mergeCell ref="P85:P86"/>
    <mergeCell ref="F85:F86"/>
    <mergeCell ref="G85:G86"/>
    <mergeCell ref="H85:H86"/>
    <mergeCell ref="J85:J86"/>
    <mergeCell ref="K85:K86"/>
    <mergeCell ref="A85:A86"/>
    <mergeCell ref="B85:B86"/>
    <mergeCell ref="C85:C86"/>
    <mergeCell ref="D85:D86"/>
    <mergeCell ref="E85:E86"/>
    <mergeCell ref="AY83:AY84"/>
    <mergeCell ref="AZ83:AZ84"/>
    <mergeCell ref="BA83:BA84"/>
    <mergeCell ref="BB83:BB84"/>
    <mergeCell ref="BC83:BC84"/>
    <mergeCell ref="AT83:AT84"/>
    <mergeCell ref="AU83:AU84"/>
    <mergeCell ref="AV83:AV84"/>
    <mergeCell ref="AW83:AW84"/>
    <mergeCell ref="AX83:AX84"/>
    <mergeCell ref="AO83:AO84"/>
    <mergeCell ref="AP83:AP84"/>
    <mergeCell ref="AQ83:AQ84"/>
    <mergeCell ref="AR83:AR84"/>
    <mergeCell ref="AS83:AS84"/>
    <mergeCell ref="AJ83:AJ84"/>
    <mergeCell ref="AK83:AK84"/>
    <mergeCell ref="AL83:AL84"/>
    <mergeCell ref="AM83:AM84"/>
    <mergeCell ref="AN83:AN84"/>
    <mergeCell ref="AE83:AE84"/>
    <mergeCell ref="AF83:AF84"/>
    <mergeCell ref="AG83:AG84"/>
    <mergeCell ref="AH83:AH84"/>
    <mergeCell ref="AI83:AI84"/>
    <mergeCell ref="L83:L84"/>
    <mergeCell ref="M83:M84"/>
    <mergeCell ref="N83:N84"/>
    <mergeCell ref="O83:O84"/>
    <mergeCell ref="P83:P84"/>
    <mergeCell ref="F83:F84"/>
    <mergeCell ref="G83:G84"/>
    <mergeCell ref="H83:H84"/>
    <mergeCell ref="J83:J84"/>
    <mergeCell ref="K83:K84"/>
    <mergeCell ref="A83:A84"/>
    <mergeCell ref="B83:B84"/>
    <mergeCell ref="C83:C84"/>
    <mergeCell ref="D83:D84"/>
    <mergeCell ref="E83:E84"/>
    <mergeCell ref="AY81:AY82"/>
    <mergeCell ref="AZ81:AZ82"/>
    <mergeCell ref="BA81:BA82"/>
    <mergeCell ref="BB81:BB82"/>
    <mergeCell ref="BC81:BC82"/>
    <mergeCell ref="AT81:AT82"/>
    <mergeCell ref="AU81:AU82"/>
    <mergeCell ref="AV81:AV82"/>
    <mergeCell ref="AW81:AW82"/>
    <mergeCell ref="AX81:AX82"/>
    <mergeCell ref="AO81:AO82"/>
    <mergeCell ref="AP81:AP82"/>
    <mergeCell ref="AQ81:AQ82"/>
    <mergeCell ref="AR81:AR82"/>
    <mergeCell ref="AS81:AS82"/>
    <mergeCell ref="AJ81:AJ82"/>
    <mergeCell ref="AK81:AK82"/>
    <mergeCell ref="AL81:AL82"/>
    <mergeCell ref="AM81:AM82"/>
    <mergeCell ref="AN81:AN82"/>
    <mergeCell ref="AE81:AE82"/>
    <mergeCell ref="AF81:AF82"/>
    <mergeCell ref="AG81:AG82"/>
    <mergeCell ref="AH81:AH82"/>
    <mergeCell ref="AI81:AI82"/>
    <mergeCell ref="L81:L82"/>
    <mergeCell ref="M81:M82"/>
    <mergeCell ref="N81:N82"/>
    <mergeCell ref="O81:O82"/>
    <mergeCell ref="P81:P82"/>
    <mergeCell ref="F81:F82"/>
    <mergeCell ref="G81:G82"/>
    <mergeCell ref="H81:H82"/>
    <mergeCell ref="J81:J82"/>
    <mergeCell ref="K81:K82"/>
    <mergeCell ref="A81:A82"/>
    <mergeCell ref="B81:B82"/>
    <mergeCell ref="C81:C82"/>
    <mergeCell ref="D81:D82"/>
    <mergeCell ref="E81:E82"/>
    <mergeCell ref="AY79:AY80"/>
    <mergeCell ref="AZ79:AZ80"/>
    <mergeCell ref="BA79:BA80"/>
    <mergeCell ref="BB79:BB80"/>
    <mergeCell ref="BC79:BC80"/>
    <mergeCell ref="AT79:AT80"/>
    <mergeCell ref="AU79:AU80"/>
    <mergeCell ref="AV79:AV80"/>
    <mergeCell ref="AW79:AW80"/>
    <mergeCell ref="AX79:AX80"/>
    <mergeCell ref="AO79:AO80"/>
    <mergeCell ref="AP79:AP80"/>
    <mergeCell ref="AQ79:AQ80"/>
    <mergeCell ref="AR79:AR80"/>
    <mergeCell ref="AS79:AS80"/>
    <mergeCell ref="AJ79:AJ80"/>
    <mergeCell ref="AK79:AK80"/>
    <mergeCell ref="AL79:AL80"/>
    <mergeCell ref="AM79:AM80"/>
    <mergeCell ref="AN79:AN80"/>
    <mergeCell ref="AE79:AE80"/>
    <mergeCell ref="AF79:AF80"/>
    <mergeCell ref="AG79:AG80"/>
    <mergeCell ref="AH79:AH80"/>
    <mergeCell ref="AI79:AI80"/>
    <mergeCell ref="L79:L80"/>
    <mergeCell ref="M79:M80"/>
    <mergeCell ref="N79:N80"/>
    <mergeCell ref="O79:O80"/>
    <mergeCell ref="P79:P80"/>
    <mergeCell ref="F79:F80"/>
    <mergeCell ref="G79:G80"/>
    <mergeCell ref="H79:H80"/>
    <mergeCell ref="J79:J80"/>
    <mergeCell ref="K79:K80"/>
    <mergeCell ref="A79:A80"/>
    <mergeCell ref="B79:B80"/>
    <mergeCell ref="C79:C80"/>
    <mergeCell ref="D79:D80"/>
    <mergeCell ref="E79:E80"/>
    <mergeCell ref="AY77:AY78"/>
    <mergeCell ref="AZ77:AZ78"/>
    <mergeCell ref="BA77:BA78"/>
    <mergeCell ref="BB77:BB78"/>
    <mergeCell ref="BC77:BC78"/>
    <mergeCell ref="AT77:AT78"/>
    <mergeCell ref="AU77:AU78"/>
    <mergeCell ref="AV77:AV78"/>
    <mergeCell ref="AW77:AW78"/>
    <mergeCell ref="AX77:AX78"/>
    <mergeCell ref="AO77:AO78"/>
    <mergeCell ref="AP77:AP78"/>
    <mergeCell ref="AQ77:AQ78"/>
    <mergeCell ref="AR77:AR78"/>
    <mergeCell ref="AS77:AS78"/>
    <mergeCell ref="AJ77:AJ78"/>
    <mergeCell ref="AK77:AK78"/>
    <mergeCell ref="AL77:AL78"/>
    <mergeCell ref="AM77:AM78"/>
    <mergeCell ref="AN77:AN78"/>
    <mergeCell ref="AE77:AE78"/>
    <mergeCell ref="AF77:AF78"/>
    <mergeCell ref="AG77:AG78"/>
    <mergeCell ref="AH77:AH78"/>
    <mergeCell ref="AI77:AI78"/>
    <mergeCell ref="L77:L78"/>
    <mergeCell ref="M77:M78"/>
    <mergeCell ref="N77:N78"/>
    <mergeCell ref="O77:O78"/>
    <mergeCell ref="P77:P78"/>
    <mergeCell ref="F77:F78"/>
    <mergeCell ref="G77:G78"/>
    <mergeCell ref="H77:H78"/>
    <mergeCell ref="J77:J78"/>
    <mergeCell ref="K77:K78"/>
    <mergeCell ref="A77:A78"/>
    <mergeCell ref="B77:B78"/>
    <mergeCell ref="C77:C78"/>
    <mergeCell ref="D77:D78"/>
    <mergeCell ref="E77:E78"/>
    <mergeCell ref="AY75:AY76"/>
    <mergeCell ref="AZ75:AZ76"/>
    <mergeCell ref="BA75:BA76"/>
    <mergeCell ref="BB75:BB76"/>
    <mergeCell ref="BC75:BC76"/>
    <mergeCell ref="AT75:AT76"/>
    <mergeCell ref="AU75:AU76"/>
    <mergeCell ref="AV75:AV76"/>
    <mergeCell ref="AW75:AW76"/>
    <mergeCell ref="AX75:AX76"/>
    <mergeCell ref="AO75:AO76"/>
    <mergeCell ref="AP75:AP76"/>
    <mergeCell ref="AQ75:AQ76"/>
    <mergeCell ref="AR75:AR76"/>
    <mergeCell ref="AS75:AS76"/>
    <mergeCell ref="AJ75:AJ76"/>
    <mergeCell ref="AK75:AK76"/>
    <mergeCell ref="AL75:AL76"/>
    <mergeCell ref="AM75:AM76"/>
    <mergeCell ref="AN75:AN76"/>
    <mergeCell ref="AE75:AE76"/>
    <mergeCell ref="AF75:AF76"/>
    <mergeCell ref="AG75:AG76"/>
    <mergeCell ref="AH75:AH76"/>
    <mergeCell ref="AI75:AI76"/>
    <mergeCell ref="L75:L76"/>
    <mergeCell ref="M75:M76"/>
    <mergeCell ref="N75:N76"/>
    <mergeCell ref="O75:O76"/>
    <mergeCell ref="P75:P76"/>
    <mergeCell ref="F75:F76"/>
    <mergeCell ref="G75:G76"/>
    <mergeCell ref="H75:H76"/>
    <mergeCell ref="J75:J76"/>
    <mergeCell ref="K75:K76"/>
    <mergeCell ref="A75:A76"/>
    <mergeCell ref="B75:B76"/>
    <mergeCell ref="C75:C76"/>
    <mergeCell ref="D75:D76"/>
    <mergeCell ref="E75:E76"/>
    <mergeCell ref="AY73:AY74"/>
    <mergeCell ref="AZ73:AZ74"/>
    <mergeCell ref="BA73:BA74"/>
    <mergeCell ref="BB73:BB74"/>
    <mergeCell ref="BC73:BC74"/>
    <mergeCell ref="AT73:AT74"/>
    <mergeCell ref="AU73:AU74"/>
    <mergeCell ref="AV73:AV74"/>
    <mergeCell ref="AW73:AW74"/>
    <mergeCell ref="AX73:AX74"/>
    <mergeCell ref="AO73:AO74"/>
    <mergeCell ref="AP73:AP74"/>
    <mergeCell ref="AQ73:AQ74"/>
    <mergeCell ref="AR73:AR74"/>
    <mergeCell ref="AS73:AS74"/>
    <mergeCell ref="AJ73:AJ74"/>
    <mergeCell ref="AK73:AK74"/>
    <mergeCell ref="AL73:AL74"/>
    <mergeCell ref="AM73:AM74"/>
    <mergeCell ref="AN73:AN74"/>
    <mergeCell ref="AE73:AE74"/>
    <mergeCell ref="AF73:AF74"/>
    <mergeCell ref="AG73:AG74"/>
    <mergeCell ref="AH73:AH74"/>
    <mergeCell ref="AI73:AI74"/>
    <mergeCell ref="L73:L74"/>
    <mergeCell ref="M73:M74"/>
    <mergeCell ref="N73:N74"/>
    <mergeCell ref="O73:O74"/>
    <mergeCell ref="P73:P74"/>
    <mergeCell ref="F73:F74"/>
    <mergeCell ref="G73:G74"/>
    <mergeCell ref="H73:H74"/>
    <mergeCell ref="J73:J74"/>
    <mergeCell ref="K73:K74"/>
    <mergeCell ref="A73:A74"/>
    <mergeCell ref="B73:B74"/>
    <mergeCell ref="C73:C74"/>
    <mergeCell ref="D73:D74"/>
    <mergeCell ref="E73:E74"/>
    <mergeCell ref="AY71:AY72"/>
    <mergeCell ref="AZ71:AZ72"/>
    <mergeCell ref="BA71:BA72"/>
    <mergeCell ref="BB71:BB72"/>
    <mergeCell ref="BC71:BC72"/>
    <mergeCell ref="AT71:AT72"/>
    <mergeCell ref="AU71:AU72"/>
    <mergeCell ref="AV71:AV72"/>
    <mergeCell ref="AW71:AW72"/>
    <mergeCell ref="AX71:AX72"/>
    <mergeCell ref="AO71:AO72"/>
    <mergeCell ref="AP71:AP72"/>
    <mergeCell ref="AQ71:AQ72"/>
    <mergeCell ref="AR71:AR72"/>
    <mergeCell ref="AS71:AS72"/>
    <mergeCell ref="AJ71:AJ72"/>
    <mergeCell ref="AK71:AK72"/>
    <mergeCell ref="AL71:AL72"/>
    <mergeCell ref="AM71:AM72"/>
    <mergeCell ref="AN71:AN72"/>
    <mergeCell ref="AE71:AE72"/>
    <mergeCell ref="AF71:AF72"/>
    <mergeCell ref="AG71:AG72"/>
    <mergeCell ref="AH71:AH72"/>
    <mergeCell ref="AI71:AI72"/>
    <mergeCell ref="L71:L72"/>
    <mergeCell ref="M71:M72"/>
    <mergeCell ref="N71:N72"/>
    <mergeCell ref="O71:O72"/>
    <mergeCell ref="P71:P72"/>
    <mergeCell ref="F71:F72"/>
    <mergeCell ref="G71:G72"/>
    <mergeCell ref="H71:H72"/>
    <mergeCell ref="J71:J72"/>
    <mergeCell ref="K71:K72"/>
    <mergeCell ref="A71:A72"/>
    <mergeCell ref="B71:B72"/>
    <mergeCell ref="C71:C72"/>
    <mergeCell ref="D71:D72"/>
    <mergeCell ref="E71:E72"/>
    <mergeCell ref="AY69:AY70"/>
    <mergeCell ref="AZ69:AZ70"/>
    <mergeCell ref="BA69:BA70"/>
    <mergeCell ref="BB69:BB70"/>
    <mergeCell ref="BC69:BC70"/>
    <mergeCell ref="AT69:AT70"/>
    <mergeCell ref="AU69:AU70"/>
    <mergeCell ref="AV69:AV70"/>
    <mergeCell ref="AW69:AW70"/>
    <mergeCell ref="AX69:AX70"/>
    <mergeCell ref="AO69:AO70"/>
    <mergeCell ref="AP69:AP70"/>
    <mergeCell ref="AQ69:AQ70"/>
    <mergeCell ref="AR69:AR70"/>
    <mergeCell ref="AS69:AS70"/>
    <mergeCell ref="AJ69:AJ70"/>
    <mergeCell ref="AK69:AK70"/>
    <mergeCell ref="AL69:AL70"/>
    <mergeCell ref="AM69:AM70"/>
    <mergeCell ref="AN69:AN70"/>
    <mergeCell ref="AE69:AE70"/>
    <mergeCell ref="AF69:AF70"/>
    <mergeCell ref="AG69:AG70"/>
    <mergeCell ref="AH69:AH70"/>
    <mergeCell ref="AI69:AI70"/>
    <mergeCell ref="L69:L70"/>
    <mergeCell ref="M69:M70"/>
    <mergeCell ref="N69:N70"/>
    <mergeCell ref="O69:O70"/>
    <mergeCell ref="P69:P70"/>
    <mergeCell ref="F69:F70"/>
    <mergeCell ref="G69:G70"/>
    <mergeCell ref="H69:H70"/>
    <mergeCell ref="J69:J70"/>
    <mergeCell ref="K69:K70"/>
    <mergeCell ref="A69:A70"/>
    <mergeCell ref="B69:B70"/>
    <mergeCell ref="C69:C70"/>
    <mergeCell ref="D69:D70"/>
    <mergeCell ref="E69:E70"/>
    <mergeCell ref="AY67:AY68"/>
    <mergeCell ref="AZ67:AZ68"/>
    <mergeCell ref="BA67:BA68"/>
    <mergeCell ref="BB67:BB68"/>
    <mergeCell ref="BC67:BC68"/>
    <mergeCell ref="AT67:AT68"/>
    <mergeCell ref="AU67:AU68"/>
    <mergeCell ref="AV67:AV68"/>
    <mergeCell ref="AW67:AW68"/>
    <mergeCell ref="AX67:AX68"/>
    <mergeCell ref="AO67:AO68"/>
    <mergeCell ref="AP67:AP68"/>
    <mergeCell ref="AQ67:AQ68"/>
    <mergeCell ref="AR67:AR68"/>
    <mergeCell ref="AS67:AS68"/>
    <mergeCell ref="AJ67:AJ68"/>
    <mergeCell ref="AK67:AK68"/>
    <mergeCell ref="AL67:AL68"/>
    <mergeCell ref="AM67:AM68"/>
    <mergeCell ref="AN67:AN68"/>
    <mergeCell ref="AE67:AE68"/>
    <mergeCell ref="AF67:AF68"/>
    <mergeCell ref="AG67:AG68"/>
    <mergeCell ref="AH67:AH68"/>
    <mergeCell ref="AI67:AI68"/>
    <mergeCell ref="L67:L68"/>
    <mergeCell ref="M67:M68"/>
    <mergeCell ref="N67:N68"/>
    <mergeCell ref="O67:O68"/>
    <mergeCell ref="P67:P68"/>
    <mergeCell ref="F67:F68"/>
    <mergeCell ref="G67:G68"/>
    <mergeCell ref="H67:H68"/>
    <mergeCell ref="J67:J68"/>
    <mergeCell ref="K67:K68"/>
    <mergeCell ref="A67:A68"/>
    <mergeCell ref="B67:B68"/>
    <mergeCell ref="C67:C68"/>
    <mergeCell ref="D67:D68"/>
    <mergeCell ref="E67:E68"/>
    <mergeCell ref="AY65:AY66"/>
    <mergeCell ref="AZ65:AZ66"/>
    <mergeCell ref="BA65:BA66"/>
    <mergeCell ref="BB65:BB66"/>
    <mergeCell ref="BC65:BC66"/>
    <mergeCell ref="AT65:AT66"/>
    <mergeCell ref="AU65:AU66"/>
    <mergeCell ref="AV65:AV66"/>
    <mergeCell ref="AW65:AW66"/>
    <mergeCell ref="AX65:AX66"/>
    <mergeCell ref="AO65:AO66"/>
    <mergeCell ref="AP65:AP66"/>
    <mergeCell ref="AQ65:AQ66"/>
    <mergeCell ref="AR65:AR66"/>
    <mergeCell ref="AS65:AS66"/>
    <mergeCell ref="AJ65:AJ66"/>
    <mergeCell ref="AK65:AK66"/>
    <mergeCell ref="AL65:AL66"/>
    <mergeCell ref="AM65:AM66"/>
    <mergeCell ref="AN65:AN66"/>
    <mergeCell ref="AE65:AE66"/>
    <mergeCell ref="AF65:AF66"/>
    <mergeCell ref="AG65:AG66"/>
    <mergeCell ref="AH65:AH66"/>
    <mergeCell ref="AI65:AI66"/>
    <mergeCell ref="L65:L66"/>
    <mergeCell ref="M65:M66"/>
    <mergeCell ref="N65:N66"/>
    <mergeCell ref="O65:O66"/>
    <mergeCell ref="P65:P66"/>
    <mergeCell ref="F65:F66"/>
    <mergeCell ref="G65:G66"/>
    <mergeCell ref="H65:H66"/>
    <mergeCell ref="J65:J66"/>
    <mergeCell ref="K65:K66"/>
    <mergeCell ref="A65:A66"/>
    <mergeCell ref="B65:B66"/>
    <mergeCell ref="C65:C66"/>
    <mergeCell ref="D65:D66"/>
    <mergeCell ref="E65:E66"/>
    <mergeCell ref="AY63:AY64"/>
    <mergeCell ref="AZ63:AZ64"/>
    <mergeCell ref="BA63:BA64"/>
    <mergeCell ref="BB63:BB64"/>
    <mergeCell ref="BC63:BC64"/>
    <mergeCell ref="AT63:AT64"/>
    <mergeCell ref="AU63:AU64"/>
    <mergeCell ref="AV63:AV64"/>
    <mergeCell ref="AW63:AW64"/>
    <mergeCell ref="AX63:AX64"/>
    <mergeCell ref="AO63:AO64"/>
    <mergeCell ref="AP63:AP64"/>
    <mergeCell ref="AQ63:AQ64"/>
    <mergeCell ref="AR63:AR64"/>
    <mergeCell ref="AS63:AS64"/>
    <mergeCell ref="AJ63:AJ64"/>
    <mergeCell ref="AK63:AK64"/>
    <mergeCell ref="AL63:AL64"/>
    <mergeCell ref="AM63:AM64"/>
    <mergeCell ref="AN63:AN64"/>
    <mergeCell ref="AE63:AE64"/>
    <mergeCell ref="AF63:AF64"/>
    <mergeCell ref="AG63:AG64"/>
    <mergeCell ref="AH63:AH64"/>
    <mergeCell ref="AI63:AI64"/>
    <mergeCell ref="L63:L64"/>
    <mergeCell ref="M63:M64"/>
    <mergeCell ref="N63:N64"/>
    <mergeCell ref="O63:O64"/>
    <mergeCell ref="P63:P64"/>
    <mergeCell ref="F63:F64"/>
    <mergeCell ref="G63:G64"/>
    <mergeCell ref="H63:H64"/>
    <mergeCell ref="J63:J64"/>
    <mergeCell ref="K63:K64"/>
    <mergeCell ref="A63:A64"/>
    <mergeCell ref="B63:B64"/>
    <mergeCell ref="C63:C64"/>
    <mergeCell ref="D63:D64"/>
    <mergeCell ref="E63:E64"/>
    <mergeCell ref="AY61:AY62"/>
    <mergeCell ref="AZ61:AZ62"/>
    <mergeCell ref="BA61:BA62"/>
    <mergeCell ref="BB61:BB62"/>
    <mergeCell ref="BC61:BC62"/>
    <mergeCell ref="AT61:AT62"/>
    <mergeCell ref="AU61:AU62"/>
    <mergeCell ref="AV61:AV62"/>
    <mergeCell ref="AW61:AW62"/>
    <mergeCell ref="AX61:AX62"/>
    <mergeCell ref="AO61:AO62"/>
    <mergeCell ref="AP61:AP62"/>
    <mergeCell ref="AQ61:AQ62"/>
    <mergeCell ref="AR61:AR62"/>
    <mergeCell ref="AS61:AS62"/>
    <mergeCell ref="AJ61:AJ62"/>
    <mergeCell ref="AK61:AK62"/>
    <mergeCell ref="AL61:AL62"/>
    <mergeCell ref="AM61:AM62"/>
    <mergeCell ref="AN61:AN62"/>
    <mergeCell ref="AE61:AE62"/>
    <mergeCell ref="AF61:AF62"/>
    <mergeCell ref="AG61:AG62"/>
    <mergeCell ref="AH61:AH62"/>
    <mergeCell ref="AI61:AI62"/>
    <mergeCell ref="L61:L62"/>
    <mergeCell ref="M61:M62"/>
    <mergeCell ref="N61:N62"/>
    <mergeCell ref="O61:O62"/>
    <mergeCell ref="P61:P62"/>
    <mergeCell ref="F61:F62"/>
    <mergeCell ref="G61:G62"/>
    <mergeCell ref="H61:H62"/>
    <mergeCell ref="J61:J62"/>
    <mergeCell ref="K61:K62"/>
    <mergeCell ref="A61:A62"/>
    <mergeCell ref="B61:B62"/>
    <mergeCell ref="C61:C62"/>
    <mergeCell ref="D61:D62"/>
    <mergeCell ref="E61:E62"/>
    <mergeCell ref="AY59:AY60"/>
    <mergeCell ref="AZ59:AZ60"/>
    <mergeCell ref="BA59:BA60"/>
    <mergeCell ref="BB59:BB60"/>
    <mergeCell ref="BC59:BC60"/>
    <mergeCell ref="AT59:AT60"/>
    <mergeCell ref="AU59:AU60"/>
    <mergeCell ref="AV59:AV60"/>
    <mergeCell ref="AW59:AW60"/>
    <mergeCell ref="AX59:AX60"/>
    <mergeCell ref="AO59:AO60"/>
    <mergeCell ref="AP59:AP60"/>
    <mergeCell ref="AQ59:AQ60"/>
    <mergeCell ref="AR59:AR60"/>
    <mergeCell ref="AS59:AS60"/>
    <mergeCell ref="AJ59:AJ60"/>
    <mergeCell ref="AK59:AK60"/>
    <mergeCell ref="AL59:AL60"/>
    <mergeCell ref="AM59:AM60"/>
    <mergeCell ref="AN59:AN60"/>
    <mergeCell ref="AE59:AE60"/>
    <mergeCell ref="AF59:AF60"/>
    <mergeCell ref="AG59:AG60"/>
    <mergeCell ref="AH59:AH60"/>
    <mergeCell ref="AI59:AI60"/>
    <mergeCell ref="L59:L60"/>
    <mergeCell ref="M59:M60"/>
    <mergeCell ref="N59:N60"/>
    <mergeCell ref="O59:O60"/>
    <mergeCell ref="P59:P60"/>
    <mergeCell ref="F59:F60"/>
    <mergeCell ref="G59:G60"/>
    <mergeCell ref="H59:H60"/>
    <mergeCell ref="J59:J60"/>
    <mergeCell ref="K59:K60"/>
    <mergeCell ref="A59:A60"/>
    <mergeCell ref="B59:B60"/>
    <mergeCell ref="C59:C60"/>
    <mergeCell ref="D59:D60"/>
    <mergeCell ref="E59:E60"/>
    <mergeCell ref="AY57:AY58"/>
    <mergeCell ref="AZ57:AZ58"/>
    <mergeCell ref="BA57:BA58"/>
    <mergeCell ref="BB57:BB58"/>
    <mergeCell ref="BC57:BC58"/>
    <mergeCell ref="AT57:AT58"/>
    <mergeCell ref="AU57:AU58"/>
    <mergeCell ref="AV57:AV58"/>
    <mergeCell ref="AW57:AW58"/>
    <mergeCell ref="AX57:AX58"/>
    <mergeCell ref="AO57:AO58"/>
    <mergeCell ref="AP57:AP58"/>
    <mergeCell ref="AQ57:AQ58"/>
    <mergeCell ref="AR57:AR58"/>
    <mergeCell ref="AS57:AS58"/>
    <mergeCell ref="AJ57:AJ58"/>
    <mergeCell ref="AK57:AK58"/>
    <mergeCell ref="AL57:AL58"/>
    <mergeCell ref="AM57:AM58"/>
    <mergeCell ref="AN57:AN58"/>
    <mergeCell ref="AE57:AE58"/>
    <mergeCell ref="AF57:AF58"/>
    <mergeCell ref="AG57:AG58"/>
    <mergeCell ref="AH57:AH58"/>
    <mergeCell ref="AI57:AI58"/>
    <mergeCell ref="L57:L58"/>
    <mergeCell ref="M57:M58"/>
    <mergeCell ref="N57:N58"/>
    <mergeCell ref="O57:O58"/>
    <mergeCell ref="P57:P58"/>
    <mergeCell ref="F57:F58"/>
    <mergeCell ref="G57:G58"/>
    <mergeCell ref="H57:H58"/>
    <mergeCell ref="J57:J58"/>
    <mergeCell ref="K57:K58"/>
    <mergeCell ref="A57:A58"/>
    <mergeCell ref="B57:B58"/>
    <mergeCell ref="C57:C58"/>
    <mergeCell ref="D57:D58"/>
    <mergeCell ref="E57:E58"/>
    <mergeCell ref="AY55:AY56"/>
    <mergeCell ref="AZ55:AZ56"/>
    <mergeCell ref="BA55:BA56"/>
    <mergeCell ref="BB55:BB56"/>
    <mergeCell ref="BC55:BC56"/>
    <mergeCell ref="AT55:AT56"/>
    <mergeCell ref="AU55:AU56"/>
    <mergeCell ref="AV55:AV56"/>
    <mergeCell ref="AW55:AW56"/>
    <mergeCell ref="AX55:AX56"/>
    <mergeCell ref="AO55:AO56"/>
    <mergeCell ref="AP55:AP56"/>
    <mergeCell ref="AQ55:AQ56"/>
    <mergeCell ref="AR55:AR56"/>
    <mergeCell ref="AS55:AS56"/>
    <mergeCell ref="AJ55:AJ56"/>
    <mergeCell ref="AK55:AK56"/>
    <mergeCell ref="AL55:AL56"/>
    <mergeCell ref="AM55:AM56"/>
    <mergeCell ref="AN55:AN56"/>
    <mergeCell ref="AE55:AE56"/>
    <mergeCell ref="AF55:AF56"/>
    <mergeCell ref="AG55:AG56"/>
    <mergeCell ref="AH55:AH56"/>
    <mergeCell ref="AI55:AI56"/>
    <mergeCell ref="L55:L56"/>
    <mergeCell ref="M55:M56"/>
    <mergeCell ref="N55:N56"/>
    <mergeCell ref="O55:O56"/>
    <mergeCell ref="P55:P56"/>
    <mergeCell ref="F55:F56"/>
    <mergeCell ref="G55:G56"/>
    <mergeCell ref="H55:H56"/>
    <mergeCell ref="J55:J56"/>
    <mergeCell ref="K55:K56"/>
    <mergeCell ref="A55:A56"/>
    <mergeCell ref="B55:B56"/>
    <mergeCell ref="C55:C56"/>
    <mergeCell ref="D55:D56"/>
    <mergeCell ref="E55:E56"/>
    <mergeCell ref="AY53:AY54"/>
    <mergeCell ref="AZ53:AZ54"/>
    <mergeCell ref="BA53:BA54"/>
    <mergeCell ref="BB53:BB54"/>
    <mergeCell ref="BC53:BC54"/>
    <mergeCell ref="AT53:AT54"/>
    <mergeCell ref="AU53:AU54"/>
    <mergeCell ref="AV53:AV54"/>
    <mergeCell ref="AW53:AW54"/>
    <mergeCell ref="AX53:AX54"/>
    <mergeCell ref="AO53:AO54"/>
    <mergeCell ref="AP53:AP54"/>
    <mergeCell ref="AQ53:AQ54"/>
    <mergeCell ref="AR53:AR54"/>
    <mergeCell ref="AS53:AS54"/>
    <mergeCell ref="AJ53:AJ54"/>
    <mergeCell ref="AK53:AK54"/>
    <mergeCell ref="AL53:AL54"/>
    <mergeCell ref="AM53:AM54"/>
    <mergeCell ref="AN53:AN54"/>
    <mergeCell ref="AE53:AE54"/>
    <mergeCell ref="AF53:AF54"/>
    <mergeCell ref="AG53:AG54"/>
    <mergeCell ref="AH53:AH54"/>
    <mergeCell ref="AI53:AI54"/>
    <mergeCell ref="L53:L54"/>
    <mergeCell ref="M53:M54"/>
    <mergeCell ref="N53:N54"/>
    <mergeCell ref="O53:O54"/>
    <mergeCell ref="P53:P54"/>
    <mergeCell ref="F53:F54"/>
    <mergeCell ref="G53:G54"/>
    <mergeCell ref="H53:H54"/>
    <mergeCell ref="J53:J54"/>
    <mergeCell ref="K53:K54"/>
    <mergeCell ref="A53:A54"/>
    <mergeCell ref="B53:B54"/>
    <mergeCell ref="C53:C54"/>
    <mergeCell ref="D53:D54"/>
    <mergeCell ref="E53:E54"/>
    <mergeCell ref="AY51:AY52"/>
    <mergeCell ref="AZ51:AZ52"/>
    <mergeCell ref="BA51:BA52"/>
    <mergeCell ref="BB51:BB52"/>
    <mergeCell ref="BC51:BC52"/>
    <mergeCell ref="AT51:AT52"/>
    <mergeCell ref="AU51:AU52"/>
    <mergeCell ref="AV51:AV52"/>
    <mergeCell ref="AW51:AW52"/>
    <mergeCell ref="AX51:AX52"/>
    <mergeCell ref="AO51:AO52"/>
    <mergeCell ref="AP51:AP52"/>
    <mergeCell ref="AQ51:AQ52"/>
    <mergeCell ref="AR51:AR52"/>
    <mergeCell ref="AS51:AS52"/>
    <mergeCell ref="AJ51:AJ52"/>
    <mergeCell ref="AK51:AK52"/>
    <mergeCell ref="AL51:AL52"/>
    <mergeCell ref="AM51:AM52"/>
    <mergeCell ref="AN51:AN52"/>
    <mergeCell ref="AE51:AE52"/>
    <mergeCell ref="AF51:AF52"/>
    <mergeCell ref="AG51:AG52"/>
    <mergeCell ref="AH51:AH52"/>
    <mergeCell ref="AI51:AI52"/>
    <mergeCell ref="L51:L52"/>
    <mergeCell ref="M51:M52"/>
    <mergeCell ref="N51:N52"/>
    <mergeCell ref="O51:O52"/>
    <mergeCell ref="P51:P52"/>
    <mergeCell ref="F51:F52"/>
    <mergeCell ref="G51:G52"/>
    <mergeCell ref="H51:H52"/>
    <mergeCell ref="J51:J52"/>
    <mergeCell ref="K51:K52"/>
    <mergeCell ref="A51:A52"/>
    <mergeCell ref="B51:B52"/>
    <mergeCell ref="C51:C52"/>
    <mergeCell ref="D51:D52"/>
    <mergeCell ref="E51:E52"/>
    <mergeCell ref="AY49:AY50"/>
    <mergeCell ref="AZ49:AZ50"/>
    <mergeCell ref="BA49:BA50"/>
    <mergeCell ref="BB49:BB50"/>
    <mergeCell ref="BC49:BC50"/>
    <mergeCell ref="AT49:AT50"/>
    <mergeCell ref="AU49:AU50"/>
    <mergeCell ref="AV49:AV50"/>
    <mergeCell ref="AW49:AW50"/>
    <mergeCell ref="AX49:AX50"/>
    <mergeCell ref="AO49:AO50"/>
    <mergeCell ref="AP49:AP50"/>
    <mergeCell ref="AQ49:AQ50"/>
    <mergeCell ref="AR49:AR50"/>
    <mergeCell ref="AS49:AS50"/>
    <mergeCell ref="AJ49:AJ50"/>
    <mergeCell ref="AK49:AK50"/>
    <mergeCell ref="AL49:AL50"/>
    <mergeCell ref="AM49:AM50"/>
    <mergeCell ref="AN49:AN50"/>
    <mergeCell ref="AE49:AE50"/>
    <mergeCell ref="AF49:AF50"/>
    <mergeCell ref="AG49:AG50"/>
    <mergeCell ref="AH49:AH50"/>
    <mergeCell ref="AI49:AI50"/>
    <mergeCell ref="L49:L50"/>
    <mergeCell ref="M49:M50"/>
    <mergeCell ref="N49:N50"/>
    <mergeCell ref="O49:O50"/>
    <mergeCell ref="P49:P50"/>
    <mergeCell ref="F49:F50"/>
    <mergeCell ref="G49:G50"/>
    <mergeCell ref="H49:H50"/>
    <mergeCell ref="J49:J50"/>
    <mergeCell ref="K49:K50"/>
    <mergeCell ref="A49:A50"/>
    <mergeCell ref="B49:B50"/>
    <mergeCell ref="C49:C50"/>
    <mergeCell ref="D49:D50"/>
    <mergeCell ref="E49:E50"/>
    <mergeCell ref="AY47:AY48"/>
    <mergeCell ref="AZ47:AZ48"/>
    <mergeCell ref="BA47:BA48"/>
    <mergeCell ref="BB47:BB48"/>
    <mergeCell ref="BC47:BC48"/>
    <mergeCell ref="AT47:AT48"/>
    <mergeCell ref="AU47:AU48"/>
    <mergeCell ref="AV47:AV48"/>
    <mergeCell ref="AW47:AW48"/>
    <mergeCell ref="AX47:AX48"/>
    <mergeCell ref="AO47:AO48"/>
    <mergeCell ref="AP47:AP48"/>
    <mergeCell ref="AQ47:AQ48"/>
    <mergeCell ref="AR47:AR48"/>
    <mergeCell ref="AS47:AS48"/>
    <mergeCell ref="AJ47:AJ48"/>
    <mergeCell ref="AK47:AK48"/>
    <mergeCell ref="AL47:AL48"/>
    <mergeCell ref="AM47:AM48"/>
    <mergeCell ref="AN47:AN48"/>
    <mergeCell ref="AE47:AE48"/>
    <mergeCell ref="AF47:AF48"/>
    <mergeCell ref="AG47:AG48"/>
    <mergeCell ref="AH47:AH48"/>
    <mergeCell ref="AI47:AI48"/>
    <mergeCell ref="L47:L48"/>
    <mergeCell ref="M47:M48"/>
    <mergeCell ref="N47:N48"/>
    <mergeCell ref="O47:O48"/>
    <mergeCell ref="P47:P48"/>
    <mergeCell ref="F47:F48"/>
    <mergeCell ref="G47:G48"/>
    <mergeCell ref="H47:H48"/>
    <mergeCell ref="J47:J48"/>
    <mergeCell ref="K47:K48"/>
    <mergeCell ref="A47:A48"/>
    <mergeCell ref="B47:B48"/>
    <mergeCell ref="C47:C48"/>
    <mergeCell ref="D47:D48"/>
    <mergeCell ref="E47:E48"/>
    <mergeCell ref="AY45:AY46"/>
    <mergeCell ref="AZ45:AZ46"/>
    <mergeCell ref="BA45:BA46"/>
    <mergeCell ref="BB45:BB46"/>
    <mergeCell ref="BC45:BC46"/>
    <mergeCell ref="AT45:AT46"/>
    <mergeCell ref="AU45:AU46"/>
    <mergeCell ref="AV45:AV46"/>
    <mergeCell ref="AW45:AW46"/>
    <mergeCell ref="AX45:AX46"/>
    <mergeCell ref="AO45:AO46"/>
    <mergeCell ref="AP45:AP46"/>
    <mergeCell ref="AQ45:AQ46"/>
    <mergeCell ref="AR45:AR46"/>
    <mergeCell ref="AS45:AS46"/>
    <mergeCell ref="AJ45:AJ46"/>
    <mergeCell ref="AK45:AK46"/>
    <mergeCell ref="AL45:AL46"/>
    <mergeCell ref="AM45:AM46"/>
    <mergeCell ref="AN45:AN46"/>
    <mergeCell ref="AE45:AE46"/>
    <mergeCell ref="AF45:AF46"/>
    <mergeCell ref="AG45:AG46"/>
    <mergeCell ref="AH45:AH46"/>
    <mergeCell ref="AI45:AI46"/>
    <mergeCell ref="L45:L46"/>
    <mergeCell ref="M45:M46"/>
    <mergeCell ref="N45:N46"/>
    <mergeCell ref="O45:O46"/>
    <mergeCell ref="P45:P46"/>
    <mergeCell ref="F45:F46"/>
    <mergeCell ref="G45:G46"/>
    <mergeCell ref="H45:H46"/>
    <mergeCell ref="J45:J46"/>
    <mergeCell ref="K45:K46"/>
    <mergeCell ref="A45:A46"/>
    <mergeCell ref="B45:B46"/>
    <mergeCell ref="C45:C46"/>
    <mergeCell ref="D45:D46"/>
    <mergeCell ref="E45:E46"/>
    <mergeCell ref="AY43:AY44"/>
    <mergeCell ref="AZ43:AZ44"/>
    <mergeCell ref="BA43:BA44"/>
    <mergeCell ref="BB43:BB44"/>
    <mergeCell ref="BC43:BC44"/>
    <mergeCell ref="AT43:AT44"/>
    <mergeCell ref="AU43:AU44"/>
    <mergeCell ref="AV43:AV44"/>
    <mergeCell ref="AW43:AW44"/>
    <mergeCell ref="AX43:AX44"/>
    <mergeCell ref="AO43:AO44"/>
    <mergeCell ref="AP43:AP44"/>
    <mergeCell ref="AQ43:AQ44"/>
    <mergeCell ref="AR43:AR44"/>
    <mergeCell ref="AS43:AS44"/>
    <mergeCell ref="AJ43:AJ44"/>
    <mergeCell ref="AK43:AK44"/>
    <mergeCell ref="AL43:AL44"/>
    <mergeCell ref="AM43:AM44"/>
    <mergeCell ref="AN43:AN44"/>
    <mergeCell ref="AE43:AE44"/>
    <mergeCell ref="AF43:AF44"/>
    <mergeCell ref="AG43:AG44"/>
    <mergeCell ref="AH43:AH44"/>
    <mergeCell ref="AI43:AI44"/>
    <mergeCell ref="L43:L44"/>
    <mergeCell ref="M43:M44"/>
    <mergeCell ref="N43:N44"/>
    <mergeCell ref="O43:O44"/>
    <mergeCell ref="P43:P44"/>
    <mergeCell ref="F43:F44"/>
    <mergeCell ref="G43:G44"/>
    <mergeCell ref="H43:H44"/>
    <mergeCell ref="J43:J44"/>
    <mergeCell ref="K43:K44"/>
    <mergeCell ref="A43:A44"/>
    <mergeCell ref="B43:B44"/>
    <mergeCell ref="C43:C44"/>
    <mergeCell ref="D43:D44"/>
    <mergeCell ref="E43:E44"/>
    <mergeCell ref="AY41:AY42"/>
    <mergeCell ref="AZ41:AZ42"/>
    <mergeCell ref="BA41:BA42"/>
    <mergeCell ref="BB41:BB42"/>
    <mergeCell ref="BC41:BC42"/>
    <mergeCell ref="AT41:AT42"/>
    <mergeCell ref="AU41:AU42"/>
    <mergeCell ref="AV41:AV42"/>
    <mergeCell ref="AW41:AW42"/>
    <mergeCell ref="AX41:AX42"/>
    <mergeCell ref="AO41:AO42"/>
    <mergeCell ref="AP41:AP42"/>
    <mergeCell ref="AQ41:AQ42"/>
    <mergeCell ref="AR41:AR42"/>
    <mergeCell ref="AS41:AS42"/>
    <mergeCell ref="AJ41:AJ42"/>
    <mergeCell ref="AK41:AK42"/>
    <mergeCell ref="AL41:AL42"/>
    <mergeCell ref="AM41:AM42"/>
    <mergeCell ref="AN41:AN42"/>
    <mergeCell ref="AE41:AE42"/>
    <mergeCell ref="AF41:AF42"/>
    <mergeCell ref="AG41:AG42"/>
    <mergeCell ref="AH41:AH42"/>
    <mergeCell ref="AI41:AI42"/>
    <mergeCell ref="L41:L42"/>
    <mergeCell ref="M41:M42"/>
    <mergeCell ref="N41:N42"/>
    <mergeCell ref="O41:O42"/>
    <mergeCell ref="P41:P42"/>
    <mergeCell ref="F41:F42"/>
    <mergeCell ref="G41:G42"/>
    <mergeCell ref="H41:H42"/>
    <mergeCell ref="J41:J42"/>
    <mergeCell ref="K41:K42"/>
    <mergeCell ref="A41:A42"/>
    <mergeCell ref="B41:B42"/>
    <mergeCell ref="C41:C42"/>
    <mergeCell ref="D41:D42"/>
    <mergeCell ref="E41:E42"/>
    <mergeCell ref="AY39:AY40"/>
    <mergeCell ref="AZ39:AZ40"/>
    <mergeCell ref="BA39:BA40"/>
    <mergeCell ref="BB39:BB40"/>
    <mergeCell ref="BC39:BC40"/>
    <mergeCell ref="AT39:AT40"/>
    <mergeCell ref="AU39:AU40"/>
    <mergeCell ref="AV39:AV40"/>
    <mergeCell ref="AW39:AW40"/>
    <mergeCell ref="AX39:AX40"/>
    <mergeCell ref="AO39:AO40"/>
    <mergeCell ref="AP39:AP40"/>
    <mergeCell ref="AQ39:AQ40"/>
    <mergeCell ref="AR39:AR40"/>
    <mergeCell ref="AS39:AS40"/>
    <mergeCell ref="AJ39:AJ40"/>
    <mergeCell ref="AK39:AK40"/>
    <mergeCell ref="AL39:AL40"/>
    <mergeCell ref="AM39:AM40"/>
    <mergeCell ref="AN39:AN40"/>
    <mergeCell ref="AE39:AE40"/>
    <mergeCell ref="AF39:AF40"/>
    <mergeCell ref="AG39:AG40"/>
    <mergeCell ref="AH39:AH40"/>
    <mergeCell ref="AI39:AI40"/>
    <mergeCell ref="L39:L40"/>
    <mergeCell ref="M39:M40"/>
    <mergeCell ref="N39:N40"/>
    <mergeCell ref="O39:O40"/>
    <mergeCell ref="P39:P40"/>
    <mergeCell ref="F39:F40"/>
    <mergeCell ref="G39:G40"/>
    <mergeCell ref="H39:H40"/>
    <mergeCell ref="J39:J40"/>
    <mergeCell ref="K39:K40"/>
    <mergeCell ref="A39:A40"/>
    <mergeCell ref="B39:B40"/>
    <mergeCell ref="C39:C40"/>
    <mergeCell ref="D39:D40"/>
    <mergeCell ref="E39:E40"/>
    <mergeCell ref="AY37:AY38"/>
    <mergeCell ref="AZ37:AZ38"/>
    <mergeCell ref="BA37:BA38"/>
    <mergeCell ref="BB37:BB38"/>
    <mergeCell ref="BC37:BC38"/>
    <mergeCell ref="AT37:AT38"/>
    <mergeCell ref="AU37:AU38"/>
    <mergeCell ref="AV37:AV38"/>
    <mergeCell ref="AW37:AW38"/>
    <mergeCell ref="AX37:AX38"/>
    <mergeCell ref="AO37:AO38"/>
    <mergeCell ref="AP37:AP38"/>
    <mergeCell ref="AQ37:AQ38"/>
    <mergeCell ref="AR37:AR38"/>
    <mergeCell ref="AS37:AS38"/>
    <mergeCell ref="AJ37:AJ38"/>
    <mergeCell ref="AK37:AK38"/>
    <mergeCell ref="AL37:AL38"/>
    <mergeCell ref="AM37:AM38"/>
    <mergeCell ref="AN37:AN38"/>
    <mergeCell ref="AE37:AE38"/>
    <mergeCell ref="AF37:AF38"/>
    <mergeCell ref="AG37:AG38"/>
    <mergeCell ref="AH37:AH38"/>
    <mergeCell ref="AI37:AI38"/>
    <mergeCell ref="L37:L38"/>
    <mergeCell ref="M37:M38"/>
    <mergeCell ref="N37:N38"/>
    <mergeCell ref="O37:O38"/>
    <mergeCell ref="P37:P38"/>
    <mergeCell ref="F37:F38"/>
    <mergeCell ref="G37:G38"/>
    <mergeCell ref="H37:H38"/>
    <mergeCell ref="J37:J38"/>
    <mergeCell ref="K37:K38"/>
    <mergeCell ref="A37:A38"/>
    <mergeCell ref="B37:B38"/>
    <mergeCell ref="C37:C38"/>
    <mergeCell ref="D37:D38"/>
    <mergeCell ref="E37:E38"/>
    <mergeCell ref="AY35:AY36"/>
    <mergeCell ref="AZ35:AZ36"/>
    <mergeCell ref="BA35:BA36"/>
    <mergeCell ref="BB35:BB36"/>
    <mergeCell ref="BC35:BC36"/>
    <mergeCell ref="AT35:AT36"/>
    <mergeCell ref="AU35:AU36"/>
    <mergeCell ref="AV35:AV36"/>
    <mergeCell ref="AW35:AW36"/>
    <mergeCell ref="AX35:AX36"/>
    <mergeCell ref="AO35:AO36"/>
    <mergeCell ref="AP35:AP36"/>
    <mergeCell ref="AQ35:AQ36"/>
    <mergeCell ref="AR35:AR36"/>
    <mergeCell ref="AS35:AS36"/>
    <mergeCell ref="AJ35:AJ36"/>
    <mergeCell ref="AK35:AK36"/>
    <mergeCell ref="AL35:AL36"/>
    <mergeCell ref="AM35:AM36"/>
    <mergeCell ref="AN35:AN36"/>
    <mergeCell ref="AE35:AE36"/>
    <mergeCell ref="AF35:AF36"/>
    <mergeCell ref="AG35:AG36"/>
    <mergeCell ref="AH35:AH36"/>
    <mergeCell ref="AI35:AI36"/>
    <mergeCell ref="L35:L36"/>
    <mergeCell ref="M35:M36"/>
    <mergeCell ref="N35:N36"/>
    <mergeCell ref="O35:O36"/>
    <mergeCell ref="P35:P36"/>
    <mergeCell ref="F35:F36"/>
    <mergeCell ref="G35:G36"/>
    <mergeCell ref="H35:H36"/>
    <mergeCell ref="J35:J36"/>
    <mergeCell ref="K35:K36"/>
    <mergeCell ref="A35:A36"/>
    <mergeCell ref="B35:B36"/>
    <mergeCell ref="C35:C36"/>
    <mergeCell ref="D35:D36"/>
    <mergeCell ref="E35:E36"/>
    <mergeCell ref="AY33:AY34"/>
    <mergeCell ref="AZ33:AZ34"/>
    <mergeCell ref="BA33:BA34"/>
    <mergeCell ref="BB33:BB34"/>
    <mergeCell ref="BC33:BC34"/>
    <mergeCell ref="AT33:AT34"/>
    <mergeCell ref="AU33:AU34"/>
    <mergeCell ref="AV33:AV34"/>
    <mergeCell ref="AW33:AW34"/>
    <mergeCell ref="AX33:AX34"/>
    <mergeCell ref="AO33:AO34"/>
    <mergeCell ref="AP33:AP34"/>
    <mergeCell ref="AQ33:AQ34"/>
    <mergeCell ref="AR33:AR34"/>
    <mergeCell ref="AS33:AS34"/>
    <mergeCell ref="AJ33:AJ34"/>
    <mergeCell ref="AK33:AK34"/>
    <mergeCell ref="AL33:AL34"/>
    <mergeCell ref="AM33:AM34"/>
    <mergeCell ref="AN33:AN34"/>
    <mergeCell ref="AE33:AE34"/>
    <mergeCell ref="AF33:AF34"/>
    <mergeCell ref="AG33:AG34"/>
    <mergeCell ref="AH33:AH34"/>
    <mergeCell ref="AI33:AI34"/>
    <mergeCell ref="L33:L34"/>
    <mergeCell ref="M33:M34"/>
    <mergeCell ref="N33:N34"/>
    <mergeCell ref="O33:O34"/>
    <mergeCell ref="P33:P34"/>
    <mergeCell ref="F33:F34"/>
    <mergeCell ref="G33:G34"/>
    <mergeCell ref="H33:H34"/>
    <mergeCell ref="J33:J34"/>
    <mergeCell ref="K33:K34"/>
    <mergeCell ref="A33:A34"/>
    <mergeCell ref="B33:B34"/>
    <mergeCell ref="C33:C34"/>
    <mergeCell ref="D33:D34"/>
    <mergeCell ref="E33:E34"/>
    <mergeCell ref="AY31:AY32"/>
    <mergeCell ref="AZ31:AZ32"/>
    <mergeCell ref="BA31:BA32"/>
    <mergeCell ref="BB31:BB32"/>
    <mergeCell ref="BC31:BC32"/>
    <mergeCell ref="AT31:AT32"/>
    <mergeCell ref="AU31:AU32"/>
    <mergeCell ref="AV31:AV32"/>
    <mergeCell ref="AW31:AW32"/>
    <mergeCell ref="AX31:AX32"/>
    <mergeCell ref="AO31:AO32"/>
    <mergeCell ref="AP31:AP32"/>
    <mergeCell ref="AQ31:AQ32"/>
    <mergeCell ref="AR31:AR32"/>
    <mergeCell ref="AS31:AS32"/>
    <mergeCell ref="AJ31:AJ32"/>
    <mergeCell ref="AK31:AK32"/>
    <mergeCell ref="AL31:AL32"/>
    <mergeCell ref="AM31:AM32"/>
    <mergeCell ref="AN31:AN32"/>
    <mergeCell ref="AE31:AE32"/>
    <mergeCell ref="AF31:AF32"/>
    <mergeCell ref="AG31:AG32"/>
    <mergeCell ref="AH31:AH32"/>
    <mergeCell ref="AI31:AI32"/>
    <mergeCell ref="L31:L32"/>
    <mergeCell ref="M31:M32"/>
    <mergeCell ref="N31:N32"/>
    <mergeCell ref="O31:O32"/>
    <mergeCell ref="P31:P32"/>
    <mergeCell ref="F31:F32"/>
    <mergeCell ref="G31:G32"/>
    <mergeCell ref="H31:H32"/>
    <mergeCell ref="J31:J32"/>
    <mergeCell ref="K31:K32"/>
    <mergeCell ref="A31:A32"/>
    <mergeCell ref="B31:B32"/>
    <mergeCell ref="C31:C32"/>
    <mergeCell ref="D31:D32"/>
    <mergeCell ref="E31:E32"/>
    <mergeCell ref="AY29:AY30"/>
    <mergeCell ref="AZ29:AZ30"/>
    <mergeCell ref="BA29:BA30"/>
    <mergeCell ref="BB29:BB30"/>
    <mergeCell ref="BC29:BC30"/>
    <mergeCell ref="AT29:AT30"/>
    <mergeCell ref="AU29:AU30"/>
    <mergeCell ref="AV29:AV30"/>
    <mergeCell ref="AW29:AW30"/>
    <mergeCell ref="AX29:AX30"/>
    <mergeCell ref="AO29:AO30"/>
    <mergeCell ref="AP29:AP30"/>
    <mergeCell ref="AQ29:AQ30"/>
    <mergeCell ref="AR29:AR30"/>
    <mergeCell ref="AS29:AS30"/>
    <mergeCell ref="AJ29:AJ30"/>
    <mergeCell ref="AK29:AK30"/>
    <mergeCell ref="AL29:AL30"/>
    <mergeCell ref="AM29:AM30"/>
    <mergeCell ref="AN29:AN30"/>
    <mergeCell ref="AE29:AE30"/>
    <mergeCell ref="AF29:AF30"/>
    <mergeCell ref="AG29:AG30"/>
    <mergeCell ref="AH29:AH30"/>
    <mergeCell ref="AI29:AI30"/>
    <mergeCell ref="L29:L30"/>
    <mergeCell ref="M29:M30"/>
    <mergeCell ref="N29:N30"/>
    <mergeCell ref="O29:O30"/>
    <mergeCell ref="P29:P30"/>
    <mergeCell ref="F29:F30"/>
    <mergeCell ref="G29:G30"/>
    <mergeCell ref="H29:H30"/>
    <mergeCell ref="J29:J30"/>
    <mergeCell ref="K29:K30"/>
    <mergeCell ref="A29:A30"/>
    <mergeCell ref="B29:B30"/>
    <mergeCell ref="C29:C30"/>
    <mergeCell ref="D29:D30"/>
    <mergeCell ref="E29:E30"/>
    <mergeCell ref="AY27:AY28"/>
    <mergeCell ref="AZ27:AZ28"/>
    <mergeCell ref="BA27:BA28"/>
    <mergeCell ref="BB27:BB28"/>
    <mergeCell ref="BC27:BC28"/>
    <mergeCell ref="AT27:AT28"/>
    <mergeCell ref="AU27:AU28"/>
    <mergeCell ref="AV27:AV28"/>
    <mergeCell ref="AW27:AW28"/>
    <mergeCell ref="AX27:AX28"/>
    <mergeCell ref="AO27:AO28"/>
    <mergeCell ref="AP27:AP28"/>
    <mergeCell ref="AQ27:AQ28"/>
    <mergeCell ref="AR27:AR28"/>
    <mergeCell ref="AS27:AS28"/>
    <mergeCell ref="AJ27:AJ28"/>
    <mergeCell ref="AK27:AK28"/>
    <mergeCell ref="AL27:AL28"/>
    <mergeCell ref="AM27:AM28"/>
    <mergeCell ref="AN27:AN28"/>
    <mergeCell ref="AE27:AE28"/>
    <mergeCell ref="AF27:AF28"/>
    <mergeCell ref="AG27:AG28"/>
    <mergeCell ref="AH27:AH28"/>
    <mergeCell ref="AI27:AI28"/>
    <mergeCell ref="L27:L28"/>
    <mergeCell ref="M27:M28"/>
    <mergeCell ref="N27:N28"/>
    <mergeCell ref="O27:O28"/>
    <mergeCell ref="P27:P28"/>
    <mergeCell ref="F27:F28"/>
    <mergeCell ref="G27:G28"/>
    <mergeCell ref="H27:H28"/>
    <mergeCell ref="J27:J28"/>
    <mergeCell ref="K27:K28"/>
    <mergeCell ref="A27:A28"/>
    <mergeCell ref="B27:B28"/>
    <mergeCell ref="C27:C28"/>
    <mergeCell ref="D27:D28"/>
    <mergeCell ref="E27:E28"/>
    <mergeCell ref="AY25:AY26"/>
    <mergeCell ref="AZ25:AZ26"/>
    <mergeCell ref="BA25:BA26"/>
    <mergeCell ref="BB25:BB26"/>
    <mergeCell ref="BC25:BC26"/>
    <mergeCell ref="AT25:AT26"/>
    <mergeCell ref="AU25:AU26"/>
    <mergeCell ref="AV25:AV26"/>
    <mergeCell ref="AW25:AW26"/>
    <mergeCell ref="AX25:AX26"/>
    <mergeCell ref="AO25:AO26"/>
    <mergeCell ref="AP25:AP26"/>
    <mergeCell ref="AQ25:AQ26"/>
    <mergeCell ref="AR25:AR26"/>
    <mergeCell ref="AS25:AS26"/>
    <mergeCell ref="AJ25:AJ26"/>
    <mergeCell ref="AK25:AK26"/>
    <mergeCell ref="AL25:AL26"/>
    <mergeCell ref="AM25:AM26"/>
    <mergeCell ref="AN25:AN26"/>
    <mergeCell ref="AE25:AE26"/>
    <mergeCell ref="AF25:AF26"/>
    <mergeCell ref="AG25:AG26"/>
    <mergeCell ref="AH25:AH26"/>
    <mergeCell ref="AI25:AI26"/>
    <mergeCell ref="L25:L26"/>
    <mergeCell ref="M25:M26"/>
    <mergeCell ref="N25:N26"/>
    <mergeCell ref="O25:O26"/>
    <mergeCell ref="P25:P26"/>
    <mergeCell ref="F25:F26"/>
    <mergeCell ref="G25:G26"/>
    <mergeCell ref="H25:H26"/>
    <mergeCell ref="J25:J26"/>
    <mergeCell ref="K25:K26"/>
    <mergeCell ref="A25:A26"/>
    <mergeCell ref="B25:B26"/>
    <mergeCell ref="C25:C26"/>
    <mergeCell ref="D25:D26"/>
    <mergeCell ref="E25:E26"/>
    <mergeCell ref="AY23:AY24"/>
    <mergeCell ref="AZ23:AZ24"/>
    <mergeCell ref="BA23:BA24"/>
    <mergeCell ref="BB23:BB24"/>
    <mergeCell ref="BC23:BC24"/>
    <mergeCell ref="AT23:AT24"/>
    <mergeCell ref="AU23:AU24"/>
    <mergeCell ref="AV23:AV24"/>
    <mergeCell ref="AW23:AW24"/>
    <mergeCell ref="AX23:AX24"/>
    <mergeCell ref="AO23:AO24"/>
    <mergeCell ref="AP23:AP24"/>
    <mergeCell ref="AQ23:AQ24"/>
    <mergeCell ref="AR23:AR24"/>
    <mergeCell ref="AS23:AS24"/>
    <mergeCell ref="AJ23:AJ24"/>
    <mergeCell ref="AK23:AK24"/>
    <mergeCell ref="AL23:AL24"/>
    <mergeCell ref="AM23:AM24"/>
    <mergeCell ref="AN23:AN24"/>
    <mergeCell ref="AE23:AE24"/>
    <mergeCell ref="AF23:AF24"/>
    <mergeCell ref="AG23:AG24"/>
    <mergeCell ref="AH23:AH24"/>
    <mergeCell ref="AI23:AI24"/>
    <mergeCell ref="L23:L24"/>
    <mergeCell ref="M23:M24"/>
    <mergeCell ref="N23:N24"/>
    <mergeCell ref="O23:O24"/>
    <mergeCell ref="P23:P24"/>
    <mergeCell ref="F23:F24"/>
    <mergeCell ref="G23:G24"/>
    <mergeCell ref="H23:H24"/>
    <mergeCell ref="J23:J24"/>
    <mergeCell ref="K23:K24"/>
    <mergeCell ref="A23:A24"/>
    <mergeCell ref="B23:B24"/>
    <mergeCell ref="C23:C24"/>
    <mergeCell ref="D23:D24"/>
    <mergeCell ref="E23:E24"/>
    <mergeCell ref="AY21:AY22"/>
    <mergeCell ref="AZ21:AZ22"/>
    <mergeCell ref="BA21:BA22"/>
    <mergeCell ref="BB21:BB22"/>
    <mergeCell ref="BC21:BC22"/>
    <mergeCell ref="AT21:AT22"/>
    <mergeCell ref="AU21:AU22"/>
    <mergeCell ref="AV21:AV22"/>
    <mergeCell ref="AW21:AW22"/>
    <mergeCell ref="AX21:AX22"/>
    <mergeCell ref="AO21:AO22"/>
    <mergeCell ref="AP21:AP22"/>
    <mergeCell ref="AQ21:AQ22"/>
    <mergeCell ref="AR21:AR22"/>
    <mergeCell ref="AS21:AS22"/>
    <mergeCell ref="AJ21:AJ22"/>
    <mergeCell ref="AK21:AK22"/>
    <mergeCell ref="AL21:AL22"/>
    <mergeCell ref="AM21:AM22"/>
    <mergeCell ref="AN21:AN22"/>
    <mergeCell ref="AE21:AE22"/>
    <mergeCell ref="AF21:AF22"/>
    <mergeCell ref="AG21:AG22"/>
    <mergeCell ref="AH21:AH22"/>
    <mergeCell ref="AI21:AI22"/>
    <mergeCell ref="L21:L22"/>
    <mergeCell ref="M21:M22"/>
    <mergeCell ref="N21:N22"/>
    <mergeCell ref="O21:O22"/>
    <mergeCell ref="P21:P22"/>
    <mergeCell ref="F21:F22"/>
    <mergeCell ref="G21:G22"/>
    <mergeCell ref="H21:H22"/>
    <mergeCell ref="J21:J22"/>
    <mergeCell ref="K21:K22"/>
    <mergeCell ref="A21:A22"/>
    <mergeCell ref="B21:B22"/>
    <mergeCell ref="C21:C22"/>
    <mergeCell ref="D21:D22"/>
    <mergeCell ref="E21:E22"/>
    <mergeCell ref="AY19:AY20"/>
    <mergeCell ref="AZ19:AZ20"/>
    <mergeCell ref="BA19:BA20"/>
    <mergeCell ref="BB19:BB20"/>
    <mergeCell ref="BC19:BC20"/>
    <mergeCell ref="AT19:AT20"/>
    <mergeCell ref="AU19:AU20"/>
    <mergeCell ref="AV19:AV20"/>
    <mergeCell ref="AW19:AW20"/>
    <mergeCell ref="AX19:AX20"/>
    <mergeCell ref="AO19:AO20"/>
    <mergeCell ref="AP19:AP20"/>
    <mergeCell ref="AQ19:AQ20"/>
    <mergeCell ref="AR19:AR20"/>
    <mergeCell ref="AS19:AS20"/>
    <mergeCell ref="AJ19:AJ20"/>
    <mergeCell ref="AK19:AK20"/>
    <mergeCell ref="AL19:AL20"/>
    <mergeCell ref="AM19:AM20"/>
    <mergeCell ref="AN19:AN20"/>
    <mergeCell ref="A19:A20"/>
    <mergeCell ref="AE19:AE20"/>
    <mergeCell ref="AF19:AF20"/>
    <mergeCell ref="AG19:AG20"/>
    <mergeCell ref="AH19:AH20"/>
    <mergeCell ref="AI19:AI20"/>
    <mergeCell ref="L19:L20"/>
    <mergeCell ref="M19:M20"/>
    <mergeCell ref="N19:N20"/>
    <mergeCell ref="O19:O20"/>
    <mergeCell ref="P19:P20"/>
    <mergeCell ref="F19:F20"/>
    <mergeCell ref="G19:G20"/>
    <mergeCell ref="H19:H20"/>
    <mergeCell ref="J19:J20"/>
    <mergeCell ref="K19:K20"/>
    <mergeCell ref="B19:B20"/>
    <mergeCell ref="C19:C20"/>
    <mergeCell ref="D19:D20"/>
    <mergeCell ref="E19:E20"/>
    <mergeCell ref="AY17:AY18"/>
    <mergeCell ref="AZ17:AZ18"/>
    <mergeCell ref="BA17:BA18"/>
    <mergeCell ref="BB17:BB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F17:F18"/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J15:AJ16"/>
    <mergeCell ref="AK15:AK16"/>
    <mergeCell ref="AL15:AL16"/>
    <mergeCell ref="AM15:AM16"/>
    <mergeCell ref="AN15:AN16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N13:AN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BA10:BA11"/>
    <mergeCell ref="AH13:AH14"/>
    <mergeCell ref="X10:X11"/>
    <mergeCell ref="Y10:Y11"/>
    <mergeCell ref="BB10:BB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AJ10:AJ11"/>
    <mergeCell ref="AK10:AK11"/>
    <mergeCell ref="AL10:AL11"/>
    <mergeCell ref="AM10:AM11"/>
    <mergeCell ref="AN10:AN11"/>
    <mergeCell ref="AZ10:AZ11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K13:K14"/>
    <mergeCell ref="L13:L14"/>
    <mergeCell ref="M13:M14"/>
    <mergeCell ref="N13:N14"/>
    <mergeCell ref="O13:O14"/>
    <mergeCell ref="AG8:AG9"/>
    <mergeCell ref="AH8:AH9"/>
    <mergeCell ref="AI8:AI9"/>
    <mergeCell ref="Z8:Z9"/>
    <mergeCell ref="AA8:AA9"/>
    <mergeCell ref="AB8:AB9"/>
    <mergeCell ref="AC8:AC9"/>
    <mergeCell ref="AD8:AD9"/>
    <mergeCell ref="U8:U9"/>
    <mergeCell ref="V8:V9"/>
    <mergeCell ref="AE10:AE11"/>
    <mergeCell ref="AF10:AF11"/>
    <mergeCell ref="AO13:AO14"/>
    <mergeCell ref="AP13:AP14"/>
    <mergeCell ref="AQ13:AQ14"/>
    <mergeCell ref="AR13:AR14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U10:U11"/>
    <mergeCell ref="V10:V11"/>
    <mergeCell ref="W10:W11"/>
    <mergeCell ref="P10:P11"/>
    <mergeCell ref="Q10:Q11"/>
    <mergeCell ref="R10:R11"/>
    <mergeCell ref="S10:S11"/>
    <mergeCell ref="T10:T11"/>
    <mergeCell ref="AO8:AO9"/>
    <mergeCell ref="AP8:AP9"/>
    <mergeCell ref="AQ8:AQ9"/>
    <mergeCell ref="AR8:AR9"/>
    <mergeCell ref="AS8:AS9"/>
    <mergeCell ref="W8:W9"/>
    <mergeCell ref="X8:X9"/>
    <mergeCell ref="Y8:Y9"/>
    <mergeCell ref="AJ8:AJ9"/>
    <mergeCell ref="AK8:AK9"/>
    <mergeCell ref="AL8:AL9"/>
    <mergeCell ref="AM8:AM9"/>
    <mergeCell ref="K10:K11"/>
    <mergeCell ref="L10:L11"/>
    <mergeCell ref="M10:M11"/>
    <mergeCell ref="N10:N11"/>
    <mergeCell ref="O10:O11"/>
    <mergeCell ref="AN8:AN9"/>
    <mergeCell ref="AY8:AY9"/>
    <mergeCell ref="AZ8:AZ9"/>
    <mergeCell ref="BA8:BA9"/>
    <mergeCell ref="AE8:AE9"/>
    <mergeCell ref="AF8:AF9"/>
    <mergeCell ref="P8:P9"/>
    <mergeCell ref="Q8:Q9"/>
    <mergeCell ref="R8:R9"/>
    <mergeCell ref="S8:S9"/>
    <mergeCell ref="T8:T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BB8:BB9"/>
    <mergeCell ref="BC8:BC9"/>
    <mergeCell ref="AT8:AT9"/>
    <mergeCell ref="AU8:AU9"/>
    <mergeCell ref="AV8:AV9"/>
    <mergeCell ref="AW8:AW9"/>
    <mergeCell ref="AX8:AX9"/>
  </mergeCells>
  <pageMargins left="0" right="0" top="0" bottom="0" header="0" footer="0"/>
  <pageSetup paperSize="8" scale="99" orientation="landscape" horizontalDpi="300" verticalDpi="300" r:id="rId1"/>
  <headerFooter alignWithMargins="0">
    <oddFooter>Page &amp;P of &amp;N</oddFooter>
  </headerFooter>
  <rowBreaks count="5" manualBreakCount="5">
    <brk id="36" max="16383" man="1"/>
    <brk id="66" max="16383" man="1"/>
    <brk id="96" max="16383" man="1"/>
    <brk id="126" max="16383" man="1"/>
    <brk id="1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60"/>
  <sheetViews>
    <sheetView showGridLines="0" view="pageBreakPreview" topLeftCell="L56" zoomScale="170" zoomScaleNormal="100" zoomScaleSheetLayoutView="170" workbookViewId="0">
      <selection activeCell="AF67" sqref="AF67"/>
    </sheetView>
  </sheetViews>
  <sheetFormatPr defaultRowHeight="15" x14ac:dyDescent="0.25"/>
  <cols>
    <col min="1" max="1" width="2.85546875" customWidth="1"/>
    <col min="2" max="2" width="6.7109375" customWidth="1"/>
    <col min="3" max="3" width="6.5703125" customWidth="1"/>
    <col min="4" max="4" width="7.140625" customWidth="1"/>
    <col min="5" max="5" width="3.5703125" customWidth="1"/>
    <col min="6" max="6" width="8.85546875" customWidth="1"/>
    <col min="7" max="7" width="5.28515625" customWidth="1"/>
    <col min="8" max="8" width="3.85546875" customWidth="1"/>
    <col min="9" max="9" width="0" hidden="1" customWidth="1"/>
    <col min="10" max="11" width="4" customWidth="1"/>
    <col min="12" max="12" width="3.7109375" customWidth="1"/>
    <col min="13" max="13" width="4.5703125" customWidth="1"/>
    <col min="14" max="14" width="5.85546875" customWidth="1"/>
    <col min="15" max="16" width="4" customWidth="1"/>
    <col min="17" max="17" width="5.7109375" customWidth="1"/>
    <col min="18" max="18" width="4.140625" customWidth="1"/>
    <col min="19" max="19" width="5.5703125" customWidth="1"/>
    <col min="20" max="20" width="4" customWidth="1"/>
    <col min="21" max="21" width="5.7109375" customWidth="1"/>
    <col min="22" max="22" width="3.5703125" customWidth="1"/>
    <col min="23" max="23" width="4.28515625" customWidth="1"/>
    <col min="24" max="25" width="4.5703125" customWidth="1"/>
    <col min="26" max="26" width="3.7109375" hidden="1" customWidth="1"/>
    <col min="27" max="27" width="3.5703125" hidden="1" customWidth="1"/>
    <col min="28" max="28" width="4.28515625" hidden="1" customWidth="1"/>
    <col min="29" max="29" width="4.140625" hidden="1" customWidth="1"/>
    <col min="30" max="30" width="4.85546875" hidden="1" customWidth="1"/>
    <col min="31" max="31" width="4.42578125" customWidth="1"/>
    <col min="32" max="32" width="4.5703125" customWidth="1"/>
    <col min="33" max="33" width="3.85546875" customWidth="1"/>
    <col min="34" max="35" width="4.5703125" customWidth="1"/>
    <col min="36" max="36" width="4.140625" hidden="1" customWidth="1"/>
    <col min="37" max="38" width="3.5703125" hidden="1" customWidth="1"/>
    <col min="39" max="39" width="3.85546875" hidden="1" customWidth="1"/>
    <col min="40" max="40" width="4" hidden="1" customWidth="1"/>
    <col min="41" max="41" width="4" customWidth="1"/>
    <col min="42" max="43" width="4.140625" hidden="1" customWidth="1"/>
    <col min="44" max="44" width="6.42578125" customWidth="1"/>
    <col min="45" max="45" width="5.28515625" customWidth="1"/>
    <col min="46" max="46" width="4.5703125" customWidth="1"/>
    <col min="47" max="47" width="4.42578125" customWidth="1"/>
    <col min="48" max="48" width="3.5703125" customWidth="1"/>
    <col min="49" max="49" width="4.42578125" hidden="1" customWidth="1"/>
    <col min="50" max="50" width="5" customWidth="1"/>
    <col min="51" max="51" width="5.5703125" customWidth="1"/>
    <col min="52" max="52" width="5.42578125" customWidth="1"/>
    <col min="53" max="53" width="5.5703125" customWidth="1"/>
    <col min="54" max="54" width="8.5703125" customWidth="1"/>
    <col min="55" max="55" width="9.8554687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2.5" customHeight="1" x14ac:dyDescent="0.25">
      <c r="A7" s="65" t="s">
        <v>811</v>
      </c>
      <c r="B7" s="65"/>
      <c r="C7" s="65"/>
      <c r="D7" s="65"/>
      <c r="E7" s="65"/>
      <c r="F7" s="65"/>
      <c r="G7" s="65"/>
      <c r="H7" s="65"/>
      <c r="I7" s="65"/>
      <c r="J7" s="65"/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s="23" customFormat="1" ht="14.25" x14ac:dyDescent="0.2">
      <c r="A10" s="70" t="s">
        <v>59</v>
      </c>
      <c r="B10" s="70" t="s">
        <v>60</v>
      </c>
      <c r="C10" s="70" t="s">
        <v>61</v>
      </c>
      <c r="D10" s="72"/>
      <c r="E10" s="70" t="s">
        <v>62</v>
      </c>
      <c r="F10" s="70" t="s">
        <v>63</v>
      </c>
      <c r="G10" s="70" t="s">
        <v>64</v>
      </c>
      <c r="H10" s="70" t="s">
        <v>65</v>
      </c>
      <c r="I10" s="75"/>
      <c r="J10" s="76"/>
      <c r="K10" s="70" t="s">
        <v>66</v>
      </c>
      <c r="L10" s="70" t="s">
        <v>67</v>
      </c>
      <c r="M10" s="70" t="s">
        <v>68</v>
      </c>
      <c r="N10" s="70" t="s">
        <v>69</v>
      </c>
      <c r="O10" s="70" t="s">
        <v>70</v>
      </c>
      <c r="P10" s="70" t="s">
        <v>71</v>
      </c>
      <c r="Q10" s="70" t="s">
        <v>72</v>
      </c>
      <c r="R10" s="70" t="s">
        <v>73</v>
      </c>
      <c r="S10" s="70" t="s">
        <v>74</v>
      </c>
      <c r="T10" s="70" t="s">
        <v>75</v>
      </c>
      <c r="U10" s="70" t="s">
        <v>76</v>
      </c>
      <c r="V10" s="70" t="s">
        <v>77</v>
      </c>
      <c r="W10" s="70" t="s">
        <v>78</v>
      </c>
      <c r="X10" s="70" t="s">
        <v>79</v>
      </c>
      <c r="Y10" s="70" t="s">
        <v>80</v>
      </c>
      <c r="Z10" s="70" t="s">
        <v>81</v>
      </c>
      <c r="AA10" s="70" t="s">
        <v>82</v>
      </c>
      <c r="AB10" s="70" t="s">
        <v>83</v>
      </c>
      <c r="AC10" s="70" t="s">
        <v>84</v>
      </c>
      <c r="AD10" s="70" t="s">
        <v>85</v>
      </c>
      <c r="AE10" s="70" t="s">
        <v>86</v>
      </c>
      <c r="AF10" s="70" t="s">
        <v>87</v>
      </c>
      <c r="AG10" s="70" t="s">
        <v>88</v>
      </c>
      <c r="AH10" s="70" t="s">
        <v>89</v>
      </c>
      <c r="AI10" s="70" t="s">
        <v>90</v>
      </c>
      <c r="AJ10" s="70" t="s">
        <v>91</v>
      </c>
      <c r="AK10" s="70" t="s">
        <v>92</v>
      </c>
      <c r="AL10" s="70" t="s">
        <v>93</v>
      </c>
      <c r="AM10" s="70" t="s">
        <v>94</v>
      </c>
      <c r="AN10" s="70" t="s">
        <v>95</v>
      </c>
      <c r="AO10" s="70" t="s">
        <v>96</v>
      </c>
      <c r="AP10" s="70" t="s">
        <v>97</v>
      </c>
      <c r="AQ10" s="70" t="s">
        <v>98</v>
      </c>
      <c r="AR10" s="70" t="s">
        <v>99</v>
      </c>
      <c r="AS10" s="70" t="s">
        <v>100</v>
      </c>
      <c r="AT10" s="70" t="s">
        <v>101</v>
      </c>
      <c r="AU10" s="70" t="s">
        <v>102</v>
      </c>
      <c r="AV10" s="70" t="s">
        <v>103</v>
      </c>
      <c r="AW10" s="70" t="s">
        <v>104</v>
      </c>
      <c r="AX10" s="70" t="s">
        <v>105</v>
      </c>
      <c r="AY10" s="70" t="s">
        <v>106</v>
      </c>
      <c r="AZ10" s="70" t="s">
        <v>107</v>
      </c>
      <c r="BA10" s="70" t="s">
        <v>108</v>
      </c>
      <c r="BB10" s="70" t="s">
        <v>109</v>
      </c>
      <c r="BC10" s="70" t="s">
        <v>110</v>
      </c>
    </row>
    <row r="11" spans="1:55" s="23" customFormat="1" ht="16.5" x14ac:dyDescent="0.2">
      <c r="A11" s="71"/>
      <c r="B11" s="71"/>
      <c r="C11" s="73"/>
      <c r="D11" s="74"/>
      <c r="E11" s="71"/>
      <c r="F11" s="71"/>
      <c r="G11" s="71"/>
      <c r="H11" s="22" t="s">
        <v>111</v>
      </c>
      <c r="I11" s="70" t="s">
        <v>112</v>
      </c>
      <c r="J11" s="76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 s="6" customFormat="1" ht="36.75" customHeight="1" x14ac:dyDescent="0.15">
      <c r="A12" s="5" t="s">
        <v>113</v>
      </c>
      <c r="B12" s="5" t="s">
        <v>114</v>
      </c>
      <c r="C12" s="77" t="s">
        <v>115</v>
      </c>
      <c r="D12" s="78"/>
      <c r="E12" s="5" t="s">
        <v>116</v>
      </c>
      <c r="F12" s="5" t="s">
        <v>117</v>
      </c>
      <c r="G12" s="5" t="s">
        <v>118</v>
      </c>
      <c r="H12" s="5" t="s">
        <v>119</v>
      </c>
      <c r="J12" s="5" t="s">
        <v>120</v>
      </c>
      <c r="K12" s="5" t="s">
        <v>121</v>
      </c>
      <c r="L12" s="5" t="s">
        <v>122</v>
      </c>
      <c r="M12" s="5" t="s">
        <v>123</v>
      </c>
      <c r="N12" s="5" t="s">
        <v>124</v>
      </c>
      <c r="O12" s="5" t="s">
        <v>125</v>
      </c>
      <c r="P12" s="5" t="s">
        <v>126</v>
      </c>
      <c r="Q12" s="5" t="s">
        <v>127</v>
      </c>
      <c r="R12" s="5" t="s">
        <v>128</v>
      </c>
      <c r="S12" s="5" t="s">
        <v>129</v>
      </c>
      <c r="T12" s="5" t="s">
        <v>130</v>
      </c>
      <c r="U12" s="5" t="s">
        <v>131</v>
      </c>
      <c r="V12" s="5" t="s">
        <v>132</v>
      </c>
      <c r="W12" s="5" t="s">
        <v>133</v>
      </c>
      <c r="X12" s="5" t="s">
        <v>134</v>
      </c>
      <c r="Y12" s="5" t="s">
        <v>135</v>
      </c>
      <c r="Z12" s="5" t="s">
        <v>136</v>
      </c>
      <c r="AA12" s="5" t="s">
        <v>137</v>
      </c>
      <c r="AB12" s="5" t="s">
        <v>138</v>
      </c>
      <c r="AC12" s="5" t="s">
        <v>139</v>
      </c>
      <c r="AD12" s="5" t="s">
        <v>140</v>
      </c>
      <c r="AE12" s="5" t="s">
        <v>141</v>
      </c>
      <c r="AF12" s="5" t="s">
        <v>142</v>
      </c>
      <c r="AG12" s="5" t="s">
        <v>143</v>
      </c>
      <c r="AH12" s="5" t="s">
        <v>144</v>
      </c>
      <c r="AI12" s="5" t="s">
        <v>145</v>
      </c>
      <c r="AJ12" s="5" t="s">
        <v>146</v>
      </c>
      <c r="AK12" s="5" t="s">
        <v>147</v>
      </c>
      <c r="AL12" s="5" t="s">
        <v>148</v>
      </c>
      <c r="AM12" s="5" t="s">
        <v>149</v>
      </c>
      <c r="AN12" s="5" t="s">
        <v>150</v>
      </c>
      <c r="AO12" s="5" t="s">
        <v>151</v>
      </c>
      <c r="AP12" s="5" t="s">
        <v>152</v>
      </c>
      <c r="AQ12" s="5" t="s">
        <v>153</v>
      </c>
      <c r="AR12" s="5" t="s">
        <v>154</v>
      </c>
      <c r="AS12" s="5" t="s">
        <v>155</v>
      </c>
      <c r="AT12" s="5" t="s">
        <v>156</v>
      </c>
      <c r="AU12" s="5" t="s">
        <v>157</v>
      </c>
      <c r="AV12" s="5" t="s">
        <v>158</v>
      </c>
      <c r="AW12" s="5" t="s">
        <v>159</v>
      </c>
      <c r="AX12" s="5" t="s">
        <v>160</v>
      </c>
      <c r="AY12" s="5" t="s">
        <v>161</v>
      </c>
      <c r="AZ12" s="5" t="s">
        <v>162</v>
      </c>
      <c r="BA12" s="5" t="s">
        <v>163</v>
      </c>
      <c r="BB12" s="5" t="s">
        <v>1391</v>
      </c>
      <c r="BC12" s="5" t="s">
        <v>165</v>
      </c>
    </row>
    <row r="13" spans="1:55" s="10" customFormat="1" ht="23.25" customHeight="1" x14ac:dyDescent="0.45">
      <c r="A13" s="80">
        <v>1</v>
      </c>
      <c r="B13" s="80" t="s">
        <v>812</v>
      </c>
      <c r="C13" s="80" t="s">
        <v>813</v>
      </c>
      <c r="D13" s="80" t="s">
        <v>814</v>
      </c>
      <c r="E13" s="80" t="s">
        <v>169</v>
      </c>
      <c r="F13" s="80" t="s">
        <v>349</v>
      </c>
      <c r="G13" s="80" t="s">
        <v>171</v>
      </c>
      <c r="H13" s="80">
        <v>1</v>
      </c>
      <c r="J13" s="80">
        <v>0</v>
      </c>
      <c r="K13" s="80">
        <v>204</v>
      </c>
      <c r="L13" s="80">
        <v>0</v>
      </c>
      <c r="M13" s="80">
        <v>21.5</v>
      </c>
      <c r="N13" s="82">
        <v>92.5</v>
      </c>
      <c r="O13" s="80">
        <v>192</v>
      </c>
      <c r="P13" s="82">
        <v>0.98076923076923095</v>
      </c>
      <c r="Q13" s="9">
        <v>180</v>
      </c>
      <c r="R13" s="9">
        <v>0</v>
      </c>
      <c r="S13" s="11">
        <v>20</v>
      </c>
      <c r="T13" s="11">
        <v>0</v>
      </c>
      <c r="U13" s="11">
        <v>0</v>
      </c>
      <c r="V13" s="11">
        <v>0</v>
      </c>
      <c r="W13" s="11">
        <v>1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82">
        <v>5</v>
      </c>
      <c r="AF13" s="82">
        <v>2.5</v>
      </c>
      <c r="AG13" s="82">
        <v>0</v>
      </c>
      <c r="AH13" s="82">
        <v>9.0399999999999991</v>
      </c>
      <c r="AI13" s="82">
        <v>7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0">
        <v>0</v>
      </c>
      <c r="AP13" s="82">
        <v>0</v>
      </c>
      <c r="AQ13" s="82">
        <v>0</v>
      </c>
      <c r="AR13" s="82">
        <v>234.84</v>
      </c>
      <c r="AS13" s="80">
        <v>5</v>
      </c>
      <c r="AT13" s="82">
        <v>4.7</v>
      </c>
      <c r="AU13" s="82">
        <v>0</v>
      </c>
      <c r="AV13" s="82">
        <v>0</v>
      </c>
      <c r="AW13" s="82">
        <v>0</v>
      </c>
      <c r="AX13" s="82">
        <v>90.23</v>
      </c>
      <c r="AY13" s="82">
        <v>99.93</v>
      </c>
      <c r="AZ13" s="82">
        <v>134.91</v>
      </c>
      <c r="BA13" s="82">
        <v>100</v>
      </c>
      <c r="BB13" s="82">
        <v>139600</v>
      </c>
      <c r="BC13" s="80" t="s">
        <v>4</v>
      </c>
    </row>
    <row r="14" spans="1:55" s="10" customFormat="1" ht="23.25" customHeight="1" x14ac:dyDescent="0.45">
      <c r="A14" s="81"/>
      <c r="B14" s="81"/>
      <c r="C14" s="81"/>
      <c r="D14" s="81"/>
      <c r="E14" s="81"/>
      <c r="F14" s="81"/>
      <c r="G14" s="81"/>
      <c r="H14" s="81"/>
      <c r="J14" s="81"/>
      <c r="K14" s="81"/>
      <c r="L14" s="81"/>
      <c r="M14" s="81"/>
      <c r="N14" s="81"/>
      <c r="O14" s="81"/>
      <c r="P14" s="81"/>
      <c r="Q14" s="9">
        <v>176.54</v>
      </c>
      <c r="R14" s="11">
        <v>0</v>
      </c>
      <c r="S14" s="11">
        <v>29.42</v>
      </c>
      <c r="T14" s="11">
        <v>0</v>
      </c>
      <c r="U14" s="11">
        <v>0</v>
      </c>
      <c r="V14" s="11">
        <v>0</v>
      </c>
      <c r="W14" s="11">
        <v>7.85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</row>
    <row r="15" spans="1:55" s="10" customFormat="1" ht="23.25" customHeight="1" x14ac:dyDescent="0.45">
      <c r="A15" s="80">
        <v>2</v>
      </c>
      <c r="B15" s="80" t="s">
        <v>815</v>
      </c>
      <c r="C15" s="80" t="s">
        <v>816</v>
      </c>
      <c r="D15" s="80" t="s">
        <v>817</v>
      </c>
      <c r="E15" s="80" t="s">
        <v>169</v>
      </c>
      <c r="F15" s="80" t="s">
        <v>349</v>
      </c>
      <c r="G15" s="80" t="s">
        <v>171</v>
      </c>
      <c r="H15" s="80">
        <v>1</v>
      </c>
      <c r="J15" s="80">
        <v>0</v>
      </c>
      <c r="K15" s="80">
        <v>204</v>
      </c>
      <c r="L15" s="80">
        <v>0</v>
      </c>
      <c r="M15" s="80">
        <v>23.5</v>
      </c>
      <c r="N15" s="82">
        <v>212.68</v>
      </c>
      <c r="O15" s="80">
        <v>220</v>
      </c>
      <c r="P15" s="82">
        <v>0.98076923076923095</v>
      </c>
      <c r="Q15" s="9">
        <v>196</v>
      </c>
      <c r="R15" s="9">
        <v>0</v>
      </c>
      <c r="S15" s="11">
        <v>32</v>
      </c>
      <c r="T15" s="11">
        <v>0</v>
      </c>
      <c r="U15" s="11">
        <v>0</v>
      </c>
      <c r="V15" s="11">
        <v>0</v>
      </c>
      <c r="W15" s="11">
        <v>1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82">
        <v>8</v>
      </c>
      <c r="AF15" s="82">
        <v>0.5</v>
      </c>
      <c r="AG15" s="82">
        <v>0</v>
      </c>
      <c r="AH15" s="82">
        <v>9.81</v>
      </c>
      <c r="AI15" s="82">
        <v>7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0">
        <v>0</v>
      </c>
      <c r="AP15" s="82">
        <v>0</v>
      </c>
      <c r="AQ15" s="82">
        <v>0</v>
      </c>
      <c r="AR15" s="82">
        <v>271.97000000000003</v>
      </c>
      <c r="AS15" s="80">
        <v>8</v>
      </c>
      <c r="AT15" s="82">
        <v>5.44</v>
      </c>
      <c r="AU15" s="82">
        <v>0</v>
      </c>
      <c r="AV15" s="82">
        <v>0</v>
      </c>
      <c r="AW15" s="82">
        <v>0</v>
      </c>
      <c r="AX15" s="82">
        <v>90.23</v>
      </c>
      <c r="AY15" s="82">
        <v>103.67</v>
      </c>
      <c r="AZ15" s="82">
        <v>168.3</v>
      </c>
      <c r="BA15" s="82">
        <v>150</v>
      </c>
      <c r="BB15" s="82">
        <v>73200</v>
      </c>
      <c r="BC15" s="80" t="s">
        <v>4</v>
      </c>
    </row>
    <row r="16" spans="1:55" s="10" customFormat="1" ht="23.25" customHeight="1" x14ac:dyDescent="0.45">
      <c r="A16" s="81"/>
      <c r="B16" s="81"/>
      <c r="C16" s="81"/>
      <c r="D16" s="81"/>
      <c r="E16" s="81"/>
      <c r="F16" s="81"/>
      <c r="G16" s="81"/>
      <c r="H16" s="81"/>
      <c r="J16" s="81"/>
      <c r="K16" s="81"/>
      <c r="L16" s="81"/>
      <c r="M16" s="81"/>
      <c r="N16" s="81"/>
      <c r="O16" s="81"/>
      <c r="P16" s="81"/>
      <c r="Q16" s="9">
        <v>192.23</v>
      </c>
      <c r="R16" s="11">
        <v>0</v>
      </c>
      <c r="S16" s="11">
        <v>47.08</v>
      </c>
      <c r="T16" s="11">
        <v>0</v>
      </c>
      <c r="U16" s="11">
        <v>0</v>
      </c>
      <c r="V16" s="11">
        <v>0</v>
      </c>
      <c r="W16" s="11">
        <v>7.85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</row>
    <row r="17" spans="1:55" s="10" customFormat="1" ht="23.25" customHeight="1" x14ac:dyDescent="0.45">
      <c r="A17" s="80">
        <v>3</v>
      </c>
      <c r="B17" s="80" t="s">
        <v>818</v>
      </c>
      <c r="C17" s="80" t="s">
        <v>819</v>
      </c>
      <c r="D17" s="80" t="s">
        <v>820</v>
      </c>
      <c r="E17" s="80" t="s">
        <v>169</v>
      </c>
      <c r="F17" s="80" t="s">
        <v>349</v>
      </c>
      <c r="G17" s="80" t="s">
        <v>171</v>
      </c>
      <c r="H17" s="80">
        <v>1</v>
      </c>
      <c r="J17" s="80">
        <v>0</v>
      </c>
      <c r="K17" s="80">
        <v>204</v>
      </c>
      <c r="L17" s="80">
        <v>0</v>
      </c>
      <c r="M17" s="80">
        <v>23</v>
      </c>
      <c r="N17" s="82">
        <v>225.32</v>
      </c>
      <c r="O17" s="80">
        <v>214</v>
      </c>
      <c r="P17" s="82">
        <v>1.05289719626168</v>
      </c>
      <c r="Q17" s="9">
        <v>192</v>
      </c>
      <c r="R17" s="9">
        <v>0</v>
      </c>
      <c r="S17" s="11">
        <v>30</v>
      </c>
      <c r="T17" s="11">
        <v>0</v>
      </c>
      <c r="U17" s="11">
        <v>0</v>
      </c>
      <c r="V17" s="11">
        <v>0</v>
      </c>
      <c r="W17" s="11">
        <v>1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82">
        <v>7.5</v>
      </c>
      <c r="AF17" s="82">
        <v>1</v>
      </c>
      <c r="AG17" s="82">
        <v>0</v>
      </c>
      <c r="AH17" s="82">
        <v>9.6199999999999992</v>
      </c>
      <c r="AI17" s="82">
        <v>7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0">
        <v>0</v>
      </c>
      <c r="AP17" s="82">
        <v>0</v>
      </c>
      <c r="AQ17" s="82">
        <v>0</v>
      </c>
      <c r="AR17" s="82">
        <v>281.5</v>
      </c>
      <c r="AS17" s="80">
        <v>7.5</v>
      </c>
      <c r="AT17" s="82">
        <v>5.63</v>
      </c>
      <c r="AU17" s="82">
        <v>0</v>
      </c>
      <c r="AV17" s="82">
        <v>0</v>
      </c>
      <c r="AW17" s="82">
        <v>0</v>
      </c>
      <c r="AX17" s="82">
        <v>94.15</v>
      </c>
      <c r="AY17" s="82">
        <v>107.28</v>
      </c>
      <c r="AZ17" s="82">
        <v>174.22</v>
      </c>
      <c r="BA17" s="82">
        <v>150</v>
      </c>
      <c r="BB17" s="82">
        <v>96900</v>
      </c>
      <c r="BC17" s="80" t="s">
        <v>4</v>
      </c>
    </row>
    <row r="18" spans="1:55" s="10" customFormat="1" ht="23.25" customHeight="1" x14ac:dyDescent="0.45">
      <c r="A18" s="81"/>
      <c r="B18" s="81"/>
      <c r="C18" s="81"/>
      <c r="D18" s="81"/>
      <c r="E18" s="81"/>
      <c r="F18" s="81"/>
      <c r="G18" s="81"/>
      <c r="H18" s="81"/>
      <c r="J18" s="81"/>
      <c r="K18" s="81"/>
      <c r="L18" s="81"/>
      <c r="M18" s="81"/>
      <c r="N18" s="81"/>
      <c r="O18" s="81"/>
      <c r="P18" s="81"/>
      <c r="Q18" s="9">
        <v>202.16</v>
      </c>
      <c r="R18" s="11">
        <v>0</v>
      </c>
      <c r="S18" s="11">
        <v>47.38</v>
      </c>
      <c r="T18" s="11">
        <v>0</v>
      </c>
      <c r="U18" s="11">
        <v>0</v>
      </c>
      <c r="V18" s="11">
        <v>0</v>
      </c>
      <c r="W18" s="11">
        <v>7.85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</row>
    <row r="19" spans="1:55" s="10" customFormat="1" ht="23.25" customHeight="1" x14ac:dyDescent="0.45">
      <c r="A19" s="80">
        <v>4</v>
      </c>
      <c r="B19" s="80" t="s">
        <v>821</v>
      </c>
      <c r="C19" s="80" t="s">
        <v>822</v>
      </c>
      <c r="D19" s="80" t="s">
        <v>823</v>
      </c>
      <c r="E19" s="80" t="s">
        <v>169</v>
      </c>
      <c r="F19" s="80" t="s">
        <v>349</v>
      </c>
      <c r="G19" s="80" t="s">
        <v>171</v>
      </c>
      <c r="H19" s="80">
        <v>1</v>
      </c>
      <c r="J19" s="80">
        <v>0</v>
      </c>
      <c r="K19" s="80">
        <v>204</v>
      </c>
      <c r="L19" s="80">
        <v>0</v>
      </c>
      <c r="M19" s="80">
        <v>21</v>
      </c>
      <c r="N19" s="82">
        <v>121.76</v>
      </c>
      <c r="O19" s="80">
        <v>188</v>
      </c>
      <c r="P19" s="82">
        <v>0.98076923076923095</v>
      </c>
      <c r="Q19" s="9">
        <v>176</v>
      </c>
      <c r="R19" s="9">
        <v>0</v>
      </c>
      <c r="S19" s="11">
        <v>20</v>
      </c>
      <c r="T19" s="11">
        <v>0</v>
      </c>
      <c r="U19" s="11">
        <v>0</v>
      </c>
      <c r="V19" s="11">
        <v>0</v>
      </c>
      <c r="W19" s="11">
        <v>1</v>
      </c>
      <c r="X19" s="11">
        <v>1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82">
        <v>5</v>
      </c>
      <c r="AF19" s="82">
        <v>2</v>
      </c>
      <c r="AG19" s="82">
        <v>0</v>
      </c>
      <c r="AH19" s="82">
        <v>9.23</v>
      </c>
      <c r="AI19" s="82">
        <v>7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0">
        <v>0</v>
      </c>
      <c r="AP19" s="82">
        <v>0</v>
      </c>
      <c r="AQ19" s="82">
        <v>0</v>
      </c>
      <c r="AR19" s="82">
        <v>240.8</v>
      </c>
      <c r="AS19" s="80">
        <v>5</v>
      </c>
      <c r="AT19" s="82">
        <v>4.82</v>
      </c>
      <c r="AU19" s="82">
        <v>0</v>
      </c>
      <c r="AV19" s="82">
        <v>1</v>
      </c>
      <c r="AW19" s="82">
        <v>0</v>
      </c>
      <c r="AX19" s="82">
        <v>82.38</v>
      </c>
      <c r="AY19" s="82">
        <v>93.2</v>
      </c>
      <c r="AZ19" s="82">
        <v>147.6</v>
      </c>
      <c r="BA19" s="82">
        <v>100</v>
      </c>
      <c r="BB19" s="82">
        <v>190400</v>
      </c>
      <c r="BC19" s="80" t="s">
        <v>4</v>
      </c>
    </row>
    <row r="20" spans="1:55" s="10" customFormat="1" ht="23.25" customHeight="1" x14ac:dyDescent="0.45">
      <c r="A20" s="81"/>
      <c r="B20" s="81"/>
      <c r="C20" s="81"/>
      <c r="D20" s="81"/>
      <c r="E20" s="81"/>
      <c r="F20" s="81"/>
      <c r="G20" s="81"/>
      <c r="H20" s="81"/>
      <c r="J20" s="81"/>
      <c r="K20" s="81"/>
      <c r="L20" s="81"/>
      <c r="M20" s="81"/>
      <c r="N20" s="81"/>
      <c r="O20" s="81"/>
      <c r="P20" s="81"/>
      <c r="Q20" s="9">
        <v>172.62</v>
      </c>
      <c r="R20" s="11">
        <v>0</v>
      </c>
      <c r="S20" s="11">
        <v>29.42</v>
      </c>
      <c r="T20" s="11">
        <v>0</v>
      </c>
      <c r="U20" s="11">
        <v>0</v>
      </c>
      <c r="V20" s="11">
        <v>0</v>
      </c>
      <c r="W20" s="11">
        <v>7.85</v>
      </c>
      <c r="X20" s="11">
        <v>9.6917249417249405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</row>
    <row r="21" spans="1:55" s="10" customFormat="1" ht="23.25" customHeight="1" x14ac:dyDescent="0.45">
      <c r="A21" s="80">
        <v>5</v>
      </c>
      <c r="B21" s="80" t="s">
        <v>824</v>
      </c>
      <c r="C21" s="80" t="s">
        <v>825</v>
      </c>
      <c r="D21" s="80" t="s">
        <v>826</v>
      </c>
      <c r="E21" s="80" t="s">
        <v>169</v>
      </c>
      <c r="F21" s="80" t="s">
        <v>349</v>
      </c>
      <c r="G21" s="80" t="s">
        <v>171</v>
      </c>
      <c r="H21" s="80">
        <v>1</v>
      </c>
      <c r="J21" s="80">
        <v>0</v>
      </c>
      <c r="K21" s="80">
        <v>204</v>
      </c>
      <c r="L21" s="80">
        <v>0</v>
      </c>
      <c r="M21" s="80">
        <v>23</v>
      </c>
      <c r="N21" s="82">
        <v>185.16</v>
      </c>
      <c r="O21" s="80">
        <v>214</v>
      </c>
      <c r="P21" s="82">
        <v>0.98076923076923095</v>
      </c>
      <c r="Q21" s="9">
        <v>192</v>
      </c>
      <c r="R21" s="9">
        <v>0</v>
      </c>
      <c r="S21" s="11">
        <v>30</v>
      </c>
      <c r="T21" s="11">
        <v>0</v>
      </c>
      <c r="U21" s="11">
        <v>0</v>
      </c>
      <c r="V21" s="11">
        <v>0</v>
      </c>
      <c r="W21" s="11">
        <v>1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82">
        <v>7.5</v>
      </c>
      <c r="AF21" s="82">
        <v>1</v>
      </c>
      <c r="AG21" s="82">
        <v>0</v>
      </c>
      <c r="AH21" s="82">
        <v>9.6199999999999992</v>
      </c>
      <c r="AI21" s="82">
        <v>7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0">
        <v>0</v>
      </c>
      <c r="AP21" s="82">
        <v>0</v>
      </c>
      <c r="AQ21" s="82">
        <v>0</v>
      </c>
      <c r="AR21" s="82">
        <v>264.39999999999998</v>
      </c>
      <c r="AS21" s="80">
        <v>7.5</v>
      </c>
      <c r="AT21" s="82">
        <v>5.29</v>
      </c>
      <c r="AU21" s="82">
        <v>0</v>
      </c>
      <c r="AV21" s="82">
        <v>1</v>
      </c>
      <c r="AW21" s="82">
        <v>0</v>
      </c>
      <c r="AX21" s="82">
        <v>86.31</v>
      </c>
      <c r="AY21" s="82">
        <v>100.1</v>
      </c>
      <c r="AZ21" s="82">
        <v>164.3</v>
      </c>
      <c r="BA21" s="82">
        <v>150</v>
      </c>
      <c r="BB21" s="82">
        <v>57200</v>
      </c>
      <c r="BC21" s="80" t="s">
        <v>4</v>
      </c>
    </row>
    <row r="22" spans="1:55" s="10" customFormat="1" ht="23.25" customHeight="1" x14ac:dyDescent="0.45">
      <c r="A22" s="81"/>
      <c r="B22" s="81"/>
      <c r="C22" s="81"/>
      <c r="D22" s="81"/>
      <c r="E22" s="81"/>
      <c r="F22" s="81"/>
      <c r="G22" s="81"/>
      <c r="H22" s="81"/>
      <c r="J22" s="81"/>
      <c r="K22" s="81"/>
      <c r="L22" s="81"/>
      <c r="M22" s="81"/>
      <c r="N22" s="81"/>
      <c r="O22" s="81"/>
      <c r="P22" s="81"/>
      <c r="Q22" s="9">
        <v>188.31</v>
      </c>
      <c r="R22" s="11">
        <v>0</v>
      </c>
      <c r="S22" s="11">
        <v>44.13</v>
      </c>
      <c r="T22" s="11">
        <v>0</v>
      </c>
      <c r="U22" s="11">
        <v>0</v>
      </c>
      <c r="V22" s="11">
        <v>0</v>
      </c>
      <c r="W22" s="11">
        <v>7.85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</row>
    <row r="23" spans="1:55" s="10" customFormat="1" ht="23.25" customHeight="1" x14ac:dyDescent="0.45">
      <c r="A23" s="80">
        <v>6</v>
      </c>
      <c r="B23" s="80" t="s">
        <v>827</v>
      </c>
      <c r="C23" s="80" t="s">
        <v>828</v>
      </c>
      <c r="D23" s="80" t="s">
        <v>829</v>
      </c>
      <c r="E23" s="80" t="s">
        <v>169</v>
      </c>
      <c r="F23" s="80" t="s">
        <v>830</v>
      </c>
      <c r="G23" s="80" t="s">
        <v>171</v>
      </c>
      <c r="H23" s="80">
        <v>1</v>
      </c>
      <c r="J23" s="80">
        <v>0</v>
      </c>
      <c r="K23" s="80">
        <v>204</v>
      </c>
      <c r="L23" s="80">
        <v>0</v>
      </c>
      <c r="M23" s="80">
        <v>24</v>
      </c>
      <c r="N23" s="82">
        <v>156.26</v>
      </c>
      <c r="O23" s="80">
        <v>220</v>
      </c>
      <c r="P23" s="82">
        <v>0.98076923076923095</v>
      </c>
      <c r="Q23" s="9">
        <v>200</v>
      </c>
      <c r="R23" s="9">
        <v>0</v>
      </c>
      <c r="S23" s="11">
        <v>28</v>
      </c>
      <c r="T23" s="11">
        <v>0</v>
      </c>
      <c r="U23" s="11">
        <v>0</v>
      </c>
      <c r="V23" s="11">
        <v>0</v>
      </c>
      <c r="W23" s="11">
        <v>1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82">
        <v>7</v>
      </c>
      <c r="AF23" s="82">
        <v>0</v>
      </c>
      <c r="AG23" s="82">
        <v>0</v>
      </c>
      <c r="AH23" s="82">
        <v>10</v>
      </c>
      <c r="AI23" s="82">
        <v>7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0">
        <v>0</v>
      </c>
      <c r="AP23" s="82">
        <v>0</v>
      </c>
      <c r="AQ23" s="82">
        <v>0</v>
      </c>
      <c r="AR23" s="82">
        <v>269.19</v>
      </c>
      <c r="AS23" s="80">
        <v>7</v>
      </c>
      <c r="AT23" s="82">
        <v>5.38</v>
      </c>
      <c r="AU23" s="82">
        <v>0</v>
      </c>
      <c r="AV23" s="82">
        <v>1</v>
      </c>
      <c r="AW23" s="82">
        <v>0</v>
      </c>
      <c r="AX23" s="82">
        <v>94.15</v>
      </c>
      <c r="AY23" s="82">
        <v>107.53</v>
      </c>
      <c r="AZ23" s="82">
        <v>161.66</v>
      </c>
      <c r="BA23" s="82">
        <v>150</v>
      </c>
      <c r="BB23" s="82">
        <v>46600</v>
      </c>
      <c r="BC23" s="80" t="s">
        <v>4</v>
      </c>
    </row>
    <row r="24" spans="1:55" s="10" customFormat="1" ht="23.25" customHeight="1" x14ac:dyDescent="0.45">
      <c r="A24" s="81"/>
      <c r="B24" s="81"/>
      <c r="C24" s="81"/>
      <c r="D24" s="81"/>
      <c r="E24" s="81"/>
      <c r="F24" s="81"/>
      <c r="G24" s="81"/>
      <c r="H24" s="81"/>
      <c r="J24" s="81"/>
      <c r="K24" s="81"/>
      <c r="L24" s="81"/>
      <c r="M24" s="81"/>
      <c r="N24" s="81"/>
      <c r="O24" s="81"/>
      <c r="P24" s="81"/>
      <c r="Q24" s="9">
        <v>196.15</v>
      </c>
      <c r="R24" s="11">
        <v>0</v>
      </c>
      <c r="S24" s="11">
        <v>41.19</v>
      </c>
      <c r="T24" s="11">
        <v>0</v>
      </c>
      <c r="U24" s="11">
        <v>0</v>
      </c>
      <c r="V24" s="11">
        <v>0</v>
      </c>
      <c r="W24" s="11">
        <v>7.85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</row>
    <row r="25" spans="1:55" s="10" customFormat="1" ht="23.25" customHeight="1" x14ac:dyDescent="0.45">
      <c r="A25" s="80">
        <v>7</v>
      </c>
      <c r="B25" s="80" t="s">
        <v>831</v>
      </c>
      <c r="C25" s="80" t="s">
        <v>832</v>
      </c>
      <c r="D25" s="80" t="s">
        <v>833</v>
      </c>
      <c r="E25" s="80" t="s">
        <v>169</v>
      </c>
      <c r="F25" s="80" t="s">
        <v>834</v>
      </c>
      <c r="G25" s="80" t="s">
        <v>171</v>
      </c>
      <c r="H25" s="80">
        <v>1</v>
      </c>
      <c r="J25" s="80">
        <v>0</v>
      </c>
      <c r="K25" s="80">
        <v>204</v>
      </c>
      <c r="L25" s="80">
        <v>0</v>
      </c>
      <c r="M25" s="80">
        <v>24</v>
      </c>
      <c r="N25" s="82">
        <v>169.14</v>
      </c>
      <c r="O25" s="80">
        <v>220</v>
      </c>
      <c r="P25" s="82">
        <v>0.98076923076923095</v>
      </c>
      <c r="Q25" s="9">
        <v>200</v>
      </c>
      <c r="R25" s="9">
        <v>0</v>
      </c>
      <c r="S25" s="11">
        <v>28</v>
      </c>
      <c r="T25" s="11">
        <v>0</v>
      </c>
      <c r="U25" s="11">
        <v>0</v>
      </c>
      <c r="V25" s="11">
        <v>0</v>
      </c>
      <c r="W25" s="11">
        <v>1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82">
        <v>7</v>
      </c>
      <c r="AF25" s="82">
        <v>0</v>
      </c>
      <c r="AG25" s="82">
        <v>0</v>
      </c>
      <c r="AH25" s="82">
        <v>10</v>
      </c>
      <c r="AI25" s="82">
        <v>7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0">
        <v>0</v>
      </c>
      <c r="AP25" s="82">
        <v>0</v>
      </c>
      <c r="AQ25" s="82">
        <v>0</v>
      </c>
      <c r="AR25" s="82">
        <v>269.19</v>
      </c>
      <c r="AS25" s="80">
        <v>7</v>
      </c>
      <c r="AT25" s="82">
        <v>5.38</v>
      </c>
      <c r="AU25" s="82">
        <v>0</v>
      </c>
      <c r="AV25" s="82">
        <v>1</v>
      </c>
      <c r="AW25" s="82">
        <v>0</v>
      </c>
      <c r="AX25" s="82">
        <v>94.15</v>
      </c>
      <c r="AY25" s="82">
        <v>107.53</v>
      </c>
      <c r="AZ25" s="82">
        <v>161.66</v>
      </c>
      <c r="BA25" s="82">
        <v>150</v>
      </c>
      <c r="BB25" s="82">
        <v>46600</v>
      </c>
      <c r="BC25" s="80" t="s">
        <v>4</v>
      </c>
    </row>
    <row r="26" spans="1:55" s="10" customFormat="1" ht="23.25" customHeight="1" x14ac:dyDescent="0.45">
      <c r="A26" s="81"/>
      <c r="B26" s="81"/>
      <c r="C26" s="81"/>
      <c r="D26" s="81"/>
      <c r="E26" s="81"/>
      <c r="F26" s="81"/>
      <c r="G26" s="81"/>
      <c r="H26" s="81"/>
      <c r="J26" s="81"/>
      <c r="K26" s="81"/>
      <c r="L26" s="81"/>
      <c r="M26" s="81"/>
      <c r="N26" s="81"/>
      <c r="O26" s="81"/>
      <c r="P26" s="81"/>
      <c r="Q26" s="9">
        <v>196.15</v>
      </c>
      <c r="R26" s="11">
        <v>0</v>
      </c>
      <c r="S26" s="11">
        <v>41.19</v>
      </c>
      <c r="T26" s="11">
        <v>0</v>
      </c>
      <c r="U26" s="11">
        <v>0</v>
      </c>
      <c r="V26" s="11">
        <v>0</v>
      </c>
      <c r="W26" s="11">
        <v>7.85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</row>
    <row r="27" spans="1:55" s="10" customFormat="1" ht="23.25" customHeight="1" x14ac:dyDescent="0.45">
      <c r="A27" s="80">
        <v>8</v>
      </c>
      <c r="B27" s="80" t="s">
        <v>835</v>
      </c>
      <c r="C27" s="80" t="s">
        <v>836</v>
      </c>
      <c r="D27" s="80" t="s">
        <v>837</v>
      </c>
      <c r="E27" s="80" t="s">
        <v>169</v>
      </c>
      <c r="F27" s="80" t="s">
        <v>483</v>
      </c>
      <c r="G27" s="80" t="s">
        <v>171</v>
      </c>
      <c r="H27" s="80">
        <v>1</v>
      </c>
      <c r="J27" s="80">
        <v>0</v>
      </c>
      <c r="K27" s="80">
        <v>204</v>
      </c>
      <c r="L27" s="80">
        <v>0</v>
      </c>
      <c r="M27" s="80">
        <v>22</v>
      </c>
      <c r="N27" s="82">
        <v>126.74</v>
      </c>
      <c r="O27" s="80">
        <v>196</v>
      </c>
      <c r="P27" s="82">
        <v>0.98076923076923095</v>
      </c>
      <c r="Q27" s="9">
        <v>184</v>
      </c>
      <c r="R27" s="9">
        <v>0</v>
      </c>
      <c r="S27" s="11">
        <v>20</v>
      </c>
      <c r="T27" s="11">
        <v>0</v>
      </c>
      <c r="U27" s="11">
        <v>0</v>
      </c>
      <c r="V27" s="11">
        <v>0</v>
      </c>
      <c r="W27" s="11">
        <v>1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82">
        <v>5</v>
      </c>
      <c r="AF27" s="82">
        <v>2</v>
      </c>
      <c r="AG27" s="82">
        <v>0</v>
      </c>
      <c r="AH27" s="82">
        <v>9.23</v>
      </c>
      <c r="AI27" s="82">
        <v>7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0">
        <v>0</v>
      </c>
      <c r="AP27" s="82">
        <v>0</v>
      </c>
      <c r="AQ27" s="82">
        <v>0</v>
      </c>
      <c r="AR27" s="82">
        <v>238.96</v>
      </c>
      <c r="AS27" s="80">
        <v>5</v>
      </c>
      <c r="AT27" s="82">
        <v>4.78</v>
      </c>
      <c r="AU27" s="82">
        <v>0</v>
      </c>
      <c r="AV27" s="82">
        <v>1</v>
      </c>
      <c r="AW27" s="82">
        <v>0</v>
      </c>
      <c r="AX27" s="82">
        <v>94.15</v>
      </c>
      <c r="AY27" s="82">
        <v>104.93</v>
      </c>
      <c r="AZ27" s="82">
        <v>134.03</v>
      </c>
      <c r="BA27" s="82">
        <v>100</v>
      </c>
      <c r="BB27" s="82">
        <v>136100</v>
      </c>
      <c r="BC27" s="80" t="s">
        <v>4</v>
      </c>
    </row>
    <row r="28" spans="1:55" s="10" customFormat="1" ht="23.25" customHeight="1" x14ac:dyDescent="0.45">
      <c r="A28" s="81"/>
      <c r="B28" s="81"/>
      <c r="C28" s="81"/>
      <c r="D28" s="81"/>
      <c r="E28" s="81"/>
      <c r="F28" s="81"/>
      <c r="G28" s="81"/>
      <c r="H28" s="81"/>
      <c r="J28" s="81"/>
      <c r="K28" s="81"/>
      <c r="L28" s="81"/>
      <c r="M28" s="81"/>
      <c r="N28" s="81"/>
      <c r="O28" s="81"/>
      <c r="P28" s="81"/>
      <c r="Q28" s="9">
        <v>180.46</v>
      </c>
      <c r="R28" s="11">
        <v>0</v>
      </c>
      <c r="S28" s="11">
        <v>29.42</v>
      </c>
      <c r="T28" s="11">
        <v>0</v>
      </c>
      <c r="U28" s="11">
        <v>0</v>
      </c>
      <c r="V28" s="11">
        <v>0</v>
      </c>
      <c r="W28" s="11">
        <v>7.85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</row>
    <row r="29" spans="1:55" s="10" customFormat="1" ht="23.25" customHeight="1" x14ac:dyDescent="0.45">
      <c r="A29" s="80">
        <v>9</v>
      </c>
      <c r="B29" s="80" t="s">
        <v>838</v>
      </c>
      <c r="C29" s="80" t="s">
        <v>839</v>
      </c>
      <c r="D29" s="80" t="s">
        <v>840</v>
      </c>
      <c r="E29" s="80" t="s">
        <v>169</v>
      </c>
      <c r="F29" s="80" t="s">
        <v>483</v>
      </c>
      <c r="G29" s="80" t="s">
        <v>171</v>
      </c>
      <c r="H29" s="80">
        <v>1</v>
      </c>
      <c r="J29" s="80">
        <v>0</v>
      </c>
      <c r="K29" s="80">
        <v>204</v>
      </c>
      <c r="L29" s="80">
        <v>0</v>
      </c>
      <c r="M29" s="80">
        <v>24</v>
      </c>
      <c r="N29" s="82">
        <v>147.06</v>
      </c>
      <c r="O29" s="80">
        <v>218</v>
      </c>
      <c r="P29" s="82">
        <v>0.98076923076923095</v>
      </c>
      <c r="Q29" s="9">
        <v>200</v>
      </c>
      <c r="R29" s="9">
        <v>0</v>
      </c>
      <c r="S29" s="11">
        <v>26</v>
      </c>
      <c r="T29" s="11">
        <v>0</v>
      </c>
      <c r="U29" s="11">
        <v>0</v>
      </c>
      <c r="V29" s="11">
        <v>0</v>
      </c>
      <c r="W29" s="11">
        <v>1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82">
        <v>6.5</v>
      </c>
      <c r="AF29" s="82">
        <v>0</v>
      </c>
      <c r="AG29" s="82">
        <v>0</v>
      </c>
      <c r="AH29" s="82">
        <v>10</v>
      </c>
      <c r="AI29" s="82">
        <v>7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0">
        <v>0</v>
      </c>
      <c r="AP29" s="82">
        <v>0</v>
      </c>
      <c r="AQ29" s="82">
        <v>0</v>
      </c>
      <c r="AR29" s="82">
        <v>265.75</v>
      </c>
      <c r="AS29" s="80">
        <v>6.5</v>
      </c>
      <c r="AT29" s="82">
        <v>5.32</v>
      </c>
      <c r="AU29" s="82">
        <v>0</v>
      </c>
      <c r="AV29" s="82">
        <v>0</v>
      </c>
      <c r="AW29" s="82">
        <v>0</v>
      </c>
      <c r="AX29" s="82">
        <v>94.15</v>
      </c>
      <c r="AY29" s="82">
        <v>105.97</v>
      </c>
      <c r="AZ29" s="82">
        <v>159.78</v>
      </c>
      <c r="BA29" s="82">
        <v>150</v>
      </c>
      <c r="BB29" s="82">
        <v>39100</v>
      </c>
      <c r="BC29" s="80" t="s">
        <v>4</v>
      </c>
    </row>
    <row r="30" spans="1:55" s="10" customFormat="1" ht="23.25" customHeight="1" x14ac:dyDescent="0.45">
      <c r="A30" s="81"/>
      <c r="B30" s="81"/>
      <c r="C30" s="81"/>
      <c r="D30" s="81"/>
      <c r="E30" s="81"/>
      <c r="F30" s="81"/>
      <c r="G30" s="81"/>
      <c r="H30" s="81"/>
      <c r="J30" s="81"/>
      <c r="K30" s="81"/>
      <c r="L30" s="81"/>
      <c r="M30" s="81"/>
      <c r="N30" s="81"/>
      <c r="O30" s="81"/>
      <c r="P30" s="81"/>
      <c r="Q30" s="9">
        <v>196.15</v>
      </c>
      <c r="R30" s="11">
        <v>0</v>
      </c>
      <c r="S30" s="11">
        <v>38.25</v>
      </c>
      <c r="T30" s="11">
        <v>0</v>
      </c>
      <c r="U30" s="11">
        <v>0</v>
      </c>
      <c r="V30" s="11">
        <v>0</v>
      </c>
      <c r="W30" s="11">
        <v>7.85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</row>
    <row r="31" spans="1:55" s="10" customFormat="1" ht="23.25" customHeight="1" x14ac:dyDescent="0.45">
      <c r="A31" s="80">
        <v>10</v>
      </c>
      <c r="B31" s="80" t="s">
        <v>841</v>
      </c>
      <c r="C31" s="80" t="s">
        <v>842</v>
      </c>
      <c r="D31" s="80" t="s">
        <v>843</v>
      </c>
      <c r="E31" s="80" t="s">
        <v>169</v>
      </c>
      <c r="F31" s="80" t="s">
        <v>483</v>
      </c>
      <c r="G31" s="80" t="s">
        <v>171</v>
      </c>
      <c r="H31" s="80">
        <v>1</v>
      </c>
      <c r="J31" s="80">
        <v>0</v>
      </c>
      <c r="K31" s="80">
        <v>204</v>
      </c>
      <c r="L31" s="80">
        <v>0</v>
      </c>
      <c r="M31" s="80">
        <v>23.5</v>
      </c>
      <c r="N31" s="82">
        <v>159.69999999999999</v>
      </c>
      <c r="O31" s="80">
        <v>216</v>
      </c>
      <c r="P31" s="82">
        <v>0.98076923076923095</v>
      </c>
      <c r="Q31" s="9">
        <v>196</v>
      </c>
      <c r="R31" s="9">
        <v>0</v>
      </c>
      <c r="S31" s="11">
        <v>28</v>
      </c>
      <c r="T31" s="11">
        <v>0</v>
      </c>
      <c r="U31" s="11">
        <v>0</v>
      </c>
      <c r="V31" s="11">
        <v>0</v>
      </c>
      <c r="W31" s="11">
        <v>1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82">
        <v>7</v>
      </c>
      <c r="AF31" s="82">
        <v>0.5</v>
      </c>
      <c r="AG31" s="82">
        <v>0</v>
      </c>
      <c r="AH31" s="82">
        <v>9.81</v>
      </c>
      <c r="AI31" s="82">
        <v>7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0">
        <v>0</v>
      </c>
      <c r="AP31" s="82">
        <v>0</v>
      </c>
      <c r="AQ31" s="82">
        <v>0</v>
      </c>
      <c r="AR31" s="82">
        <v>265.08</v>
      </c>
      <c r="AS31" s="80">
        <v>7</v>
      </c>
      <c r="AT31" s="82">
        <v>5.3</v>
      </c>
      <c r="AU31" s="82">
        <v>0</v>
      </c>
      <c r="AV31" s="82">
        <v>1</v>
      </c>
      <c r="AW31" s="82">
        <v>0</v>
      </c>
      <c r="AX31" s="82">
        <v>94.15</v>
      </c>
      <c r="AY31" s="82">
        <v>107.45</v>
      </c>
      <c r="AZ31" s="82">
        <v>157.63</v>
      </c>
      <c r="BA31" s="82">
        <v>150</v>
      </c>
      <c r="BB31" s="82">
        <v>30500</v>
      </c>
      <c r="BC31" s="80" t="s">
        <v>4</v>
      </c>
    </row>
    <row r="32" spans="1:55" s="10" customFormat="1" ht="23.25" customHeight="1" x14ac:dyDescent="0.45">
      <c r="A32" s="81"/>
      <c r="B32" s="81"/>
      <c r="C32" s="81"/>
      <c r="D32" s="81"/>
      <c r="E32" s="81"/>
      <c r="F32" s="81"/>
      <c r="G32" s="81"/>
      <c r="H32" s="81"/>
      <c r="J32" s="81"/>
      <c r="K32" s="81"/>
      <c r="L32" s="81"/>
      <c r="M32" s="81"/>
      <c r="N32" s="81"/>
      <c r="O32" s="81"/>
      <c r="P32" s="81"/>
      <c r="Q32" s="9">
        <v>192.23</v>
      </c>
      <c r="R32" s="11">
        <v>0</v>
      </c>
      <c r="S32" s="11">
        <v>41.19</v>
      </c>
      <c r="T32" s="11">
        <v>0</v>
      </c>
      <c r="U32" s="11">
        <v>0</v>
      </c>
      <c r="V32" s="11">
        <v>0</v>
      </c>
      <c r="W32" s="11">
        <v>7.85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</row>
    <row r="33" spans="1:55" s="10" customFormat="1" ht="23.25" customHeight="1" x14ac:dyDescent="0.45">
      <c r="A33" s="80">
        <v>11</v>
      </c>
      <c r="B33" s="80" t="s">
        <v>844</v>
      </c>
      <c r="C33" s="80" t="s">
        <v>845</v>
      </c>
      <c r="D33" s="80" t="s">
        <v>846</v>
      </c>
      <c r="E33" s="80" t="s">
        <v>169</v>
      </c>
      <c r="F33" s="80" t="s">
        <v>847</v>
      </c>
      <c r="G33" s="80" t="s">
        <v>171</v>
      </c>
      <c r="H33" s="80">
        <v>1</v>
      </c>
      <c r="J33" s="80">
        <v>3</v>
      </c>
      <c r="K33" s="80">
        <v>204</v>
      </c>
      <c r="L33" s="80">
        <v>0</v>
      </c>
      <c r="M33" s="80">
        <v>24</v>
      </c>
      <c r="N33" s="82">
        <v>142.69999999999999</v>
      </c>
      <c r="O33" s="80">
        <v>220</v>
      </c>
      <c r="P33" s="82">
        <v>0.98076923076923095</v>
      </c>
      <c r="Q33" s="9">
        <v>200</v>
      </c>
      <c r="R33" s="9">
        <v>0</v>
      </c>
      <c r="S33" s="11">
        <v>28</v>
      </c>
      <c r="T33" s="11">
        <v>0</v>
      </c>
      <c r="U33" s="11">
        <v>0</v>
      </c>
      <c r="V33" s="11">
        <v>0</v>
      </c>
      <c r="W33" s="11">
        <v>1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82">
        <v>7</v>
      </c>
      <c r="AF33" s="82">
        <v>0</v>
      </c>
      <c r="AG33" s="82">
        <v>0</v>
      </c>
      <c r="AH33" s="82">
        <v>10</v>
      </c>
      <c r="AI33" s="82">
        <v>7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0">
        <v>0</v>
      </c>
      <c r="AP33" s="82">
        <v>0</v>
      </c>
      <c r="AQ33" s="82">
        <v>0</v>
      </c>
      <c r="AR33" s="82">
        <v>269.19</v>
      </c>
      <c r="AS33" s="80">
        <v>7</v>
      </c>
      <c r="AT33" s="82">
        <v>5.38</v>
      </c>
      <c r="AU33" s="82">
        <v>0</v>
      </c>
      <c r="AV33" s="82">
        <v>0</v>
      </c>
      <c r="AW33" s="82">
        <v>0</v>
      </c>
      <c r="AX33" s="82">
        <v>94.15</v>
      </c>
      <c r="AY33" s="82">
        <v>106.53</v>
      </c>
      <c r="AZ33" s="82">
        <v>162.66</v>
      </c>
      <c r="BA33" s="82">
        <v>150</v>
      </c>
      <c r="BB33" s="82">
        <v>50600</v>
      </c>
      <c r="BC33" s="80" t="s">
        <v>4</v>
      </c>
    </row>
    <row r="34" spans="1:55" s="10" customFormat="1" ht="23.25" customHeight="1" x14ac:dyDescent="0.45">
      <c r="A34" s="81"/>
      <c r="B34" s="81"/>
      <c r="C34" s="81"/>
      <c r="D34" s="81"/>
      <c r="E34" s="81"/>
      <c r="F34" s="81"/>
      <c r="G34" s="81"/>
      <c r="H34" s="81"/>
      <c r="J34" s="81"/>
      <c r="K34" s="81"/>
      <c r="L34" s="81"/>
      <c r="M34" s="81"/>
      <c r="N34" s="81"/>
      <c r="O34" s="81"/>
      <c r="P34" s="81"/>
      <c r="Q34" s="9">
        <v>196.15</v>
      </c>
      <c r="R34" s="11">
        <v>0</v>
      </c>
      <c r="S34" s="11">
        <v>41.19</v>
      </c>
      <c r="T34" s="11">
        <v>0</v>
      </c>
      <c r="U34" s="11">
        <v>0</v>
      </c>
      <c r="V34" s="11">
        <v>0</v>
      </c>
      <c r="W34" s="11">
        <v>7.85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</row>
    <row r="35" spans="1:55" s="10" customFormat="1" ht="23.25" customHeight="1" x14ac:dyDescent="0.45">
      <c r="A35" s="80">
        <v>12</v>
      </c>
      <c r="B35" s="80" t="s">
        <v>848</v>
      </c>
      <c r="C35" s="80" t="s">
        <v>849</v>
      </c>
      <c r="D35" s="80" t="s">
        <v>850</v>
      </c>
      <c r="E35" s="80" t="s">
        <v>169</v>
      </c>
      <c r="F35" s="80" t="s">
        <v>226</v>
      </c>
      <c r="G35" s="80" t="s">
        <v>171</v>
      </c>
      <c r="H35" s="80">
        <v>1</v>
      </c>
      <c r="J35" s="80">
        <v>1</v>
      </c>
      <c r="K35" s="80">
        <v>204</v>
      </c>
      <c r="L35" s="80">
        <v>0</v>
      </c>
      <c r="M35" s="80">
        <v>23</v>
      </c>
      <c r="N35" s="82">
        <v>156.13999999999999</v>
      </c>
      <c r="O35" s="80">
        <v>202</v>
      </c>
      <c r="P35" s="82">
        <v>0.98076923076923095</v>
      </c>
      <c r="Q35" s="9">
        <v>192</v>
      </c>
      <c r="R35" s="9">
        <v>0</v>
      </c>
      <c r="S35" s="11">
        <v>18</v>
      </c>
      <c r="T35" s="11">
        <v>0</v>
      </c>
      <c r="U35" s="11">
        <v>0</v>
      </c>
      <c r="V35" s="11">
        <v>0</v>
      </c>
      <c r="W35" s="11">
        <v>1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82">
        <v>4.5</v>
      </c>
      <c r="AF35" s="82">
        <v>0.5</v>
      </c>
      <c r="AG35" s="82">
        <v>0.5</v>
      </c>
      <c r="AH35" s="82">
        <v>0</v>
      </c>
      <c r="AI35" s="82">
        <v>7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0">
        <v>0</v>
      </c>
      <c r="AP35" s="82">
        <v>0</v>
      </c>
      <c r="AQ35" s="82">
        <v>0</v>
      </c>
      <c r="AR35" s="82">
        <v>234.13</v>
      </c>
      <c r="AS35" s="80">
        <v>4.5</v>
      </c>
      <c r="AT35" s="82">
        <v>4.68</v>
      </c>
      <c r="AU35" s="82">
        <v>0</v>
      </c>
      <c r="AV35" s="82">
        <v>0</v>
      </c>
      <c r="AW35" s="82">
        <v>0</v>
      </c>
      <c r="AX35" s="82">
        <v>94.15</v>
      </c>
      <c r="AY35" s="82">
        <v>103.33</v>
      </c>
      <c r="AZ35" s="82">
        <v>130.80000000000001</v>
      </c>
      <c r="BA35" s="82">
        <v>100</v>
      </c>
      <c r="BB35" s="82">
        <v>123200</v>
      </c>
      <c r="BC35" s="80" t="s">
        <v>4</v>
      </c>
    </row>
    <row r="36" spans="1:55" s="10" customFormat="1" ht="23.25" customHeight="1" x14ac:dyDescent="0.45">
      <c r="A36" s="81"/>
      <c r="B36" s="81"/>
      <c r="C36" s="81"/>
      <c r="D36" s="81"/>
      <c r="E36" s="81"/>
      <c r="F36" s="81"/>
      <c r="G36" s="81"/>
      <c r="H36" s="81"/>
      <c r="J36" s="81"/>
      <c r="K36" s="81"/>
      <c r="L36" s="81"/>
      <c r="M36" s="81"/>
      <c r="N36" s="81"/>
      <c r="O36" s="81"/>
      <c r="P36" s="81"/>
      <c r="Q36" s="9">
        <v>188.31</v>
      </c>
      <c r="R36" s="11">
        <v>0</v>
      </c>
      <c r="S36" s="11">
        <v>26.48</v>
      </c>
      <c r="T36" s="11">
        <v>0</v>
      </c>
      <c r="U36" s="11">
        <v>0</v>
      </c>
      <c r="V36" s="11">
        <v>0</v>
      </c>
      <c r="W36" s="11">
        <v>7.85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</row>
    <row r="37" spans="1:55" s="10" customFormat="1" ht="23.25" customHeight="1" x14ac:dyDescent="0.45">
      <c r="A37" s="80">
        <v>13</v>
      </c>
      <c r="B37" s="80" t="s">
        <v>851</v>
      </c>
      <c r="C37" s="80" t="s">
        <v>852</v>
      </c>
      <c r="D37" s="80" t="s">
        <v>853</v>
      </c>
      <c r="E37" s="80" t="s">
        <v>169</v>
      </c>
      <c r="F37" s="80" t="s">
        <v>573</v>
      </c>
      <c r="G37" s="80" t="s">
        <v>171</v>
      </c>
      <c r="H37" s="80">
        <v>1</v>
      </c>
      <c r="J37" s="80">
        <v>2</v>
      </c>
      <c r="K37" s="80">
        <v>204</v>
      </c>
      <c r="L37" s="80">
        <v>0</v>
      </c>
      <c r="M37" s="80">
        <v>24</v>
      </c>
      <c r="N37" s="82">
        <v>570.41999999999996</v>
      </c>
      <c r="O37" s="80">
        <v>226</v>
      </c>
      <c r="P37" s="82">
        <v>2.5239823008849598</v>
      </c>
      <c r="Q37" s="9">
        <v>200</v>
      </c>
      <c r="R37" s="9">
        <v>0</v>
      </c>
      <c r="S37" s="11">
        <v>34</v>
      </c>
      <c r="T37" s="11">
        <v>0</v>
      </c>
      <c r="U37" s="11">
        <v>0</v>
      </c>
      <c r="V37" s="11">
        <v>0</v>
      </c>
      <c r="W37" s="11">
        <v>1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82">
        <v>8.5</v>
      </c>
      <c r="AF37" s="82">
        <v>0</v>
      </c>
      <c r="AG37" s="82">
        <v>0</v>
      </c>
      <c r="AH37" s="82">
        <v>10</v>
      </c>
      <c r="AI37" s="82">
        <v>7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0">
        <v>0</v>
      </c>
      <c r="AP37" s="82">
        <v>0</v>
      </c>
      <c r="AQ37" s="82">
        <v>0</v>
      </c>
      <c r="AR37" s="82">
        <v>666.858738476707</v>
      </c>
      <c r="AS37" s="80">
        <v>8.5</v>
      </c>
      <c r="AT37" s="82">
        <v>5.9</v>
      </c>
      <c r="AU37" s="82">
        <v>10.908738476706899</v>
      </c>
      <c r="AV37" s="82">
        <v>0</v>
      </c>
      <c r="AW37" s="82">
        <v>0</v>
      </c>
      <c r="AX37" s="82">
        <v>94.15</v>
      </c>
      <c r="AY37" s="82">
        <v>119.458738476707</v>
      </c>
      <c r="AZ37" s="82">
        <v>547.4</v>
      </c>
      <c r="BA37" s="82">
        <v>500</v>
      </c>
      <c r="BB37" s="82">
        <v>189600</v>
      </c>
      <c r="BC37" s="80" t="s">
        <v>4</v>
      </c>
    </row>
    <row r="38" spans="1:55" s="10" customFormat="1" ht="23.25" customHeight="1" x14ac:dyDescent="0.45">
      <c r="A38" s="81"/>
      <c r="B38" s="81"/>
      <c r="C38" s="81"/>
      <c r="D38" s="81"/>
      <c r="E38" s="81"/>
      <c r="F38" s="81"/>
      <c r="G38" s="81"/>
      <c r="H38" s="81"/>
      <c r="J38" s="81"/>
      <c r="K38" s="81"/>
      <c r="L38" s="81"/>
      <c r="M38" s="81"/>
      <c r="N38" s="81"/>
      <c r="O38" s="81"/>
      <c r="P38" s="81"/>
      <c r="Q38" s="9">
        <v>504.8</v>
      </c>
      <c r="R38" s="11">
        <v>0</v>
      </c>
      <c r="S38" s="11">
        <v>128.72</v>
      </c>
      <c r="T38" s="11">
        <v>0</v>
      </c>
      <c r="U38" s="11">
        <v>0</v>
      </c>
      <c r="V38" s="11">
        <v>0</v>
      </c>
      <c r="W38" s="11">
        <v>7.85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</row>
    <row r="39" spans="1:55" s="10" customFormat="1" ht="23.25" customHeight="1" x14ac:dyDescent="0.45">
      <c r="A39" s="80">
        <v>14</v>
      </c>
      <c r="B39" s="80" t="s">
        <v>854</v>
      </c>
      <c r="C39" s="80" t="s">
        <v>855</v>
      </c>
      <c r="D39" s="80" t="s">
        <v>856</v>
      </c>
      <c r="E39" s="80" t="s">
        <v>169</v>
      </c>
      <c r="F39" s="80" t="s">
        <v>857</v>
      </c>
      <c r="G39" s="80" t="s">
        <v>171</v>
      </c>
      <c r="H39" s="80">
        <v>1</v>
      </c>
      <c r="J39" s="80">
        <v>2</v>
      </c>
      <c r="K39" s="80">
        <v>204</v>
      </c>
      <c r="L39" s="80">
        <v>0</v>
      </c>
      <c r="M39" s="80">
        <v>23</v>
      </c>
      <c r="N39" s="82">
        <v>150.04</v>
      </c>
      <c r="O39" s="80">
        <v>210</v>
      </c>
      <c r="P39" s="82">
        <v>0.98076923076923095</v>
      </c>
      <c r="Q39" s="9">
        <v>192</v>
      </c>
      <c r="R39" s="9">
        <v>0</v>
      </c>
      <c r="S39" s="11">
        <v>26</v>
      </c>
      <c r="T39" s="11">
        <v>0</v>
      </c>
      <c r="U39" s="11">
        <v>0</v>
      </c>
      <c r="V39" s="11">
        <v>0</v>
      </c>
      <c r="W39" s="11">
        <v>1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82">
        <v>6.5</v>
      </c>
      <c r="AF39" s="82">
        <v>1</v>
      </c>
      <c r="AG39" s="82">
        <v>0</v>
      </c>
      <c r="AH39" s="82">
        <v>9.6199999999999992</v>
      </c>
      <c r="AI39" s="82">
        <v>7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0">
        <v>0</v>
      </c>
      <c r="AP39" s="82">
        <v>0</v>
      </c>
      <c r="AQ39" s="82">
        <v>0</v>
      </c>
      <c r="AR39" s="82">
        <v>257.52</v>
      </c>
      <c r="AS39" s="80">
        <v>6.5</v>
      </c>
      <c r="AT39" s="82">
        <v>5.15</v>
      </c>
      <c r="AU39" s="82">
        <v>0</v>
      </c>
      <c r="AV39" s="82">
        <v>1</v>
      </c>
      <c r="AW39" s="82">
        <v>0</v>
      </c>
      <c r="AX39" s="82">
        <v>94.15</v>
      </c>
      <c r="AY39" s="82">
        <v>106.8</v>
      </c>
      <c r="AZ39" s="82">
        <v>150.72</v>
      </c>
      <c r="BA39" s="82">
        <v>150</v>
      </c>
      <c r="BB39" s="82">
        <v>2900</v>
      </c>
      <c r="BC39" s="80" t="s">
        <v>4</v>
      </c>
    </row>
    <row r="40" spans="1:55" s="10" customFormat="1" ht="23.25" customHeight="1" x14ac:dyDescent="0.45">
      <c r="A40" s="81"/>
      <c r="B40" s="81"/>
      <c r="C40" s="81"/>
      <c r="D40" s="81"/>
      <c r="E40" s="81"/>
      <c r="F40" s="81"/>
      <c r="G40" s="81"/>
      <c r="H40" s="81"/>
      <c r="J40" s="81"/>
      <c r="K40" s="81"/>
      <c r="L40" s="81"/>
      <c r="M40" s="81"/>
      <c r="N40" s="81"/>
      <c r="O40" s="81"/>
      <c r="P40" s="81"/>
      <c r="Q40" s="9">
        <v>188.31</v>
      </c>
      <c r="R40" s="11">
        <v>0</v>
      </c>
      <c r="S40" s="11">
        <v>38.25</v>
      </c>
      <c r="T40" s="11">
        <v>0</v>
      </c>
      <c r="U40" s="11">
        <v>0</v>
      </c>
      <c r="V40" s="11">
        <v>0</v>
      </c>
      <c r="W40" s="11">
        <v>7.85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</row>
    <row r="41" spans="1:55" s="10" customFormat="1" ht="23.25" customHeight="1" x14ac:dyDescent="0.45">
      <c r="A41" s="80">
        <v>15</v>
      </c>
      <c r="B41" s="80" t="s">
        <v>858</v>
      </c>
      <c r="C41" s="80" t="s">
        <v>859</v>
      </c>
      <c r="D41" s="80" t="s">
        <v>860</v>
      </c>
      <c r="E41" s="80" t="s">
        <v>169</v>
      </c>
      <c r="F41" s="80" t="s">
        <v>702</v>
      </c>
      <c r="G41" s="80" t="s">
        <v>171</v>
      </c>
      <c r="H41" s="80">
        <v>1</v>
      </c>
      <c r="J41" s="80">
        <v>2</v>
      </c>
      <c r="K41" s="80">
        <v>204</v>
      </c>
      <c r="L41" s="80">
        <v>0</v>
      </c>
      <c r="M41" s="80">
        <v>23</v>
      </c>
      <c r="N41" s="82">
        <v>176.66</v>
      </c>
      <c r="O41" s="80">
        <v>212</v>
      </c>
      <c r="P41" s="82">
        <v>0.98076923076923095</v>
      </c>
      <c r="Q41" s="9">
        <v>192</v>
      </c>
      <c r="R41" s="9">
        <v>0</v>
      </c>
      <c r="S41" s="11">
        <v>28</v>
      </c>
      <c r="T41" s="11">
        <v>0</v>
      </c>
      <c r="U41" s="11">
        <v>0</v>
      </c>
      <c r="V41" s="11">
        <v>0</v>
      </c>
      <c r="W41" s="11">
        <v>1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82">
        <v>7</v>
      </c>
      <c r="AF41" s="82">
        <v>1</v>
      </c>
      <c r="AG41" s="82">
        <v>0</v>
      </c>
      <c r="AH41" s="82">
        <v>9.6199999999999992</v>
      </c>
      <c r="AI41" s="82">
        <v>7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0">
        <v>0</v>
      </c>
      <c r="AP41" s="82">
        <v>0</v>
      </c>
      <c r="AQ41" s="82">
        <v>0</v>
      </c>
      <c r="AR41" s="82">
        <v>260.95999999999998</v>
      </c>
      <c r="AS41" s="80">
        <v>7</v>
      </c>
      <c r="AT41" s="82">
        <v>5.22</v>
      </c>
      <c r="AU41" s="82">
        <v>0</v>
      </c>
      <c r="AV41" s="82">
        <v>1</v>
      </c>
      <c r="AW41" s="82">
        <v>0</v>
      </c>
      <c r="AX41" s="82">
        <v>86.31</v>
      </c>
      <c r="AY41" s="82">
        <v>99.53</v>
      </c>
      <c r="AZ41" s="82">
        <v>161.43</v>
      </c>
      <c r="BA41" s="82">
        <v>150</v>
      </c>
      <c r="BB41" s="82">
        <v>45700</v>
      </c>
      <c r="BC41" s="80" t="s">
        <v>4</v>
      </c>
    </row>
    <row r="42" spans="1:55" s="10" customFormat="1" ht="23.25" customHeight="1" x14ac:dyDescent="0.45">
      <c r="A42" s="81"/>
      <c r="B42" s="81"/>
      <c r="C42" s="81"/>
      <c r="D42" s="81"/>
      <c r="E42" s="81"/>
      <c r="F42" s="81"/>
      <c r="G42" s="81"/>
      <c r="H42" s="81"/>
      <c r="J42" s="81"/>
      <c r="K42" s="81"/>
      <c r="L42" s="81"/>
      <c r="M42" s="81"/>
      <c r="N42" s="81"/>
      <c r="O42" s="81"/>
      <c r="P42" s="81"/>
      <c r="Q42" s="9">
        <v>188.31</v>
      </c>
      <c r="R42" s="11">
        <v>0</v>
      </c>
      <c r="S42" s="11">
        <v>41.19</v>
      </c>
      <c r="T42" s="11">
        <v>0</v>
      </c>
      <c r="U42" s="11">
        <v>0</v>
      </c>
      <c r="V42" s="11">
        <v>0</v>
      </c>
      <c r="W42" s="11">
        <v>7.85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</row>
    <row r="43" spans="1:55" s="10" customFormat="1" ht="23.25" customHeight="1" x14ac:dyDescent="0.45">
      <c r="A43" s="80">
        <v>16</v>
      </c>
      <c r="B43" s="80" t="s">
        <v>861</v>
      </c>
      <c r="C43" s="80" t="s">
        <v>862</v>
      </c>
      <c r="D43" s="80" t="s">
        <v>863</v>
      </c>
      <c r="E43" s="80" t="s">
        <v>169</v>
      </c>
      <c r="F43" s="80" t="s">
        <v>864</v>
      </c>
      <c r="G43" s="80" t="s">
        <v>171</v>
      </c>
      <c r="H43" s="80">
        <v>0</v>
      </c>
      <c r="J43" s="80">
        <v>1</v>
      </c>
      <c r="K43" s="80">
        <v>204</v>
      </c>
      <c r="L43" s="80">
        <v>0</v>
      </c>
      <c r="M43" s="80">
        <v>23</v>
      </c>
      <c r="N43" s="82">
        <v>0</v>
      </c>
      <c r="O43" s="80">
        <v>218</v>
      </c>
      <c r="P43" s="82">
        <v>0.98076923076923095</v>
      </c>
      <c r="Q43" s="9">
        <v>192</v>
      </c>
      <c r="R43" s="9">
        <v>0</v>
      </c>
      <c r="S43" s="11">
        <v>34</v>
      </c>
      <c r="T43" s="11">
        <v>0</v>
      </c>
      <c r="U43" s="11">
        <v>0</v>
      </c>
      <c r="V43" s="11">
        <v>0</v>
      </c>
      <c r="W43" s="11">
        <v>1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82">
        <v>8.5</v>
      </c>
      <c r="AF43" s="82">
        <v>1</v>
      </c>
      <c r="AG43" s="82">
        <v>0</v>
      </c>
      <c r="AH43" s="82">
        <v>9.6199999999999992</v>
      </c>
      <c r="AI43" s="82">
        <v>7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0">
        <v>0</v>
      </c>
      <c r="AP43" s="82">
        <v>0</v>
      </c>
      <c r="AQ43" s="82">
        <v>0</v>
      </c>
      <c r="AR43" s="82">
        <v>271.29000000000002</v>
      </c>
      <c r="AS43" s="80">
        <v>8.5</v>
      </c>
      <c r="AT43" s="82">
        <v>5.43</v>
      </c>
      <c r="AU43" s="82">
        <v>0</v>
      </c>
      <c r="AV43" s="82">
        <v>0</v>
      </c>
      <c r="AW43" s="82">
        <v>0</v>
      </c>
      <c r="AX43" s="82">
        <v>94.15</v>
      </c>
      <c r="AY43" s="82">
        <v>108.08</v>
      </c>
      <c r="AZ43" s="82">
        <v>163.21</v>
      </c>
      <c r="BA43" s="82">
        <v>150</v>
      </c>
      <c r="BB43" s="82">
        <v>52800</v>
      </c>
      <c r="BC43" s="80" t="s">
        <v>4</v>
      </c>
    </row>
    <row r="44" spans="1:55" s="10" customFormat="1" ht="23.25" customHeight="1" x14ac:dyDescent="0.45">
      <c r="A44" s="81"/>
      <c r="B44" s="81"/>
      <c r="C44" s="81"/>
      <c r="D44" s="81"/>
      <c r="E44" s="81"/>
      <c r="F44" s="81"/>
      <c r="G44" s="81"/>
      <c r="H44" s="81"/>
      <c r="J44" s="81"/>
      <c r="K44" s="81"/>
      <c r="L44" s="81"/>
      <c r="M44" s="81"/>
      <c r="N44" s="81"/>
      <c r="O44" s="81"/>
      <c r="P44" s="81"/>
      <c r="Q44" s="9">
        <v>188.31</v>
      </c>
      <c r="R44" s="11">
        <v>0</v>
      </c>
      <c r="S44" s="11">
        <v>50.02</v>
      </c>
      <c r="T44" s="11">
        <v>0</v>
      </c>
      <c r="U44" s="11">
        <v>0</v>
      </c>
      <c r="V44" s="11">
        <v>0</v>
      </c>
      <c r="W44" s="11">
        <v>7.85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</row>
    <row r="45" spans="1:55" s="10" customFormat="1" ht="23.25" customHeight="1" x14ac:dyDescent="0.45">
      <c r="A45" s="80">
        <v>17</v>
      </c>
      <c r="B45" s="80" t="s">
        <v>865</v>
      </c>
      <c r="C45" s="80" t="s">
        <v>866</v>
      </c>
      <c r="D45" s="80" t="s">
        <v>867</v>
      </c>
      <c r="E45" s="80" t="s">
        <v>169</v>
      </c>
      <c r="F45" s="80" t="s">
        <v>810</v>
      </c>
      <c r="G45" s="80" t="s">
        <v>171</v>
      </c>
      <c r="H45" s="80">
        <v>1</v>
      </c>
      <c r="J45" s="80">
        <v>3</v>
      </c>
      <c r="K45" s="80">
        <v>202</v>
      </c>
      <c r="L45" s="80">
        <v>0</v>
      </c>
      <c r="M45" s="80">
        <v>24</v>
      </c>
      <c r="N45" s="82">
        <v>299.43</v>
      </c>
      <c r="O45" s="80">
        <v>224</v>
      </c>
      <c r="P45" s="82">
        <v>1.3367410714285699</v>
      </c>
      <c r="Q45" s="9">
        <v>200</v>
      </c>
      <c r="R45" s="9">
        <v>0</v>
      </c>
      <c r="S45" s="11">
        <v>32</v>
      </c>
      <c r="T45" s="11">
        <v>0</v>
      </c>
      <c r="U45" s="11">
        <v>0</v>
      </c>
      <c r="V45" s="11">
        <v>0</v>
      </c>
      <c r="W45" s="11">
        <v>1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82">
        <v>8</v>
      </c>
      <c r="AF45" s="82">
        <v>0</v>
      </c>
      <c r="AG45" s="82">
        <v>0</v>
      </c>
      <c r="AH45" s="82">
        <v>10</v>
      </c>
      <c r="AI45" s="82">
        <v>7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0">
        <v>0</v>
      </c>
      <c r="AP45" s="82">
        <v>0</v>
      </c>
      <c r="AQ45" s="82">
        <v>0</v>
      </c>
      <c r="AR45" s="82">
        <v>364.28</v>
      </c>
      <c r="AS45" s="80">
        <v>8</v>
      </c>
      <c r="AT45" s="82">
        <v>5.9</v>
      </c>
      <c r="AU45" s="82">
        <v>0</v>
      </c>
      <c r="AV45" s="82">
        <v>0</v>
      </c>
      <c r="AW45" s="82">
        <v>0</v>
      </c>
      <c r="AX45" s="82">
        <v>93.23</v>
      </c>
      <c r="AY45" s="82">
        <v>107.13</v>
      </c>
      <c r="AZ45" s="82">
        <v>257.14999999999998</v>
      </c>
      <c r="BA45" s="82">
        <v>250</v>
      </c>
      <c r="BB45" s="82">
        <v>28600</v>
      </c>
      <c r="BC45" s="80" t="s">
        <v>4</v>
      </c>
    </row>
    <row r="46" spans="1:55" s="10" customFormat="1" ht="23.25" customHeight="1" x14ac:dyDescent="0.45">
      <c r="A46" s="81"/>
      <c r="B46" s="81"/>
      <c r="C46" s="81"/>
      <c r="D46" s="81"/>
      <c r="E46" s="81"/>
      <c r="F46" s="81"/>
      <c r="G46" s="81"/>
      <c r="H46" s="81"/>
      <c r="J46" s="81"/>
      <c r="K46" s="81"/>
      <c r="L46" s="81"/>
      <c r="M46" s="81"/>
      <c r="N46" s="81"/>
      <c r="O46" s="81"/>
      <c r="P46" s="81"/>
      <c r="Q46" s="9">
        <v>267.35000000000002</v>
      </c>
      <c r="R46" s="11">
        <v>0</v>
      </c>
      <c r="S46" s="11">
        <v>64.16</v>
      </c>
      <c r="T46" s="11">
        <v>0</v>
      </c>
      <c r="U46" s="11">
        <v>0</v>
      </c>
      <c r="V46" s="11">
        <v>0</v>
      </c>
      <c r="W46" s="11">
        <v>7.77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</row>
    <row r="47" spans="1:55" s="10" customFormat="1" ht="23.25" customHeight="1" x14ac:dyDescent="0.45">
      <c r="A47" s="80">
        <v>18</v>
      </c>
      <c r="B47" s="80" t="s">
        <v>868</v>
      </c>
      <c r="C47" s="80" t="s">
        <v>869</v>
      </c>
      <c r="D47" s="80" t="s">
        <v>870</v>
      </c>
      <c r="E47" s="80" t="s">
        <v>169</v>
      </c>
      <c r="F47" s="80" t="s">
        <v>871</v>
      </c>
      <c r="G47" s="80" t="s">
        <v>171</v>
      </c>
      <c r="H47" s="80">
        <v>1</v>
      </c>
      <c r="J47" s="80">
        <v>4</v>
      </c>
      <c r="K47" s="80">
        <v>202</v>
      </c>
      <c r="L47" s="80">
        <v>0</v>
      </c>
      <c r="M47" s="80">
        <v>23</v>
      </c>
      <c r="N47" s="82">
        <v>125.25</v>
      </c>
      <c r="O47" s="80">
        <v>212</v>
      </c>
      <c r="P47" s="82">
        <v>0.97115384615384603</v>
      </c>
      <c r="Q47" s="9">
        <v>192</v>
      </c>
      <c r="R47" s="9">
        <v>0</v>
      </c>
      <c r="S47" s="11">
        <v>28</v>
      </c>
      <c r="T47" s="11">
        <v>0</v>
      </c>
      <c r="U47" s="11">
        <v>0</v>
      </c>
      <c r="V47" s="11">
        <v>0</v>
      </c>
      <c r="W47" s="11">
        <v>1</v>
      </c>
      <c r="X47" s="11">
        <v>0</v>
      </c>
      <c r="Y47" s="11">
        <v>1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82">
        <v>7</v>
      </c>
      <c r="AF47" s="82">
        <v>0</v>
      </c>
      <c r="AG47" s="82">
        <v>0</v>
      </c>
      <c r="AH47" s="82">
        <v>10</v>
      </c>
      <c r="AI47" s="82">
        <v>7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0">
        <v>0</v>
      </c>
      <c r="AP47" s="82">
        <v>0</v>
      </c>
      <c r="AQ47" s="82">
        <v>0</v>
      </c>
      <c r="AR47" s="82">
        <v>266.79000000000002</v>
      </c>
      <c r="AS47" s="80">
        <v>7</v>
      </c>
      <c r="AT47" s="82">
        <v>5.34</v>
      </c>
      <c r="AU47" s="82">
        <v>0</v>
      </c>
      <c r="AV47" s="82">
        <v>0</v>
      </c>
      <c r="AW47" s="82">
        <v>0</v>
      </c>
      <c r="AX47" s="82">
        <v>93.23</v>
      </c>
      <c r="AY47" s="82">
        <v>105.57</v>
      </c>
      <c r="AZ47" s="82">
        <v>161.22</v>
      </c>
      <c r="BA47" s="82">
        <v>150</v>
      </c>
      <c r="BB47" s="82">
        <v>44900</v>
      </c>
      <c r="BC47" s="80" t="s">
        <v>4</v>
      </c>
    </row>
    <row r="48" spans="1:55" s="10" customFormat="1" ht="23.25" customHeight="1" x14ac:dyDescent="0.45">
      <c r="A48" s="81"/>
      <c r="B48" s="81"/>
      <c r="C48" s="81"/>
      <c r="D48" s="81"/>
      <c r="E48" s="81"/>
      <c r="F48" s="81"/>
      <c r="G48" s="81"/>
      <c r="H48" s="81"/>
      <c r="J48" s="81"/>
      <c r="K48" s="81"/>
      <c r="L48" s="81"/>
      <c r="M48" s="81"/>
      <c r="N48" s="81"/>
      <c r="O48" s="81"/>
      <c r="P48" s="81"/>
      <c r="Q48" s="9">
        <v>186.46</v>
      </c>
      <c r="R48" s="11">
        <v>0</v>
      </c>
      <c r="S48" s="11">
        <v>40.79</v>
      </c>
      <c r="T48" s="11">
        <v>0</v>
      </c>
      <c r="U48" s="11">
        <v>0</v>
      </c>
      <c r="V48" s="11">
        <v>0</v>
      </c>
      <c r="W48" s="11">
        <v>7.77</v>
      </c>
      <c r="X48" s="11">
        <v>0</v>
      </c>
      <c r="Y48" s="11">
        <v>7.77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</row>
    <row r="49" spans="1:55" s="10" customFormat="1" ht="23.25" customHeight="1" x14ac:dyDescent="0.45">
      <c r="A49" s="80">
        <v>19</v>
      </c>
      <c r="B49" s="80" t="s">
        <v>872</v>
      </c>
      <c r="C49" s="80" t="s">
        <v>873</v>
      </c>
      <c r="D49" s="80" t="s">
        <v>874</v>
      </c>
      <c r="E49" s="80" t="s">
        <v>169</v>
      </c>
      <c r="F49" s="80" t="s">
        <v>349</v>
      </c>
      <c r="G49" s="80" t="s">
        <v>171</v>
      </c>
      <c r="H49" s="80">
        <v>1</v>
      </c>
      <c r="J49" s="80">
        <v>0</v>
      </c>
      <c r="K49" s="80">
        <v>204</v>
      </c>
      <c r="L49" s="80">
        <v>0</v>
      </c>
      <c r="M49" s="80">
        <v>24</v>
      </c>
      <c r="N49" s="82">
        <v>179.9</v>
      </c>
      <c r="O49" s="80">
        <v>224</v>
      </c>
      <c r="P49" s="82">
        <v>0.98076923076923095</v>
      </c>
      <c r="Q49" s="9">
        <v>200</v>
      </c>
      <c r="R49" s="9">
        <v>0</v>
      </c>
      <c r="S49" s="11">
        <v>32</v>
      </c>
      <c r="T49" s="11">
        <v>0</v>
      </c>
      <c r="U49" s="11">
        <v>0</v>
      </c>
      <c r="V49" s="11">
        <v>0</v>
      </c>
      <c r="W49" s="11">
        <v>1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82">
        <v>8</v>
      </c>
      <c r="AF49" s="82">
        <v>0</v>
      </c>
      <c r="AG49" s="82">
        <v>0</v>
      </c>
      <c r="AH49" s="82">
        <v>10</v>
      </c>
      <c r="AI49" s="82">
        <v>7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0">
        <v>0</v>
      </c>
      <c r="AP49" s="82">
        <v>0</v>
      </c>
      <c r="AQ49" s="82">
        <v>0</v>
      </c>
      <c r="AR49" s="82">
        <v>276.08</v>
      </c>
      <c r="AS49" s="80">
        <v>8</v>
      </c>
      <c r="AT49" s="82">
        <v>5.52</v>
      </c>
      <c r="AU49" s="82">
        <v>0</v>
      </c>
      <c r="AV49" s="82">
        <v>1</v>
      </c>
      <c r="AW49" s="82">
        <v>0</v>
      </c>
      <c r="AX49" s="82">
        <v>94.15</v>
      </c>
      <c r="AY49" s="82">
        <v>108.67</v>
      </c>
      <c r="AZ49" s="82">
        <v>167.41</v>
      </c>
      <c r="BA49" s="82">
        <v>150</v>
      </c>
      <c r="BB49" s="82">
        <v>69600</v>
      </c>
      <c r="BC49" s="80" t="s">
        <v>4</v>
      </c>
    </row>
    <row r="50" spans="1:55" s="10" customFormat="1" ht="23.25" customHeight="1" x14ac:dyDescent="0.45">
      <c r="A50" s="81"/>
      <c r="B50" s="81"/>
      <c r="C50" s="81"/>
      <c r="D50" s="81"/>
      <c r="E50" s="81"/>
      <c r="F50" s="81"/>
      <c r="G50" s="81"/>
      <c r="H50" s="81"/>
      <c r="J50" s="81"/>
      <c r="K50" s="81"/>
      <c r="L50" s="81"/>
      <c r="M50" s="81"/>
      <c r="N50" s="81"/>
      <c r="O50" s="81"/>
      <c r="P50" s="81"/>
      <c r="Q50" s="9">
        <v>196.15</v>
      </c>
      <c r="R50" s="11">
        <v>0</v>
      </c>
      <c r="S50" s="11">
        <v>47.08</v>
      </c>
      <c r="T50" s="11">
        <v>0</v>
      </c>
      <c r="U50" s="11">
        <v>0</v>
      </c>
      <c r="V50" s="11">
        <v>0</v>
      </c>
      <c r="W50" s="11">
        <v>7.85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</row>
    <row r="51" spans="1:55" s="10" customFormat="1" ht="23.25" customHeight="1" x14ac:dyDescent="0.45">
      <c r="A51" s="80">
        <v>20</v>
      </c>
      <c r="B51" s="80" t="s">
        <v>875</v>
      </c>
      <c r="C51" s="80" t="s">
        <v>876</v>
      </c>
      <c r="D51" s="80" t="s">
        <v>877</v>
      </c>
      <c r="E51" s="80" t="s">
        <v>169</v>
      </c>
      <c r="F51" s="80" t="s">
        <v>668</v>
      </c>
      <c r="G51" s="80" t="s">
        <v>171</v>
      </c>
      <c r="H51" s="80">
        <v>1</v>
      </c>
      <c r="J51" s="80">
        <v>1</v>
      </c>
      <c r="K51" s="80">
        <v>202</v>
      </c>
      <c r="L51" s="80">
        <v>0</v>
      </c>
      <c r="M51" s="80">
        <v>24</v>
      </c>
      <c r="N51" s="82">
        <v>0</v>
      </c>
      <c r="O51" s="80">
        <v>226</v>
      </c>
      <c r="P51" s="82">
        <v>0.97115384615384603</v>
      </c>
      <c r="Q51" s="9">
        <v>200</v>
      </c>
      <c r="R51" s="9">
        <v>0</v>
      </c>
      <c r="S51" s="11">
        <v>34</v>
      </c>
      <c r="T51" s="11">
        <v>0</v>
      </c>
      <c r="U51" s="11">
        <v>0</v>
      </c>
      <c r="V51" s="11">
        <v>0</v>
      </c>
      <c r="W51" s="11">
        <v>1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82">
        <v>8.5</v>
      </c>
      <c r="AF51" s="82">
        <v>0</v>
      </c>
      <c r="AG51" s="82">
        <v>0</v>
      </c>
      <c r="AH51" s="82">
        <v>10</v>
      </c>
      <c r="AI51" s="82">
        <v>7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0">
        <v>0</v>
      </c>
      <c r="AP51" s="82">
        <v>0</v>
      </c>
      <c r="AQ51" s="82">
        <v>0</v>
      </c>
      <c r="AR51" s="82">
        <v>277.02999999999997</v>
      </c>
      <c r="AS51" s="80">
        <v>8.5</v>
      </c>
      <c r="AT51" s="82">
        <v>5.54</v>
      </c>
      <c r="AU51" s="82">
        <v>0</v>
      </c>
      <c r="AV51" s="82">
        <v>0</v>
      </c>
      <c r="AW51" s="82">
        <v>0</v>
      </c>
      <c r="AX51" s="82">
        <v>93.23</v>
      </c>
      <c r="AY51" s="82">
        <v>107.27</v>
      </c>
      <c r="AZ51" s="82">
        <v>169.76</v>
      </c>
      <c r="BA51" s="82">
        <v>150</v>
      </c>
      <c r="BB51" s="82">
        <v>79000</v>
      </c>
      <c r="BC51" s="80" t="s">
        <v>4</v>
      </c>
    </row>
    <row r="52" spans="1:55" s="10" customFormat="1" ht="23.25" customHeight="1" x14ac:dyDescent="0.45">
      <c r="A52" s="81"/>
      <c r="B52" s="81"/>
      <c r="C52" s="81"/>
      <c r="D52" s="81"/>
      <c r="E52" s="81"/>
      <c r="F52" s="81"/>
      <c r="G52" s="81"/>
      <c r="H52" s="81"/>
      <c r="J52" s="81"/>
      <c r="K52" s="81"/>
      <c r="L52" s="81"/>
      <c r="M52" s="81"/>
      <c r="N52" s="81"/>
      <c r="O52" s="81"/>
      <c r="P52" s="81"/>
      <c r="Q52" s="9">
        <v>194.23</v>
      </c>
      <c r="R52" s="11">
        <v>0</v>
      </c>
      <c r="S52" s="11">
        <v>49.53</v>
      </c>
      <c r="T52" s="11">
        <v>0</v>
      </c>
      <c r="U52" s="11">
        <v>0</v>
      </c>
      <c r="V52" s="11">
        <v>0</v>
      </c>
      <c r="W52" s="11">
        <v>7.77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</row>
    <row r="53" spans="1:55" s="10" customFormat="1" ht="23.25" customHeight="1" x14ac:dyDescent="0.45">
      <c r="A53" s="80">
        <v>21</v>
      </c>
      <c r="B53" s="80" t="s">
        <v>878</v>
      </c>
      <c r="C53" s="80" t="s">
        <v>879</v>
      </c>
      <c r="D53" s="80" t="s">
        <v>880</v>
      </c>
      <c r="E53" s="80" t="s">
        <v>175</v>
      </c>
      <c r="F53" s="80" t="s">
        <v>217</v>
      </c>
      <c r="G53" s="80" t="s">
        <v>171</v>
      </c>
      <c r="H53" s="80">
        <v>1</v>
      </c>
      <c r="J53" s="80">
        <v>1</v>
      </c>
      <c r="K53" s="80">
        <v>204</v>
      </c>
      <c r="L53" s="80">
        <v>0</v>
      </c>
      <c r="M53" s="80">
        <v>24</v>
      </c>
      <c r="N53" s="82">
        <v>0</v>
      </c>
      <c r="O53" s="80">
        <v>224</v>
      </c>
      <c r="P53" s="82">
        <v>0.98076923076923095</v>
      </c>
      <c r="Q53" s="9">
        <v>200</v>
      </c>
      <c r="R53" s="9">
        <v>0</v>
      </c>
      <c r="S53" s="11">
        <v>32</v>
      </c>
      <c r="T53" s="11">
        <v>0</v>
      </c>
      <c r="U53" s="11">
        <v>0</v>
      </c>
      <c r="V53" s="11">
        <v>0</v>
      </c>
      <c r="W53" s="11">
        <v>1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82">
        <v>8</v>
      </c>
      <c r="AF53" s="82">
        <v>0</v>
      </c>
      <c r="AG53" s="82">
        <v>0</v>
      </c>
      <c r="AH53" s="82">
        <v>10</v>
      </c>
      <c r="AI53" s="82">
        <v>7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0">
        <v>0</v>
      </c>
      <c r="AP53" s="82">
        <v>0</v>
      </c>
      <c r="AQ53" s="82">
        <v>0</v>
      </c>
      <c r="AR53" s="82">
        <v>276.08</v>
      </c>
      <c r="AS53" s="80">
        <v>8</v>
      </c>
      <c r="AT53" s="82">
        <v>5.52</v>
      </c>
      <c r="AU53" s="82">
        <v>0</v>
      </c>
      <c r="AV53" s="82">
        <v>1</v>
      </c>
      <c r="AW53" s="82">
        <v>0</v>
      </c>
      <c r="AX53" s="82">
        <v>94.15</v>
      </c>
      <c r="AY53" s="82">
        <v>108.67</v>
      </c>
      <c r="AZ53" s="82">
        <v>167.41</v>
      </c>
      <c r="BA53" s="82">
        <v>150</v>
      </c>
      <c r="BB53" s="82">
        <v>69600</v>
      </c>
      <c r="BC53" s="80" t="s">
        <v>4</v>
      </c>
    </row>
    <row r="54" spans="1:55" s="10" customFormat="1" ht="23.25" customHeight="1" x14ac:dyDescent="0.45">
      <c r="A54" s="81"/>
      <c r="B54" s="81"/>
      <c r="C54" s="81"/>
      <c r="D54" s="81"/>
      <c r="E54" s="81"/>
      <c r="F54" s="81"/>
      <c r="G54" s="81"/>
      <c r="H54" s="81"/>
      <c r="J54" s="81"/>
      <c r="K54" s="81"/>
      <c r="L54" s="81"/>
      <c r="M54" s="81"/>
      <c r="N54" s="81"/>
      <c r="O54" s="81"/>
      <c r="P54" s="81"/>
      <c r="Q54" s="9">
        <v>196.15</v>
      </c>
      <c r="R54" s="11">
        <v>0</v>
      </c>
      <c r="S54" s="11">
        <v>47.08</v>
      </c>
      <c r="T54" s="11">
        <v>0</v>
      </c>
      <c r="U54" s="11">
        <v>0</v>
      </c>
      <c r="V54" s="11">
        <v>0</v>
      </c>
      <c r="W54" s="11">
        <v>7.85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</row>
    <row r="55" spans="1:55" s="10" customFormat="1" ht="23.25" customHeight="1" x14ac:dyDescent="0.45">
      <c r="A55" s="80">
        <v>22</v>
      </c>
      <c r="B55" s="80" t="s">
        <v>881</v>
      </c>
      <c r="C55" s="80" t="s">
        <v>882</v>
      </c>
      <c r="D55" s="80" t="s">
        <v>883</v>
      </c>
      <c r="E55" s="80" t="s">
        <v>175</v>
      </c>
      <c r="F55" s="80" t="s">
        <v>624</v>
      </c>
      <c r="G55" s="80" t="s">
        <v>171</v>
      </c>
      <c r="H55" s="80">
        <v>1</v>
      </c>
      <c r="J55" s="80">
        <v>1</v>
      </c>
      <c r="K55" s="80">
        <v>204</v>
      </c>
      <c r="L55" s="80">
        <v>0</v>
      </c>
      <c r="M55" s="80">
        <v>24</v>
      </c>
      <c r="N55" s="82">
        <v>0</v>
      </c>
      <c r="O55" s="80">
        <v>228</v>
      </c>
      <c r="P55" s="82">
        <v>0.98076923076923095</v>
      </c>
      <c r="Q55" s="9">
        <v>200</v>
      </c>
      <c r="R55" s="9">
        <v>0</v>
      </c>
      <c r="S55" s="11">
        <v>36</v>
      </c>
      <c r="T55" s="11">
        <v>0</v>
      </c>
      <c r="U55" s="11">
        <v>0</v>
      </c>
      <c r="V55" s="11">
        <v>0</v>
      </c>
      <c r="W55" s="11">
        <v>1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82">
        <v>9</v>
      </c>
      <c r="AF55" s="82">
        <v>0</v>
      </c>
      <c r="AG55" s="82">
        <v>0</v>
      </c>
      <c r="AH55" s="82">
        <v>10</v>
      </c>
      <c r="AI55" s="82">
        <v>7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0">
        <v>0</v>
      </c>
      <c r="AP55" s="82">
        <v>0</v>
      </c>
      <c r="AQ55" s="82">
        <v>0</v>
      </c>
      <c r="AR55" s="82">
        <v>282.95999999999998</v>
      </c>
      <c r="AS55" s="80">
        <v>9</v>
      </c>
      <c r="AT55" s="82">
        <v>5.66</v>
      </c>
      <c r="AU55" s="82">
        <v>0</v>
      </c>
      <c r="AV55" s="82">
        <v>0</v>
      </c>
      <c r="AW55" s="82">
        <v>0</v>
      </c>
      <c r="AX55" s="82">
        <v>94.15</v>
      </c>
      <c r="AY55" s="82">
        <v>108.81</v>
      </c>
      <c r="AZ55" s="82">
        <v>174.15</v>
      </c>
      <c r="BA55" s="82">
        <v>150</v>
      </c>
      <c r="BB55" s="82">
        <v>96600</v>
      </c>
      <c r="BC55" s="80" t="s">
        <v>4</v>
      </c>
    </row>
    <row r="56" spans="1:55" s="10" customFormat="1" ht="23.25" customHeight="1" x14ac:dyDescent="0.45">
      <c r="A56" s="81"/>
      <c r="B56" s="81"/>
      <c r="C56" s="81"/>
      <c r="D56" s="81"/>
      <c r="E56" s="81"/>
      <c r="F56" s="81"/>
      <c r="G56" s="81"/>
      <c r="H56" s="81"/>
      <c r="J56" s="81"/>
      <c r="K56" s="81"/>
      <c r="L56" s="81"/>
      <c r="M56" s="81"/>
      <c r="N56" s="81"/>
      <c r="O56" s="81"/>
      <c r="P56" s="81"/>
      <c r="Q56" s="9">
        <v>196.15</v>
      </c>
      <c r="R56" s="11">
        <v>0</v>
      </c>
      <c r="S56" s="11">
        <v>52.96</v>
      </c>
      <c r="T56" s="11">
        <v>0</v>
      </c>
      <c r="U56" s="11">
        <v>0</v>
      </c>
      <c r="V56" s="11">
        <v>0</v>
      </c>
      <c r="W56" s="11">
        <v>7.85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</row>
    <row r="57" spans="1:55" s="16" customFormat="1" ht="18" customHeight="1" x14ac:dyDescent="0.2">
      <c r="A57" s="57" t="s">
        <v>303</v>
      </c>
      <c r="B57" s="58"/>
      <c r="C57" s="58"/>
      <c r="D57" s="58"/>
      <c r="E57" s="58"/>
      <c r="F57" s="58"/>
      <c r="G57" s="58"/>
      <c r="H57" s="61">
        <f>SUM(H13:H56)</f>
        <v>21</v>
      </c>
      <c r="J57" s="61">
        <f t="shared" ref="J57:P57" si="0">SUM(J13:J56)</f>
        <v>21</v>
      </c>
      <c r="K57" s="61">
        <f t="shared" si="0"/>
        <v>4482</v>
      </c>
      <c r="L57" s="61">
        <f t="shared" si="0"/>
        <v>0</v>
      </c>
      <c r="M57" s="61">
        <f t="shared" si="0"/>
        <v>512.5</v>
      </c>
      <c r="N57" s="61">
        <f t="shared" si="0"/>
        <v>3396.8599999999997</v>
      </c>
      <c r="O57" s="61">
        <f t="shared" si="0"/>
        <v>4724</v>
      </c>
      <c r="P57" s="61">
        <f t="shared" si="0"/>
        <v>23.529005183959828</v>
      </c>
      <c r="Q57" s="17">
        <f t="shared" ref="Q57:AD57" si="1">SUM(Q13+Q15+Q17+Q19+Q21+Q23+Q25+Q27+Q29+Q31+Q33+Q35+Q37+Q39+Q41+Q43+Q45+Q47+Q49+Q51+Q53+Q55)</f>
        <v>4276</v>
      </c>
      <c r="R57" s="17">
        <f t="shared" si="1"/>
        <v>0</v>
      </c>
      <c r="S57" s="17">
        <f t="shared" si="1"/>
        <v>624</v>
      </c>
      <c r="T57" s="17">
        <f t="shared" si="1"/>
        <v>0</v>
      </c>
      <c r="U57" s="17">
        <f t="shared" si="1"/>
        <v>0</v>
      </c>
      <c r="V57" s="17">
        <f t="shared" si="1"/>
        <v>0</v>
      </c>
      <c r="W57" s="17">
        <f t="shared" si="1"/>
        <v>22</v>
      </c>
      <c r="X57" s="17">
        <f t="shared" si="1"/>
        <v>1</v>
      </c>
      <c r="Y57" s="17">
        <f t="shared" si="1"/>
        <v>1</v>
      </c>
      <c r="Z57" s="17">
        <f t="shared" si="1"/>
        <v>0</v>
      </c>
      <c r="AA57" s="17">
        <f t="shared" si="1"/>
        <v>0</v>
      </c>
      <c r="AB57" s="17">
        <f t="shared" si="1"/>
        <v>0</v>
      </c>
      <c r="AC57" s="17">
        <f t="shared" si="1"/>
        <v>0</v>
      </c>
      <c r="AD57" s="17">
        <f t="shared" si="1"/>
        <v>0</v>
      </c>
      <c r="AE57" s="62">
        <f>SUM(AE13:AE56)</f>
        <v>156</v>
      </c>
      <c r="AF57" s="62">
        <f t="shared" ref="AF57:BB57" si="2">SUM(AF13:AF56)</f>
        <v>13</v>
      </c>
      <c r="AG57" s="62">
        <f t="shared" si="2"/>
        <v>0.5</v>
      </c>
      <c r="AH57" s="62">
        <f t="shared" si="2"/>
        <v>205.22</v>
      </c>
      <c r="AI57" s="62">
        <f t="shared" si="2"/>
        <v>154</v>
      </c>
      <c r="AJ57" s="62">
        <f t="shared" si="2"/>
        <v>0</v>
      </c>
      <c r="AK57" s="62">
        <f t="shared" si="2"/>
        <v>0</v>
      </c>
      <c r="AL57" s="62">
        <f t="shared" si="2"/>
        <v>0</v>
      </c>
      <c r="AM57" s="62">
        <f t="shared" si="2"/>
        <v>0</v>
      </c>
      <c r="AN57" s="62">
        <f t="shared" si="2"/>
        <v>0</v>
      </c>
      <c r="AO57" s="62">
        <f t="shared" si="2"/>
        <v>0</v>
      </c>
      <c r="AP57" s="62">
        <f t="shared" si="2"/>
        <v>0</v>
      </c>
      <c r="AQ57" s="62">
        <f t="shared" si="2"/>
        <v>0</v>
      </c>
      <c r="AR57" s="62">
        <f t="shared" si="2"/>
        <v>6304.8487384767068</v>
      </c>
      <c r="AS57" s="62">
        <f t="shared" si="2"/>
        <v>156</v>
      </c>
      <c r="AT57" s="62">
        <f t="shared" si="2"/>
        <v>117.28000000000002</v>
      </c>
      <c r="AU57" s="62">
        <f t="shared" si="2"/>
        <v>10.908738476706899</v>
      </c>
      <c r="AV57" s="62">
        <f t="shared" si="2"/>
        <v>10</v>
      </c>
      <c r="AW57" s="62">
        <f t="shared" si="2"/>
        <v>0</v>
      </c>
      <c r="AX57" s="62">
        <f t="shared" si="2"/>
        <v>2033.2500000000005</v>
      </c>
      <c r="AY57" s="62">
        <f t="shared" si="2"/>
        <v>2327.4387384767069</v>
      </c>
      <c r="AZ57" s="62">
        <f t="shared" si="2"/>
        <v>3977.4099999999994</v>
      </c>
      <c r="BA57" s="62">
        <f t="shared" si="2"/>
        <v>3550</v>
      </c>
      <c r="BB57" s="62">
        <f t="shared" si="2"/>
        <v>1709300</v>
      </c>
      <c r="BC57" s="67" t="s">
        <v>4</v>
      </c>
    </row>
    <row r="58" spans="1:55" s="16" customFormat="1" ht="18" customHeight="1" x14ac:dyDescent="0.2">
      <c r="A58" s="59"/>
      <c r="B58" s="60"/>
      <c r="C58" s="60"/>
      <c r="D58" s="60"/>
      <c r="E58" s="60"/>
      <c r="F58" s="60"/>
      <c r="G58" s="60"/>
      <c r="H58" s="59"/>
      <c r="J58" s="59"/>
      <c r="K58" s="59"/>
      <c r="L58" s="59"/>
      <c r="M58" s="59"/>
      <c r="N58" s="59"/>
      <c r="O58" s="59"/>
      <c r="P58" s="59"/>
      <c r="Q58" s="17">
        <f t="shared" ref="Q58:AD58" si="3">SUM(Q14+Q16+Q18+Q20+Q22+Q24+Q26+Q28+Q30+Q32+Q34+Q36+Q38+Q40+Q42+Q44+Q46+Q48+Q50+Q52+Q54+Q56)</f>
        <v>4583.6799999999994</v>
      </c>
      <c r="R58" s="17">
        <f t="shared" si="3"/>
        <v>0</v>
      </c>
      <c r="S58" s="17">
        <f t="shared" si="3"/>
        <v>1016.12</v>
      </c>
      <c r="T58" s="17">
        <f t="shared" si="3"/>
        <v>0</v>
      </c>
      <c r="U58" s="17">
        <f t="shared" si="3"/>
        <v>0</v>
      </c>
      <c r="V58" s="17">
        <f t="shared" si="3"/>
        <v>0</v>
      </c>
      <c r="W58" s="17">
        <f t="shared" si="3"/>
        <v>172.45999999999998</v>
      </c>
      <c r="X58" s="29">
        <f t="shared" si="3"/>
        <v>9.6917249417249405</v>
      </c>
      <c r="Y58" s="17">
        <f t="shared" si="3"/>
        <v>7.77</v>
      </c>
      <c r="Z58" s="17">
        <f t="shared" si="3"/>
        <v>0</v>
      </c>
      <c r="AA58" s="17">
        <f t="shared" si="3"/>
        <v>0</v>
      </c>
      <c r="AB58" s="17">
        <f t="shared" si="3"/>
        <v>0</v>
      </c>
      <c r="AC58" s="17">
        <f t="shared" si="3"/>
        <v>0</v>
      </c>
      <c r="AD58" s="17">
        <f t="shared" si="3"/>
        <v>0</v>
      </c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8"/>
    </row>
    <row r="59" spans="1:55" s="16" customFormat="1" ht="41.65" customHeight="1" x14ac:dyDescent="0.2">
      <c r="A59" s="69" t="s">
        <v>1424</v>
      </c>
      <c r="B59" s="58"/>
      <c r="C59" s="58"/>
      <c r="D59" s="58"/>
      <c r="E59" s="58"/>
      <c r="F59" s="58"/>
      <c r="G59" s="58"/>
      <c r="H59" s="28" t="s">
        <v>4</v>
      </c>
      <c r="W59" s="66" t="s">
        <v>1425</v>
      </c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79" t="s">
        <v>4</v>
      </c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69" t="s">
        <v>1426</v>
      </c>
      <c r="AZ59" s="58"/>
      <c r="BA59" s="58"/>
      <c r="BB59" s="58"/>
      <c r="BC59" s="58"/>
    </row>
    <row r="60" spans="1:55" ht="0" hidden="1" customHeight="1" x14ac:dyDescent="0.25"/>
  </sheetData>
  <mergeCells count="1029">
    <mergeCell ref="W59:AG59"/>
    <mergeCell ref="A7:J7"/>
    <mergeCell ref="AZ57:AZ58"/>
    <mergeCell ref="BA57:BA58"/>
    <mergeCell ref="BB57:BB58"/>
    <mergeCell ref="BC57:BC58"/>
    <mergeCell ref="A59:G59"/>
    <mergeCell ref="AH59:AX59"/>
    <mergeCell ref="AY59:BC59"/>
    <mergeCell ref="AU57:AU58"/>
    <mergeCell ref="AV57:AV58"/>
    <mergeCell ref="AW57:AW58"/>
    <mergeCell ref="AX57:AX58"/>
    <mergeCell ref="AY57:AY58"/>
    <mergeCell ref="AP57:AP58"/>
    <mergeCell ref="AQ57:AQ58"/>
    <mergeCell ref="AR57:AR58"/>
    <mergeCell ref="AS57:AS58"/>
    <mergeCell ref="AT57:AT58"/>
    <mergeCell ref="AK57:AK58"/>
    <mergeCell ref="AL57:AL58"/>
    <mergeCell ref="AM57:AM58"/>
    <mergeCell ref="AN57:AN58"/>
    <mergeCell ref="AO57:AO58"/>
    <mergeCell ref="AF57:AF58"/>
    <mergeCell ref="AG57:AG58"/>
    <mergeCell ref="AH57:AH58"/>
    <mergeCell ref="AI57:AI58"/>
    <mergeCell ref="AJ57:AJ58"/>
    <mergeCell ref="M57:M58"/>
    <mergeCell ref="N57:N58"/>
    <mergeCell ref="O57:O58"/>
    <mergeCell ref="P57:P58"/>
    <mergeCell ref="AE57:AE58"/>
    <mergeCell ref="A57:G58"/>
    <mergeCell ref="H57:H58"/>
    <mergeCell ref="J57:J58"/>
    <mergeCell ref="K57:K58"/>
    <mergeCell ref="L57:L58"/>
    <mergeCell ref="AY55:AY56"/>
    <mergeCell ref="AZ55:AZ56"/>
    <mergeCell ref="BA55:BA56"/>
    <mergeCell ref="BB55:BB56"/>
    <mergeCell ref="BC55:BC56"/>
    <mergeCell ref="AT55:AT56"/>
    <mergeCell ref="AU55:AU56"/>
    <mergeCell ref="AV55:AV56"/>
    <mergeCell ref="AW55:AW56"/>
    <mergeCell ref="AX55:AX56"/>
    <mergeCell ref="AO55:AO56"/>
    <mergeCell ref="AP55:AP56"/>
    <mergeCell ref="AQ55:AQ56"/>
    <mergeCell ref="AR55:AR56"/>
    <mergeCell ref="AS55:AS56"/>
    <mergeCell ref="AJ55:AJ56"/>
    <mergeCell ref="AK55:AK56"/>
    <mergeCell ref="AL55:AL56"/>
    <mergeCell ref="AM55:AM56"/>
    <mergeCell ref="AN55:AN56"/>
    <mergeCell ref="AE55:AE56"/>
    <mergeCell ref="AF55:AF56"/>
    <mergeCell ref="AG55:AG56"/>
    <mergeCell ref="AH55:AH56"/>
    <mergeCell ref="AI55:AI56"/>
    <mergeCell ref="L55:L56"/>
    <mergeCell ref="M55:M56"/>
    <mergeCell ref="N55:N56"/>
    <mergeCell ref="O55:O56"/>
    <mergeCell ref="P55:P56"/>
    <mergeCell ref="F55:F56"/>
    <mergeCell ref="G55:G56"/>
    <mergeCell ref="H55:H56"/>
    <mergeCell ref="J55:J56"/>
    <mergeCell ref="K55:K56"/>
    <mergeCell ref="A55:A56"/>
    <mergeCell ref="B55:B56"/>
    <mergeCell ref="C55:C56"/>
    <mergeCell ref="D55:D56"/>
    <mergeCell ref="E55:E56"/>
    <mergeCell ref="AY53:AY54"/>
    <mergeCell ref="AE53:AE54"/>
    <mergeCell ref="AF53:AF54"/>
    <mergeCell ref="AG53:AG54"/>
    <mergeCell ref="AH53:AH54"/>
    <mergeCell ref="AI53:AI54"/>
    <mergeCell ref="L53:L54"/>
    <mergeCell ref="M53:M54"/>
    <mergeCell ref="N53:N54"/>
    <mergeCell ref="O53:O54"/>
    <mergeCell ref="P53:P54"/>
    <mergeCell ref="F53:F54"/>
    <mergeCell ref="G53:G54"/>
    <mergeCell ref="H53:H54"/>
    <mergeCell ref="J53:J54"/>
    <mergeCell ref="K53:K54"/>
    <mergeCell ref="A53:A54"/>
    <mergeCell ref="AZ53:AZ54"/>
    <mergeCell ref="BA53:BA54"/>
    <mergeCell ref="BB53:BB54"/>
    <mergeCell ref="BC53:BC54"/>
    <mergeCell ref="AT53:AT54"/>
    <mergeCell ref="AU53:AU54"/>
    <mergeCell ref="AV53:AV54"/>
    <mergeCell ref="AW53:AW54"/>
    <mergeCell ref="AX53:AX54"/>
    <mergeCell ref="AO53:AO54"/>
    <mergeCell ref="AP53:AP54"/>
    <mergeCell ref="AQ53:AQ54"/>
    <mergeCell ref="AR53:AR54"/>
    <mergeCell ref="AS53:AS54"/>
    <mergeCell ref="AJ53:AJ54"/>
    <mergeCell ref="AK53:AK54"/>
    <mergeCell ref="AL53:AL54"/>
    <mergeCell ref="AM53:AM54"/>
    <mergeCell ref="AN53:AN54"/>
    <mergeCell ref="B53:B54"/>
    <mergeCell ref="C53:C54"/>
    <mergeCell ref="D53:D54"/>
    <mergeCell ref="E53:E54"/>
    <mergeCell ref="AY51:AY52"/>
    <mergeCell ref="AZ51:AZ52"/>
    <mergeCell ref="BA51:BA52"/>
    <mergeCell ref="BB51:BB52"/>
    <mergeCell ref="BC51:BC52"/>
    <mergeCell ref="AT51:AT52"/>
    <mergeCell ref="AU51:AU52"/>
    <mergeCell ref="AV51:AV52"/>
    <mergeCell ref="AW51:AW52"/>
    <mergeCell ref="AX51:AX52"/>
    <mergeCell ref="AO51:AO52"/>
    <mergeCell ref="AP51:AP52"/>
    <mergeCell ref="AQ51:AQ52"/>
    <mergeCell ref="AR51:AR52"/>
    <mergeCell ref="AS51:AS52"/>
    <mergeCell ref="AJ51:AJ52"/>
    <mergeCell ref="AK51:AK52"/>
    <mergeCell ref="AL51:AL52"/>
    <mergeCell ref="AM51:AM52"/>
    <mergeCell ref="AN51:AN52"/>
    <mergeCell ref="AE51:AE52"/>
    <mergeCell ref="AF51:AF52"/>
    <mergeCell ref="AG51:AG52"/>
    <mergeCell ref="AH51:AH52"/>
    <mergeCell ref="AI51:AI52"/>
    <mergeCell ref="L51:L52"/>
    <mergeCell ref="M51:M52"/>
    <mergeCell ref="N51:N52"/>
    <mergeCell ref="O51:O52"/>
    <mergeCell ref="P51:P52"/>
    <mergeCell ref="F51:F52"/>
    <mergeCell ref="G51:G52"/>
    <mergeCell ref="H51:H52"/>
    <mergeCell ref="J51:J52"/>
    <mergeCell ref="K51:K52"/>
    <mergeCell ref="A51:A52"/>
    <mergeCell ref="B51:B52"/>
    <mergeCell ref="C51:C52"/>
    <mergeCell ref="D51:D52"/>
    <mergeCell ref="E51:E52"/>
    <mergeCell ref="AY49:AY50"/>
    <mergeCell ref="AZ49:AZ50"/>
    <mergeCell ref="BA49:BA50"/>
    <mergeCell ref="BB49:BB50"/>
    <mergeCell ref="L49:L50"/>
    <mergeCell ref="M49:M50"/>
    <mergeCell ref="N49:N50"/>
    <mergeCell ref="O49:O50"/>
    <mergeCell ref="P49:P50"/>
    <mergeCell ref="F49:F50"/>
    <mergeCell ref="G49:G50"/>
    <mergeCell ref="H49:H50"/>
    <mergeCell ref="J49:J50"/>
    <mergeCell ref="K49:K50"/>
    <mergeCell ref="A49:A50"/>
    <mergeCell ref="B49:B50"/>
    <mergeCell ref="C49:C50"/>
    <mergeCell ref="D49:D50"/>
    <mergeCell ref="E49:E50"/>
    <mergeCell ref="BC49:BC50"/>
    <mergeCell ref="AT49:AT50"/>
    <mergeCell ref="AU49:AU50"/>
    <mergeCell ref="AV49:AV50"/>
    <mergeCell ref="AW49:AW50"/>
    <mergeCell ref="AX49:AX50"/>
    <mergeCell ref="AO49:AO50"/>
    <mergeCell ref="AP49:AP50"/>
    <mergeCell ref="AQ49:AQ50"/>
    <mergeCell ref="AR49:AR50"/>
    <mergeCell ref="AS49:AS50"/>
    <mergeCell ref="AJ49:AJ50"/>
    <mergeCell ref="AK49:AK50"/>
    <mergeCell ref="AL49:AL50"/>
    <mergeCell ref="AM49:AM50"/>
    <mergeCell ref="AN49:AN50"/>
    <mergeCell ref="AE49:AE50"/>
    <mergeCell ref="AF49:AF50"/>
    <mergeCell ref="AG49:AG50"/>
    <mergeCell ref="AH49:AH50"/>
    <mergeCell ref="AI49:AI50"/>
    <mergeCell ref="AY47:AY48"/>
    <mergeCell ref="AZ47:AZ48"/>
    <mergeCell ref="BA47:BA48"/>
    <mergeCell ref="BB47:BB48"/>
    <mergeCell ref="BC47:BC48"/>
    <mergeCell ref="AT47:AT48"/>
    <mergeCell ref="AU47:AU48"/>
    <mergeCell ref="AV47:AV48"/>
    <mergeCell ref="AW47:AW48"/>
    <mergeCell ref="AX47:AX48"/>
    <mergeCell ref="AO47:AO48"/>
    <mergeCell ref="AP47:AP48"/>
    <mergeCell ref="AQ47:AQ48"/>
    <mergeCell ref="AR47:AR48"/>
    <mergeCell ref="AS47:AS48"/>
    <mergeCell ref="AJ47:AJ48"/>
    <mergeCell ref="AK47:AK48"/>
    <mergeCell ref="AL47:AL48"/>
    <mergeCell ref="AM47:AM48"/>
    <mergeCell ref="AN47:AN48"/>
    <mergeCell ref="AE47:AE48"/>
    <mergeCell ref="AF47:AF48"/>
    <mergeCell ref="AG47:AG48"/>
    <mergeCell ref="AH47:AH48"/>
    <mergeCell ref="AI47:AI48"/>
    <mergeCell ref="L47:L48"/>
    <mergeCell ref="M47:M48"/>
    <mergeCell ref="N47:N48"/>
    <mergeCell ref="O47:O48"/>
    <mergeCell ref="P47:P48"/>
    <mergeCell ref="F47:F48"/>
    <mergeCell ref="G47:G48"/>
    <mergeCell ref="H47:H48"/>
    <mergeCell ref="J47:J48"/>
    <mergeCell ref="K47:K48"/>
    <mergeCell ref="A47:A48"/>
    <mergeCell ref="B47:B48"/>
    <mergeCell ref="C47:C48"/>
    <mergeCell ref="D47:D48"/>
    <mergeCell ref="E47:E48"/>
    <mergeCell ref="AY45:AY46"/>
    <mergeCell ref="AZ45:AZ46"/>
    <mergeCell ref="BA45:BA46"/>
    <mergeCell ref="BB45:BB46"/>
    <mergeCell ref="BC45:BC46"/>
    <mergeCell ref="AT45:AT46"/>
    <mergeCell ref="AU45:AU46"/>
    <mergeCell ref="AV45:AV46"/>
    <mergeCell ref="AW45:AW46"/>
    <mergeCell ref="AX45:AX46"/>
    <mergeCell ref="AO45:AO46"/>
    <mergeCell ref="AP45:AP46"/>
    <mergeCell ref="AQ45:AQ46"/>
    <mergeCell ref="AR45:AR46"/>
    <mergeCell ref="AS45:AS46"/>
    <mergeCell ref="AJ45:AJ46"/>
    <mergeCell ref="AK45:AK46"/>
    <mergeCell ref="AL45:AL46"/>
    <mergeCell ref="AM45:AM46"/>
    <mergeCell ref="AN45:AN46"/>
    <mergeCell ref="AE45:AE46"/>
    <mergeCell ref="AF45:AF46"/>
    <mergeCell ref="AG45:AG46"/>
    <mergeCell ref="AH45:AH46"/>
    <mergeCell ref="AI45:AI46"/>
    <mergeCell ref="L45:L46"/>
    <mergeCell ref="M45:M46"/>
    <mergeCell ref="N45:N46"/>
    <mergeCell ref="O45:O46"/>
    <mergeCell ref="P45:P46"/>
    <mergeCell ref="F45:F46"/>
    <mergeCell ref="G45:G46"/>
    <mergeCell ref="H45:H46"/>
    <mergeCell ref="J45:J46"/>
    <mergeCell ref="K45:K46"/>
    <mergeCell ref="A45:A46"/>
    <mergeCell ref="B45:B46"/>
    <mergeCell ref="C45:C46"/>
    <mergeCell ref="D45:D46"/>
    <mergeCell ref="E45:E46"/>
    <mergeCell ref="AY43:AY44"/>
    <mergeCell ref="AZ43:AZ44"/>
    <mergeCell ref="BA43:BA44"/>
    <mergeCell ref="BB43:BB44"/>
    <mergeCell ref="BC43:BC44"/>
    <mergeCell ref="AT43:AT44"/>
    <mergeCell ref="AU43:AU44"/>
    <mergeCell ref="AV43:AV44"/>
    <mergeCell ref="AW43:AW44"/>
    <mergeCell ref="AX43:AX44"/>
    <mergeCell ref="AO43:AO44"/>
    <mergeCell ref="AP43:AP44"/>
    <mergeCell ref="AQ43:AQ44"/>
    <mergeCell ref="AR43:AR44"/>
    <mergeCell ref="AS43:AS44"/>
    <mergeCell ref="AJ43:AJ44"/>
    <mergeCell ref="AK43:AK44"/>
    <mergeCell ref="AL43:AL44"/>
    <mergeCell ref="AM43:AM44"/>
    <mergeCell ref="AN43:AN44"/>
    <mergeCell ref="AE43:AE44"/>
    <mergeCell ref="AF43:AF44"/>
    <mergeCell ref="AG43:AG44"/>
    <mergeCell ref="AH43:AH44"/>
    <mergeCell ref="AI43:AI44"/>
    <mergeCell ref="L43:L44"/>
    <mergeCell ref="M43:M44"/>
    <mergeCell ref="N43:N44"/>
    <mergeCell ref="O43:O44"/>
    <mergeCell ref="P43:P44"/>
    <mergeCell ref="F43:F44"/>
    <mergeCell ref="G43:G44"/>
    <mergeCell ref="H43:H44"/>
    <mergeCell ref="J43:J44"/>
    <mergeCell ref="K43:K44"/>
    <mergeCell ref="A43:A44"/>
    <mergeCell ref="B43:B44"/>
    <mergeCell ref="C43:C44"/>
    <mergeCell ref="D43:D44"/>
    <mergeCell ref="E43:E44"/>
    <mergeCell ref="AY41:AY42"/>
    <mergeCell ref="AZ41:AZ42"/>
    <mergeCell ref="BA41:BA42"/>
    <mergeCell ref="BB41:BB42"/>
    <mergeCell ref="BC41:BC42"/>
    <mergeCell ref="AT41:AT42"/>
    <mergeCell ref="AU41:AU42"/>
    <mergeCell ref="AV41:AV42"/>
    <mergeCell ref="AW41:AW42"/>
    <mergeCell ref="AX41:AX42"/>
    <mergeCell ref="AO41:AO42"/>
    <mergeCell ref="AP41:AP42"/>
    <mergeCell ref="AQ41:AQ42"/>
    <mergeCell ref="AR41:AR42"/>
    <mergeCell ref="AS41:AS42"/>
    <mergeCell ref="AJ41:AJ42"/>
    <mergeCell ref="AK41:AK42"/>
    <mergeCell ref="AL41:AL42"/>
    <mergeCell ref="AM41:AM42"/>
    <mergeCell ref="AN41:AN42"/>
    <mergeCell ref="AE41:AE42"/>
    <mergeCell ref="AF41:AF42"/>
    <mergeCell ref="AG41:AG42"/>
    <mergeCell ref="AH41:AH42"/>
    <mergeCell ref="AI41:AI42"/>
    <mergeCell ref="L41:L42"/>
    <mergeCell ref="M41:M42"/>
    <mergeCell ref="N41:N42"/>
    <mergeCell ref="O41:O42"/>
    <mergeCell ref="P41:P42"/>
    <mergeCell ref="F41:F42"/>
    <mergeCell ref="G41:G42"/>
    <mergeCell ref="H41:H42"/>
    <mergeCell ref="J41:J42"/>
    <mergeCell ref="K41:K42"/>
    <mergeCell ref="A41:A42"/>
    <mergeCell ref="B41:B42"/>
    <mergeCell ref="C41:C42"/>
    <mergeCell ref="D41:D42"/>
    <mergeCell ref="E41:E42"/>
    <mergeCell ref="AY39:AY40"/>
    <mergeCell ref="AZ39:AZ40"/>
    <mergeCell ref="BA39:BA40"/>
    <mergeCell ref="BB39:BB40"/>
    <mergeCell ref="BC39:BC40"/>
    <mergeCell ref="AT39:AT40"/>
    <mergeCell ref="AU39:AU40"/>
    <mergeCell ref="AV39:AV40"/>
    <mergeCell ref="AW39:AW40"/>
    <mergeCell ref="AX39:AX40"/>
    <mergeCell ref="AO39:AO40"/>
    <mergeCell ref="AP39:AP40"/>
    <mergeCell ref="AQ39:AQ40"/>
    <mergeCell ref="AR39:AR40"/>
    <mergeCell ref="AS39:AS40"/>
    <mergeCell ref="AJ39:AJ40"/>
    <mergeCell ref="AK39:AK40"/>
    <mergeCell ref="AL39:AL40"/>
    <mergeCell ref="AM39:AM40"/>
    <mergeCell ref="AN39:AN40"/>
    <mergeCell ref="AE39:AE40"/>
    <mergeCell ref="AF39:AF40"/>
    <mergeCell ref="AG39:AG40"/>
    <mergeCell ref="AH39:AH40"/>
    <mergeCell ref="AI39:AI40"/>
    <mergeCell ref="L39:L40"/>
    <mergeCell ref="M39:M40"/>
    <mergeCell ref="N39:N40"/>
    <mergeCell ref="O39:O40"/>
    <mergeCell ref="P39:P40"/>
    <mergeCell ref="F39:F40"/>
    <mergeCell ref="G39:G40"/>
    <mergeCell ref="H39:H40"/>
    <mergeCell ref="J39:J40"/>
    <mergeCell ref="K39:K40"/>
    <mergeCell ref="A39:A40"/>
    <mergeCell ref="B39:B40"/>
    <mergeCell ref="C39:C40"/>
    <mergeCell ref="D39:D40"/>
    <mergeCell ref="E39:E40"/>
    <mergeCell ref="AY37:AY38"/>
    <mergeCell ref="AZ37:AZ38"/>
    <mergeCell ref="BA37:BA38"/>
    <mergeCell ref="BB37:BB38"/>
    <mergeCell ref="BC37:BC38"/>
    <mergeCell ref="AT37:AT38"/>
    <mergeCell ref="AU37:AU38"/>
    <mergeCell ref="AV37:AV38"/>
    <mergeCell ref="AW37:AW38"/>
    <mergeCell ref="AX37:AX38"/>
    <mergeCell ref="AO37:AO38"/>
    <mergeCell ref="AP37:AP38"/>
    <mergeCell ref="AQ37:AQ38"/>
    <mergeCell ref="AR37:AR38"/>
    <mergeCell ref="AS37:AS38"/>
    <mergeCell ref="AJ37:AJ38"/>
    <mergeCell ref="AK37:AK38"/>
    <mergeCell ref="AL37:AL38"/>
    <mergeCell ref="AM37:AM38"/>
    <mergeCell ref="AN37:AN38"/>
    <mergeCell ref="AE37:AE38"/>
    <mergeCell ref="AF37:AF38"/>
    <mergeCell ref="AG37:AG38"/>
    <mergeCell ref="AH37:AH38"/>
    <mergeCell ref="AI37:AI38"/>
    <mergeCell ref="L37:L38"/>
    <mergeCell ref="M37:M38"/>
    <mergeCell ref="N37:N38"/>
    <mergeCell ref="O37:O38"/>
    <mergeCell ref="P37:P38"/>
    <mergeCell ref="F37:F38"/>
    <mergeCell ref="G37:G38"/>
    <mergeCell ref="H37:H38"/>
    <mergeCell ref="J37:J38"/>
    <mergeCell ref="K37:K38"/>
    <mergeCell ref="A37:A38"/>
    <mergeCell ref="B37:B38"/>
    <mergeCell ref="C37:C38"/>
    <mergeCell ref="D37:D38"/>
    <mergeCell ref="E37:E38"/>
    <mergeCell ref="AY35:AY36"/>
    <mergeCell ref="AZ35:AZ36"/>
    <mergeCell ref="BA35:BA36"/>
    <mergeCell ref="BB35:BB36"/>
    <mergeCell ref="BC35:BC36"/>
    <mergeCell ref="AT35:AT36"/>
    <mergeCell ref="AU35:AU36"/>
    <mergeCell ref="AV35:AV36"/>
    <mergeCell ref="AW35:AW36"/>
    <mergeCell ref="AX35:AX36"/>
    <mergeCell ref="AO35:AO36"/>
    <mergeCell ref="AP35:AP36"/>
    <mergeCell ref="AQ35:AQ36"/>
    <mergeCell ref="AR35:AR36"/>
    <mergeCell ref="AS35:AS36"/>
    <mergeCell ref="AJ35:AJ36"/>
    <mergeCell ref="AK35:AK36"/>
    <mergeCell ref="AL35:AL36"/>
    <mergeCell ref="AM35:AM36"/>
    <mergeCell ref="AN35:AN36"/>
    <mergeCell ref="AE35:AE36"/>
    <mergeCell ref="AF35:AF36"/>
    <mergeCell ref="AG35:AG36"/>
    <mergeCell ref="AH35:AH36"/>
    <mergeCell ref="AI35:AI36"/>
    <mergeCell ref="L35:L36"/>
    <mergeCell ref="M35:M36"/>
    <mergeCell ref="N35:N36"/>
    <mergeCell ref="O35:O36"/>
    <mergeCell ref="P35:P36"/>
    <mergeCell ref="F35:F36"/>
    <mergeCell ref="G35:G36"/>
    <mergeCell ref="H35:H36"/>
    <mergeCell ref="J35:J36"/>
    <mergeCell ref="K35:K36"/>
    <mergeCell ref="A35:A36"/>
    <mergeCell ref="B35:B36"/>
    <mergeCell ref="C35:C36"/>
    <mergeCell ref="D35:D36"/>
    <mergeCell ref="E35:E36"/>
    <mergeCell ref="AY33:AY34"/>
    <mergeCell ref="AZ33:AZ34"/>
    <mergeCell ref="BA33:BA34"/>
    <mergeCell ref="BB33:BB34"/>
    <mergeCell ref="BC33:BC34"/>
    <mergeCell ref="AT33:AT34"/>
    <mergeCell ref="AU33:AU34"/>
    <mergeCell ref="AV33:AV34"/>
    <mergeCell ref="AW33:AW34"/>
    <mergeCell ref="AX33:AX34"/>
    <mergeCell ref="AO33:AO34"/>
    <mergeCell ref="AP33:AP34"/>
    <mergeCell ref="AQ33:AQ34"/>
    <mergeCell ref="AR33:AR34"/>
    <mergeCell ref="AS33:AS34"/>
    <mergeCell ref="AJ33:AJ34"/>
    <mergeCell ref="AK33:AK34"/>
    <mergeCell ref="AL33:AL34"/>
    <mergeCell ref="AM33:AM34"/>
    <mergeCell ref="AN33:AN34"/>
    <mergeCell ref="AE33:AE34"/>
    <mergeCell ref="AF33:AF34"/>
    <mergeCell ref="AG33:AG34"/>
    <mergeCell ref="AH33:AH34"/>
    <mergeCell ref="AI33:AI34"/>
    <mergeCell ref="L33:L34"/>
    <mergeCell ref="M33:M34"/>
    <mergeCell ref="N33:N34"/>
    <mergeCell ref="O33:O34"/>
    <mergeCell ref="P33:P34"/>
    <mergeCell ref="F33:F34"/>
    <mergeCell ref="G33:G34"/>
    <mergeCell ref="H33:H34"/>
    <mergeCell ref="J33:J34"/>
    <mergeCell ref="K33:K34"/>
    <mergeCell ref="A33:A34"/>
    <mergeCell ref="B33:B34"/>
    <mergeCell ref="C33:C34"/>
    <mergeCell ref="D33:D34"/>
    <mergeCell ref="E33:E34"/>
    <mergeCell ref="AY31:AY32"/>
    <mergeCell ref="AZ31:AZ32"/>
    <mergeCell ref="BA31:BA32"/>
    <mergeCell ref="BB31:BB32"/>
    <mergeCell ref="BC31:BC32"/>
    <mergeCell ref="AT31:AT32"/>
    <mergeCell ref="AU31:AU32"/>
    <mergeCell ref="AV31:AV32"/>
    <mergeCell ref="AW31:AW32"/>
    <mergeCell ref="AX31:AX32"/>
    <mergeCell ref="AO31:AO32"/>
    <mergeCell ref="AP31:AP32"/>
    <mergeCell ref="AQ31:AQ32"/>
    <mergeCell ref="AR31:AR32"/>
    <mergeCell ref="AS31:AS32"/>
    <mergeCell ref="AJ31:AJ32"/>
    <mergeCell ref="AK31:AK32"/>
    <mergeCell ref="AL31:AL32"/>
    <mergeCell ref="AM31:AM32"/>
    <mergeCell ref="AN31:AN32"/>
    <mergeCell ref="AE31:AE32"/>
    <mergeCell ref="AF31:AF32"/>
    <mergeCell ref="AG31:AG32"/>
    <mergeCell ref="AH31:AH32"/>
    <mergeCell ref="AI31:AI32"/>
    <mergeCell ref="L31:L32"/>
    <mergeCell ref="M31:M32"/>
    <mergeCell ref="N31:N32"/>
    <mergeCell ref="O31:O32"/>
    <mergeCell ref="P31:P32"/>
    <mergeCell ref="F31:F32"/>
    <mergeCell ref="G31:G32"/>
    <mergeCell ref="H31:H32"/>
    <mergeCell ref="J31:J32"/>
    <mergeCell ref="K31:K32"/>
    <mergeCell ref="A31:A32"/>
    <mergeCell ref="B31:B32"/>
    <mergeCell ref="C31:C32"/>
    <mergeCell ref="D31:D32"/>
    <mergeCell ref="E31:E32"/>
    <mergeCell ref="AY29:AY30"/>
    <mergeCell ref="AZ29:AZ30"/>
    <mergeCell ref="BA29:BA30"/>
    <mergeCell ref="BB29:BB30"/>
    <mergeCell ref="BC29:BC30"/>
    <mergeCell ref="AT29:AT30"/>
    <mergeCell ref="AU29:AU30"/>
    <mergeCell ref="AV29:AV30"/>
    <mergeCell ref="AW29:AW30"/>
    <mergeCell ref="AX29:AX30"/>
    <mergeCell ref="AO29:AO30"/>
    <mergeCell ref="AP29:AP30"/>
    <mergeCell ref="AQ29:AQ30"/>
    <mergeCell ref="AR29:AR30"/>
    <mergeCell ref="AS29:AS30"/>
    <mergeCell ref="AJ29:AJ30"/>
    <mergeCell ref="AK29:AK30"/>
    <mergeCell ref="AL29:AL30"/>
    <mergeCell ref="AM29:AM30"/>
    <mergeCell ref="AN29:AN30"/>
    <mergeCell ref="AE29:AE30"/>
    <mergeCell ref="AF29:AF30"/>
    <mergeCell ref="AG29:AG30"/>
    <mergeCell ref="AH29:AH30"/>
    <mergeCell ref="AI29:AI30"/>
    <mergeCell ref="L29:L30"/>
    <mergeCell ref="M29:M30"/>
    <mergeCell ref="N29:N30"/>
    <mergeCell ref="O29:O30"/>
    <mergeCell ref="P29:P30"/>
    <mergeCell ref="F29:F30"/>
    <mergeCell ref="G29:G30"/>
    <mergeCell ref="H29:H30"/>
    <mergeCell ref="J29:J30"/>
    <mergeCell ref="K29:K30"/>
    <mergeCell ref="A29:A30"/>
    <mergeCell ref="B29:B30"/>
    <mergeCell ref="C29:C30"/>
    <mergeCell ref="D29:D30"/>
    <mergeCell ref="E29:E30"/>
    <mergeCell ref="AY27:AY28"/>
    <mergeCell ref="AZ27:AZ28"/>
    <mergeCell ref="BA27:BA28"/>
    <mergeCell ref="BB27:BB28"/>
    <mergeCell ref="BC27:BC28"/>
    <mergeCell ref="AT27:AT28"/>
    <mergeCell ref="AU27:AU28"/>
    <mergeCell ref="AV27:AV28"/>
    <mergeCell ref="AW27:AW28"/>
    <mergeCell ref="AX27:AX28"/>
    <mergeCell ref="AO27:AO28"/>
    <mergeCell ref="AP27:AP28"/>
    <mergeCell ref="AQ27:AQ28"/>
    <mergeCell ref="AR27:AR28"/>
    <mergeCell ref="AS27:AS28"/>
    <mergeCell ref="AJ27:AJ28"/>
    <mergeCell ref="AK27:AK28"/>
    <mergeCell ref="AL27:AL28"/>
    <mergeCell ref="AM27:AM28"/>
    <mergeCell ref="AN27:AN28"/>
    <mergeCell ref="AE27:AE28"/>
    <mergeCell ref="AF27:AF28"/>
    <mergeCell ref="AG27:AG28"/>
    <mergeCell ref="AH27:AH28"/>
    <mergeCell ref="AI27:AI28"/>
    <mergeCell ref="L27:L28"/>
    <mergeCell ref="M27:M28"/>
    <mergeCell ref="N27:N28"/>
    <mergeCell ref="O27:O28"/>
    <mergeCell ref="P27:P28"/>
    <mergeCell ref="F27:F28"/>
    <mergeCell ref="G27:G28"/>
    <mergeCell ref="H27:H28"/>
    <mergeCell ref="J27:J28"/>
    <mergeCell ref="K27:K28"/>
    <mergeCell ref="A27:A28"/>
    <mergeCell ref="B27:B28"/>
    <mergeCell ref="C27:C28"/>
    <mergeCell ref="D27:D28"/>
    <mergeCell ref="E27:E28"/>
    <mergeCell ref="AY25:AY26"/>
    <mergeCell ref="AZ25:AZ26"/>
    <mergeCell ref="BA25:BA26"/>
    <mergeCell ref="BB25:BB26"/>
    <mergeCell ref="BC25:BC26"/>
    <mergeCell ref="AT25:AT26"/>
    <mergeCell ref="AU25:AU26"/>
    <mergeCell ref="AV25:AV26"/>
    <mergeCell ref="AW25:AW26"/>
    <mergeCell ref="AX25:AX26"/>
    <mergeCell ref="AO25:AO26"/>
    <mergeCell ref="AP25:AP26"/>
    <mergeCell ref="AQ25:AQ26"/>
    <mergeCell ref="AR25:AR26"/>
    <mergeCell ref="AS25:AS26"/>
    <mergeCell ref="AJ25:AJ26"/>
    <mergeCell ref="AK25:AK26"/>
    <mergeCell ref="AL25:AL26"/>
    <mergeCell ref="AM25:AM26"/>
    <mergeCell ref="AN25:AN26"/>
    <mergeCell ref="AE25:AE26"/>
    <mergeCell ref="AF25:AF26"/>
    <mergeCell ref="AG25:AG26"/>
    <mergeCell ref="AH25:AH26"/>
    <mergeCell ref="AI25:AI26"/>
    <mergeCell ref="L25:L26"/>
    <mergeCell ref="M25:M26"/>
    <mergeCell ref="N25:N26"/>
    <mergeCell ref="O25:O26"/>
    <mergeCell ref="P25:P26"/>
    <mergeCell ref="F25:F26"/>
    <mergeCell ref="G25:G26"/>
    <mergeCell ref="H25:H26"/>
    <mergeCell ref="J25:J26"/>
    <mergeCell ref="K25:K26"/>
    <mergeCell ref="A25:A26"/>
    <mergeCell ref="B25:B26"/>
    <mergeCell ref="C25:C26"/>
    <mergeCell ref="D25:D26"/>
    <mergeCell ref="E25:E26"/>
    <mergeCell ref="AY23:AY24"/>
    <mergeCell ref="AZ23:AZ24"/>
    <mergeCell ref="BA23:BA24"/>
    <mergeCell ref="BB23:BB24"/>
    <mergeCell ref="BC23:BC24"/>
    <mergeCell ref="AT23:AT24"/>
    <mergeCell ref="AU23:AU24"/>
    <mergeCell ref="AV23:AV24"/>
    <mergeCell ref="AW23:AW24"/>
    <mergeCell ref="AX23:AX24"/>
    <mergeCell ref="AO23:AO24"/>
    <mergeCell ref="AP23:AP24"/>
    <mergeCell ref="AQ23:AQ24"/>
    <mergeCell ref="AR23:AR24"/>
    <mergeCell ref="AS23:AS24"/>
    <mergeCell ref="AJ23:AJ24"/>
    <mergeCell ref="AK23:AK24"/>
    <mergeCell ref="AL23:AL24"/>
    <mergeCell ref="AM23:AM24"/>
    <mergeCell ref="AN23:AN24"/>
    <mergeCell ref="AE23:AE24"/>
    <mergeCell ref="AF23:AF24"/>
    <mergeCell ref="AG23:AG24"/>
    <mergeCell ref="AH23:AH24"/>
    <mergeCell ref="AI23:AI24"/>
    <mergeCell ref="L23:L24"/>
    <mergeCell ref="M23:M24"/>
    <mergeCell ref="N23:N24"/>
    <mergeCell ref="O23:O24"/>
    <mergeCell ref="P23:P24"/>
    <mergeCell ref="F23:F24"/>
    <mergeCell ref="G23:G24"/>
    <mergeCell ref="H23:H24"/>
    <mergeCell ref="J23:J24"/>
    <mergeCell ref="K23:K24"/>
    <mergeCell ref="A23:A24"/>
    <mergeCell ref="B23:B24"/>
    <mergeCell ref="C23:C24"/>
    <mergeCell ref="D23:D24"/>
    <mergeCell ref="E23:E24"/>
    <mergeCell ref="AY21:AY22"/>
    <mergeCell ref="AZ21:AZ22"/>
    <mergeCell ref="BA21:BA22"/>
    <mergeCell ref="BB21:BB22"/>
    <mergeCell ref="BC21:BC22"/>
    <mergeCell ref="AT21:AT22"/>
    <mergeCell ref="AU21:AU22"/>
    <mergeCell ref="AV21:AV22"/>
    <mergeCell ref="AW21:AW22"/>
    <mergeCell ref="AX21:AX22"/>
    <mergeCell ref="AO21:AO22"/>
    <mergeCell ref="AP21:AP22"/>
    <mergeCell ref="AQ21:AQ22"/>
    <mergeCell ref="AR21:AR22"/>
    <mergeCell ref="AS21:AS22"/>
    <mergeCell ref="AJ21:AJ22"/>
    <mergeCell ref="AK21:AK22"/>
    <mergeCell ref="AL21:AL22"/>
    <mergeCell ref="AM21:AM22"/>
    <mergeCell ref="AN21:AN22"/>
    <mergeCell ref="AE21:AE22"/>
    <mergeCell ref="AF21:AF22"/>
    <mergeCell ref="AG21:AG22"/>
    <mergeCell ref="AH21:AH22"/>
    <mergeCell ref="AI21:AI22"/>
    <mergeCell ref="L21:L22"/>
    <mergeCell ref="M21:M22"/>
    <mergeCell ref="N21:N22"/>
    <mergeCell ref="O21:O22"/>
    <mergeCell ref="P21:P22"/>
    <mergeCell ref="F21:F22"/>
    <mergeCell ref="G21:G22"/>
    <mergeCell ref="H21:H22"/>
    <mergeCell ref="J21:J22"/>
    <mergeCell ref="K21:K22"/>
    <mergeCell ref="A21:A22"/>
    <mergeCell ref="B21:B22"/>
    <mergeCell ref="C21:C22"/>
    <mergeCell ref="D21:D22"/>
    <mergeCell ref="E21:E22"/>
    <mergeCell ref="AY19:AY20"/>
    <mergeCell ref="AZ19:AZ20"/>
    <mergeCell ref="BA19:BA20"/>
    <mergeCell ref="BB19:BB20"/>
    <mergeCell ref="BC19:BC20"/>
    <mergeCell ref="AT19:AT20"/>
    <mergeCell ref="AU19:AU20"/>
    <mergeCell ref="AV19:AV20"/>
    <mergeCell ref="AW19:AW20"/>
    <mergeCell ref="AX19:AX20"/>
    <mergeCell ref="AO19:AO20"/>
    <mergeCell ref="AP19:AP20"/>
    <mergeCell ref="AQ19:AQ20"/>
    <mergeCell ref="AR19:AR20"/>
    <mergeCell ref="AS19:AS20"/>
    <mergeCell ref="AJ19:AJ20"/>
    <mergeCell ref="AK19:AK20"/>
    <mergeCell ref="AL19:AL20"/>
    <mergeCell ref="AM19:AM20"/>
    <mergeCell ref="AN19:AN20"/>
    <mergeCell ref="AE19:AE20"/>
    <mergeCell ref="AF19:AF20"/>
    <mergeCell ref="AG19:AG20"/>
    <mergeCell ref="AH19:AH20"/>
    <mergeCell ref="AI19:AI20"/>
    <mergeCell ref="L19:L20"/>
    <mergeCell ref="M19:M20"/>
    <mergeCell ref="N19:N20"/>
    <mergeCell ref="O19:O20"/>
    <mergeCell ref="P19:P20"/>
    <mergeCell ref="F19:F20"/>
    <mergeCell ref="G19:G20"/>
    <mergeCell ref="H19:H20"/>
    <mergeCell ref="J19:J20"/>
    <mergeCell ref="K19:K20"/>
    <mergeCell ref="A19:A20"/>
    <mergeCell ref="B19:B20"/>
    <mergeCell ref="C19:C20"/>
    <mergeCell ref="D19:D20"/>
    <mergeCell ref="E19:E20"/>
    <mergeCell ref="AY17:AY18"/>
    <mergeCell ref="AZ17:AZ18"/>
    <mergeCell ref="BA17:BA18"/>
    <mergeCell ref="BB17:BB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F17:F18"/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J15:AJ16"/>
    <mergeCell ref="AK15:AK16"/>
    <mergeCell ref="AL15:AL16"/>
    <mergeCell ref="AM15:AM16"/>
    <mergeCell ref="AN15:AN16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N13:AN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BA10:BA11"/>
    <mergeCell ref="AH13:AH14"/>
    <mergeCell ref="X10:X11"/>
    <mergeCell ref="Y10:Y11"/>
    <mergeCell ref="BB10:BB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AJ10:AJ11"/>
    <mergeCell ref="AK10:AK11"/>
    <mergeCell ref="AL10:AL11"/>
    <mergeCell ref="AM10:AM11"/>
    <mergeCell ref="AN10:AN11"/>
    <mergeCell ref="AZ10:AZ11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K13:K14"/>
    <mergeCell ref="L13:L14"/>
    <mergeCell ref="M13:M14"/>
    <mergeCell ref="N13:N14"/>
    <mergeCell ref="O13:O14"/>
    <mergeCell ref="AG8:AG9"/>
    <mergeCell ref="AH8:AH9"/>
    <mergeCell ref="AI8:AI9"/>
    <mergeCell ref="Z8:Z9"/>
    <mergeCell ref="AA8:AA9"/>
    <mergeCell ref="AB8:AB9"/>
    <mergeCell ref="AC8:AC9"/>
    <mergeCell ref="AD8:AD9"/>
    <mergeCell ref="U8:U9"/>
    <mergeCell ref="V8:V9"/>
    <mergeCell ref="AE10:AE11"/>
    <mergeCell ref="AF10:AF11"/>
    <mergeCell ref="AO13:AO14"/>
    <mergeCell ref="AP13:AP14"/>
    <mergeCell ref="AQ13:AQ14"/>
    <mergeCell ref="AR13:AR14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U10:U11"/>
    <mergeCell ref="V10:V11"/>
    <mergeCell ref="W10:W11"/>
    <mergeCell ref="P10:P11"/>
    <mergeCell ref="Q10:Q11"/>
    <mergeCell ref="R10:R11"/>
    <mergeCell ref="S10:S11"/>
    <mergeCell ref="T10:T11"/>
    <mergeCell ref="AO8:AO9"/>
    <mergeCell ref="AP8:AP9"/>
    <mergeCell ref="AQ8:AQ9"/>
    <mergeCell ref="AR8:AR9"/>
    <mergeCell ref="AS8:AS9"/>
    <mergeCell ref="W8:W9"/>
    <mergeCell ref="X8:X9"/>
    <mergeCell ref="Y8:Y9"/>
    <mergeCell ref="AJ8:AJ9"/>
    <mergeCell ref="AK8:AK9"/>
    <mergeCell ref="AL8:AL9"/>
    <mergeCell ref="AM8:AM9"/>
    <mergeCell ref="K10:K11"/>
    <mergeCell ref="L10:L11"/>
    <mergeCell ref="M10:M11"/>
    <mergeCell ref="N10:N11"/>
    <mergeCell ref="O10:O11"/>
    <mergeCell ref="AN8:AN9"/>
    <mergeCell ref="AY8:AY9"/>
    <mergeCell ref="AZ8:AZ9"/>
    <mergeCell ref="BA8:BA9"/>
    <mergeCell ref="AE8:AE9"/>
    <mergeCell ref="AF8:AF9"/>
    <mergeCell ref="P8:P9"/>
    <mergeCell ref="Q8:Q9"/>
    <mergeCell ref="R8:R9"/>
    <mergeCell ref="S8:S9"/>
    <mergeCell ref="T8:T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BB8:BB9"/>
    <mergeCell ref="BC8:BC9"/>
    <mergeCell ref="AT8:AT9"/>
    <mergeCell ref="AU8:AU9"/>
    <mergeCell ref="AV8:AV9"/>
    <mergeCell ref="AW8:AW9"/>
    <mergeCell ref="AX8:AX9"/>
  </mergeCells>
  <pageMargins left="0" right="0" top="0" bottom="0" header="0" footer="0"/>
  <pageSetup paperSize="8" scale="99" orientation="landscape" horizontalDpi="300" verticalDpi="300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2"/>
  <sheetViews>
    <sheetView showGridLines="0" view="pageBreakPreview" topLeftCell="F82" zoomScale="150" zoomScaleNormal="100" zoomScaleSheetLayoutView="150" workbookViewId="0">
      <selection activeCell="I88" sqref="A88:XFD89"/>
    </sheetView>
  </sheetViews>
  <sheetFormatPr defaultRowHeight="15" x14ac:dyDescent="0.25"/>
  <cols>
    <col min="1" max="1" width="2.85546875" customWidth="1"/>
    <col min="2" max="2" width="6.42578125" customWidth="1"/>
    <col min="3" max="3" width="6.5703125" customWidth="1"/>
    <col min="4" max="4" width="7.42578125" customWidth="1"/>
    <col min="5" max="5" width="3.28515625" customWidth="1"/>
    <col min="6" max="6" width="8.42578125" customWidth="1"/>
    <col min="7" max="7" width="5.28515625" customWidth="1"/>
    <col min="8" max="8" width="4" customWidth="1"/>
    <col min="9" max="9" width="0.140625" hidden="1" customWidth="1"/>
    <col min="10" max="12" width="4" customWidth="1"/>
    <col min="13" max="13" width="5.28515625" customWidth="1"/>
    <col min="14" max="14" width="3.28515625" customWidth="1"/>
    <col min="15" max="16" width="4.42578125" customWidth="1"/>
    <col min="17" max="17" width="6.28515625" customWidth="1"/>
    <col min="18" max="18" width="5.7109375" customWidth="1"/>
    <col min="19" max="20" width="5.5703125" customWidth="1"/>
    <col min="21" max="21" width="5.140625" customWidth="1"/>
    <col min="22" max="22" width="3.5703125" customWidth="1"/>
    <col min="23" max="23" width="5.7109375" customWidth="1"/>
    <col min="24" max="26" width="4" hidden="1" customWidth="1"/>
    <col min="27" max="27" width="3.5703125" hidden="1" customWidth="1"/>
    <col min="28" max="28" width="4.28515625" hidden="1" customWidth="1"/>
    <col min="29" max="29" width="5.7109375" customWidth="1"/>
    <col min="30" max="30" width="4.85546875" hidden="1" customWidth="1"/>
    <col min="31" max="31" width="4.5703125" customWidth="1"/>
    <col min="32" max="32" width="5.42578125" customWidth="1"/>
    <col min="33" max="33" width="3.85546875" customWidth="1"/>
    <col min="34" max="34" width="4.42578125" customWidth="1"/>
    <col min="35" max="35" width="4.5703125" customWidth="1"/>
    <col min="36" max="36" width="4.140625" hidden="1" customWidth="1"/>
    <col min="37" max="37" width="3.5703125" hidden="1" customWidth="1"/>
    <col min="38" max="38" width="3.5703125" customWidth="1"/>
    <col min="39" max="39" width="3.85546875" hidden="1" customWidth="1"/>
    <col min="40" max="41" width="4" hidden="1" customWidth="1"/>
    <col min="42" max="43" width="4.140625" hidden="1" customWidth="1"/>
    <col min="44" max="44" width="5" customWidth="1"/>
    <col min="45" max="45" width="4.7109375" customWidth="1"/>
    <col min="46" max="46" width="4.5703125" customWidth="1"/>
    <col min="47" max="47" width="3.7109375" customWidth="1"/>
    <col min="48" max="48" width="3.5703125" customWidth="1"/>
    <col min="49" max="49" width="3.7109375" hidden="1" customWidth="1"/>
    <col min="50" max="50" width="5" customWidth="1"/>
    <col min="51" max="51" width="5.140625" customWidth="1"/>
    <col min="52" max="53" width="5.7109375" customWidth="1"/>
    <col min="54" max="54" width="7.28515625" customWidth="1"/>
    <col min="55" max="55" width="11.8554687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.75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.65" customHeight="1" x14ac:dyDescent="0.25"/>
    <row r="8" spans="1:55" ht="19.5" customHeight="1" x14ac:dyDescent="0.25">
      <c r="A8" s="65" t="s">
        <v>3</v>
      </c>
      <c r="B8" s="65"/>
      <c r="C8" s="65"/>
      <c r="D8" s="65"/>
      <c r="E8" s="65"/>
      <c r="F8" s="65"/>
      <c r="G8" s="65"/>
      <c r="H8" s="1" t="s">
        <v>4</v>
      </c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38.2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38.2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s="21" customFormat="1" ht="14.25" customHeight="1" x14ac:dyDescent="0.15">
      <c r="A11" s="83" t="s">
        <v>59</v>
      </c>
      <c r="B11" s="83" t="s">
        <v>60</v>
      </c>
      <c r="C11" s="83" t="s">
        <v>61</v>
      </c>
      <c r="D11" s="85"/>
      <c r="E11" s="83" t="s">
        <v>62</v>
      </c>
      <c r="F11" s="83" t="s">
        <v>63</v>
      </c>
      <c r="G11" s="83" t="s">
        <v>64</v>
      </c>
      <c r="H11" s="83" t="s">
        <v>65</v>
      </c>
      <c r="I11" s="88"/>
      <c r="J11" s="89"/>
      <c r="K11" s="83" t="s">
        <v>66</v>
      </c>
      <c r="L11" s="83" t="s">
        <v>67</v>
      </c>
      <c r="M11" s="83" t="s">
        <v>68</v>
      </c>
      <c r="N11" s="83" t="s">
        <v>69</v>
      </c>
      <c r="O11" s="83" t="s">
        <v>70</v>
      </c>
      <c r="P11" s="83" t="s">
        <v>71</v>
      </c>
      <c r="Q11" s="83" t="s">
        <v>72</v>
      </c>
      <c r="R11" s="83" t="s">
        <v>73</v>
      </c>
      <c r="S11" s="83" t="s">
        <v>74</v>
      </c>
      <c r="T11" s="83" t="s">
        <v>75</v>
      </c>
      <c r="U11" s="83" t="s">
        <v>76</v>
      </c>
      <c r="V11" s="83" t="s">
        <v>77</v>
      </c>
      <c r="W11" s="83" t="s">
        <v>78</v>
      </c>
      <c r="X11" s="83" t="s">
        <v>79</v>
      </c>
      <c r="Y11" s="83" t="s">
        <v>80</v>
      </c>
      <c r="Z11" s="83" t="s">
        <v>81</v>
      </c>
      <c r="AA11" s="83" t="s">
        <v>82</v>
      </c>
      <c r="AB11" s="83" t="s">
        <v>83</v>
      </c>
      <c r="AC11" s="83" t="s">
        <v>84</v>
      </c>
      <c r="AD11" s="83" t="s">
        <v>85</v>
      </c>
      <c r="AE11" s="83" t="s">
        <v>86</v>
      </c>
      <c r="AF11" s="83" t="s">
        <v>87</v>
      </c>
      <c r="AG11" s="83" t="s">
        <v>88</v>
      </c>
      <c r="AH11" s="83" t="s">
        <v>89</v>
      </c>
      <c r="AI11" s="83" t="s">
        <v>90</v>
      </c>
      <c r="AJ11" s="83" t="s">
        <v>91</v>
      </c>
      <c r="AK11" s="83" t="s">
        <v>92</v>
      </c>
      <c r="AL11" s="83" t="s">
        <v>93</v>
      </c>
      <c r="AM11" s="83" t="s">
        <v>94</v>
      </c>
      <c r="AN11" s="83" t="s">
        <v>95</v>
      </c>
      <c r="AO11" s="83" t="s">
        <v>96</v>
      </c>
      <c r="AP11" s="83" t="s">
        <v>97</v>
      </c>
      <c r="AQ11" s="83" t="s">
        <v>98</v>
      </c>
      <c r="AR11" s="83" t="s">
        <v>99</v>
      </c>
      <c r="AS11" s="83" t="s">
        <v>100</v>
      </c>
      <c r="AT11" s="83" t="s">
        <v>101</v>
      </c>
      <c r="AU11" s="83" t="s">
        <v>102</v>
      </c>
      <c r="AV11" s="83" t="s">
        <v>103</v>
      </c>
      <c r="AW11" s="83" t="s">
        <v>104</v>
      </c>
      <c r="AX11" s="83" t="s">
        <v>105</v>
      </c>
      <c r="AY11" s="83" t="s">
        <v>106</v>
      </c>
      <c r="AZ11" s="83" t="s">
        <v>107</v>
      </c>
      <c r="BA11" s="83" t="s">
        <v>108</v>
      </c>
      <c r="BB11" s="83" t="s">
        <v>109</v>
      </c>
      <c r="BC11" s="83" t="s">
        <v>110</v>
      </c>
    </row>
    <row r="12" spans="1:55" s="21" customFormat="1" ht="14.25" customHeight="1" x14ac:dyDescent="0.15">
      <c r="A12" s="84"/>
      <c r="B12" s="84"/>
      <c r="C12" s="86"/>
      <c r="D12" s="87"/>
      <c r="E12" s="84"/>
      <c r="F12" s="84"/>
      <c r="G12" s="84"/>
      <c r="H12" s="20" t="s">
        <v>111</v>
      </c>
      <c r="I12" s="83" t="s">
        <v>112</v>
      </c>
      <c r="J12" s="89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</row>
    <row r="13" spans="1:55" s="6" customFormat="1" ht="46.5" customHeight="1" x14ac:dyDescent="0.15">
      <c r="A13" s="5" t="s">
        <v>113</v>
      </c>
      <c r="B13" s="5" t="s">
        <v>114</v>
      </c>
      <c r="C13" s="77" t="s">
        <v>115</v>
      </c>
      <c r="D13" s="78"/>
      <c r="E13" s="5" t="s">
        <v>116</v>
      </c>
      <c r="F13" s="5" t="s">
        <v>117</v>
      </c>
      <c r="G13" s="5" t="s">
        <v>118</v>
      </c>
      <c r="H13" s="5" t="s">
        <v>119</v>
      </c>
      <c r="J13" s="5" t="s">
        <v>120</v>
      </c>
      <c r="K13" s="5" t="s">
        <v>121</v>
      </c>
      <c r="L13" s="5" t="s">
        <v>122</v>
      </c>
      <c r="M13" s="5" t="s">
        <v>123</v>
      </c>
      <c r="N13" s="5" t="s">
        <v>124</v>
      </c>
      <c r="O13" s="5" t="s">
        <v>125</v>
      </c>
      <c r="P13" s="5" t="s">
        <v>126</v>
      </c>
      <c r="Q13" s="5" t="s">
        <v>127</v>
      </c>
      <c r="R13" s="5" t="s">
        <v>128</v>
      </c>
      <c r="S13" s="5" t="s">
        <v>129</v>
      </c>
      <c r="T13" s="5" t="s">
        <v>130</v>
      </c>
      <c r="U13" s="5" t="s">
        <v>131</v>
      </c>
      <c r="V13" s="5" t="s">
        <v>132</v>
      </c>
      <c r="W13" s="5" t="s">
        <v>133</v>
      </c>
      <c r="X13" s="5" t="s">
        <v>134</v>
      </c>
      <c r="Y13" s="5" t="s">
        <v>135</v>
      </c>
      <c r="Z13" s="5" t="s">
        <v>136</v>
      </c>
      <c r="AA13" s="5" t="s">
        <v>137</v>
      </c>
      <c r="AB13" s="5" t="s">
        <v>138</v>
      </c>
      <c r="AC13" s="5" t="s">
        <v>139</v>
      </c>
      <c r="AD13" s="5" t="s">
        <v>140</v>
      </c>
      <c r="AE13" s="5" t="s">
        <v>141</v>
      </c>
      <c r="AF13" s="5" t="s">
        <v>142</v>
      </c>
      <c r="AG13" s="5" t="s">
        <v>143</v>
      </c>
      <c r="AH13" s="5" t="s">
        <v>144</v>
      </c>
      <c r="AI13" s="5" t="s">
        <v>145</v>
      </c>
      <c r="AJ13" s="5" t="s">
        <v>146</v>
      </c>
      <c r="AK13" s="5" t="s">
        <v>147</v>
      </c>
      <c r="AL13" s="5" t="s">
        <v>148</v>
      </c>
      <c r="AM13" s="5" t="s">
        <v>149</v>
      </c>
      <c r="AN13" s="5" t="s">
        <v>150</v>
      </c>
      <c r="AO13" s="5" t="s">
        <v>151</v>
      </c>
      <c r="AP13" s="5" t="s">
        <v>152</v>
      </c>
      <c r="AQ13" s="5" t="s">
        <v>153</v>
      </c>
      <c r="AR13" s="5" t="s">
        <v>154</v>
      </c>
      <c r="AS13" s="5" t="s">
        <v>155</v>
      </c>
      <c r="AT13" s="5" t="s">
        <v>156</v>
      </c>
      <c r="AU13" s="5" t="s">
        <v>157</v>
      </c>
      <c r="AV13" s="5" t="s">
        <v>158</v>
      </c>
      <c r="AW13" s="5" t="s">
        <v>159</v>
      </c>
      <c r="AX13" s="5" t="s">
        <v>160</v>
      </c>
      <c r="AY13" s="5" t="s">
        <v>161</v>
      </c>
      <c r="AZ13" s="5" t="s">
        <v>162</v>
      </c>
      <c r="BA13" s="5" t="s">
        <v>163</v>
      </c>
      <c r="BB13" s="5" t="s">
        <v>1391</v>
      </c>
      <c r="BC13" s="5" t="s">
        <v>165</v>
      </c>
    </row>
    <row r="14" spans="1:55" s="13" customFormat="1" ht="22.5" customHeight="1" x14ac:dyDescent="0.15">
      <c r="A14" s="38">
        <v>1</v>
      </c>
      <c r="B14" s="38" t="s">
        <v>166</v>
      </c>
      <c r="C14" s="38" t="s">
        <v>167</v>
      </c>
      <c r="D14" s="38" t="s">
        <v>168</v>
      </c>
      <c r="E14" s="38" t="s">
        <v>169</v>
      </c>
      <c r="F14" s="38" t="s">
        <v>170</v>
      </c>
      <c r="G14" s="38" t="s">
        <v>171</v>
      </c>
      <c r="H14" s="38">
        <v>0</v>
      </c>
      <c r="J14" s="38">
        <v>0</v>
      </c>
      <c r="K14" s="38">
        <v>204</v>
      </c>
      <c r="L14" s="38">
        <v>0</v>
      </c>
      <c r="M14" s="38">
        <v>17</v>
      </c>
      <c r="N14" s="54">
        <v>0</v>
      </c>
      <c r="O14" s="38">
        <v>154</v>
      </c>
      <c r="P14" s="54">
        <v>0.98076923076923095</v>
      </c>
      <c r="Q14" s="12">
        <v>109</v>
      </c>
      <c r="R14" s="12">
        <v>35</v>
      </c>
      <c r="S14" s="14">
        <v>14</v>
      </c>
      <c r="T14" s="14">
        <v>4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7</v>
      </c>
      <c r="AD14" s="14">
        <v>0</v>
      </c>
      <c r="AE14" s="54">
        <v>4.5</v>
      </c>
      <c r="AF14" s="54">
        <v>0</v>
      </c>
      <c r="AG14" s="54">
        <v>0</v>
      </c>
      <c r="AH14" s="54">
        <v>10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236.78</v>
      </c>
      <c r="AS14" s="38">
        <v>4.5</v>
      </c>
      <c r="AT14" s="54">
        <v>4.74</v>
      </c>
      <c r="AU14" s="54">
        <v>0</v>
      </c>
      <c r="AV14" s="54">
        <v>1</v>
      </c>
      <c r="AW14" s="54">
        <v>0</v>
      </c>
      <c r="AX14" s="54">
        <v>74.540000000000006</v>
      </c>
      <c r="AY14" s="54">
        <v>84.78</v>
      </c>
      <c r="AZ14" s="54">
        <v>152</v>
      </c>
      <c r="BA14" s="54">
        <v>150</v>
      </c>
      <c r="BB14" s="54">
        <v>8000</v>
      </c>
      <c r="BC14" s="38" t="s">
        <v>4</v>
      </c>
    </row>
    <row r="15" spans="1:55" s="13" customFormat="1" ht="22.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106.9</v>
      </c>
      <c r="R15" s="14">
        <v>44.625</v>
      </c>
      <c r="S15" s="14">
        <v>20.6</v>
      </c>
      <c r="T15" s="14">
        <v>7.85</v>
      </c>
      <c r="U15" s="14">
        <v>0</v>
      </c>
      <c r="V15" s="14">
        <v>0</v>
      </c>
      <c r="W15" s="14">
        <v>7.85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27.46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2.5" customHeight="1" x14ac:dyDescent="0.15">
      <c r="A16" s="38">
        <v>2</v>
      </c>
      <c r="B16" s="38" t="s">
        <v>172</v>
      </c>
      <c r="C16" s="38" t="s">
        <v>173</v>
      </c>
      <c r="D16" s="38" t="s">
        <v>174</v>
      </c>
      <c r="E16" s="38" t="s">
        <v>175</v>
      </c>
      <c r="F16" s="38" t="s">
        <v>170</v>
      </c>
      <c r="G16" s="38" t="s">
        <v>171</v>
      </c>
      <c r="H16" s="38">
        <v>1</v>
      </c>
      <c r="J16" s="38">
        <v>0</v>
      </c>
      <c r="K16" s="38">
        <v>204</v>
      </c>
      <c r="L16" s="38">
        <v>0</v>
      </c>
      <c r="M16" s="38">
        <v>18</v>
      </c>
      <c r="N16" s="54">
        <v>0</v>
      </c>
      <c r="O16" s="38">
        <v>168</v>
      </c>
      <c r="P16" s="54">
        <v>0.98076923076923095</v>
      </c>
      <c r="Q16" s="12">
        <v>112</v>
      </c>
      <c r="R16" s="12">
        <v>40</v>
      </c>
      <c r="S16" s="14">
        <v>20</v>
      </c>
      <c r="T16" s="14">
        <v>4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6</v>
      </c>
      <c r="AD16" s="14">
        <v>0</v>
      </c>
      <c r="AE16" s="54">
        <v>6</v>
      </c>
      <c r="AF16" s="54">
        <v>0</v>
      </c>
      <c r="AG16" s="54">
        <v>0</v>
      </c>
      <c r="AH16" s="54">
        <v>10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252.5</v>
      </c>
      <c r="AS16" s="38">
        <v>6</v>
      </c>
      <c r="AT16" s="54">
        <v>5.05</v>
      </c>
      <c r="AU16" s="54">
        <v>0</v>
      </c>
      <c r="AV16" s="54">
        <v>1</v>
      </c>
      <c r="AW16" s="54">
        <v>0</v>
      </c>
      <c r="AX16" s="54">
        <v>78.459999999999994</v>
      </c>
      <c r="AY16" s="54">
        <v>90.51</v>
      </c>
      <c r="AZ16" s="54">
        <v>161.99</v>
      </c>
      <c r="BA16" s="54">
        <v>150</v>
      </c>
      <c r="BB16" s="54">
        <v>48000</v>
      </c>
      <c r="BC16" s="38" t="s">
        <v>4</v>
      </c>
    </row>
    <row r="17" spans="1:55" s="13" customFormat="1" ht="22.5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109.85</v>
      </c>
      <c r="R17" s="14">
        <v>51</v>
      </c>
      <c r="S17" s="14">
        <v>29.42</v>
      </c>
      <c r="T17" s="14">
        <v>7.85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23.54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2.5" customHeight="1" x14ac:dyDescent="0.15">
      <c r="A18" s="38">
        <v>3</v>
      </c>
      <c r="B18" s="38" t="s">
        <v>176</v>
      </c>
      <c r="C18" s="38" t="s">
        <v>177</v>
      </c>
      <c r="D18" s="38" t="s">
        <v>178</v>
      </c>
      <c r="E18" s="38" t="s">
        <v>169</v>
      </c>
      <c r="F18" s="38" t="s">
        <v>170</v>
      </c>
      <c r="G18" s="38" t="s">
        <v>171</v>
      </c>
      <c r="H18" s="38">
        <v>0</v>
      </c>
      <c r="J18" s="38">
        <v>0</v>
      </c>
      <c r="K18" s="38">
        <v>204</v>
      </c>
      <c r="L18" s="38">
        <v>0</v>
      </c>
      <c r="M18" s="38">
        <v>15</v>
      </c>
      <c r="N18" s="54">
        <v>0</v>
      </c>
      <c r="O18" s="38">
        <v>138</v>
      </c>
      <c r="P18" s="54">
        <v>0.98076923076923095</v>
      </c>
      <c r="Q18" s="12">
        <v>93</v>
      </c>
      <c r="R18" s="12">
        <v>35</v>
      </c>
      <c r="S18" s="14">
        <v>14</v>
      </c>
      <c r="T18" s="14">
        <v>4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9</v>
      </c>
      <c r="AD18" s="14">
        <v>0</v>
      </c>
      <c r="AE18" s="54">
        <v>4.5</v>
      </c>
      <c r="AF18" s="54">
        <v>0</v>
      </c>
      <c r="AG18" s="54">
        <v>0</v>
      </c>
      <c r="AH18" s="54">
        <v>10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228.94</v>
      </c>
      <c r="AS18" s="38">
        <v>4.5</v>
      </c>
      <c r="AT18" s="54">
        <v>4.58</v>
      </c>
      <c r="AU18" s="54">
        <v>0</v>
      </c>
      <c r="AV18" s="54">
        <v>1</v>
      </c>
      <c r="AW18" s="54">
        <v>0</v>
      </c>
      <c r="AX18" s="54">
        <v>74.540000000000006</v>
      </c>
      <c r="AY18" s="54">
        <v>84.62</v>
      </c>
      <c r="AZ18" s="54">
        <v>144.32</v>
      </c>
      <c r="BA18" s="54">
        <v>100</v>
      </c>
      <c r="BB18" s="54">
        <v>177300</v>
      </c>
      <c r="BC18" s="38" t="s">
        <v>4</v>
      </c>
    </row>
    <row r="19" spans="1:55" s="13" customFormat="1" ht="22.5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91.21</v>
      </c>
      <c r="R19" s="14">
        <v>44.625</v>
      </c>
      <c r="S19" s="14">
        <v>20.6</v>
      </c>
      <c r="T19" s="14">
        <v>7.85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35.31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2.5" customHeight="1" x14ac:dyDescent="0.15">
      <c r="A20" s="38">
        <v>4</v>
      </c>
      <c r="B20" s="38" t="s">
        <v>179</v>
      </c>
      <c r="C20" s="38" t="s">
        <v>180</v>
      </c>
      <c r="D20" s="38" t="s">
        <v>181</v>
      </c>
      <c r="E20" s="38" t="s">
        <v>169</v>
      </c>
      <c r="F20" s="38" t="s">
        <v>170</v>
      </c>
      <c r="G20" s="38" t="s">
        <v>171</v>
      </c>
      <c r="H20" s="38">
        <v>1</v>
      </c>
      <c r="J20" s="38">
        <v>0</v>
      </c>
      <c r="K20" s="38">
        <v>204</v>
      </c>
      <c r="L20" s="38">
        <v>20</v>
      </c>
      <c r="M20" s="38">
        <v>23</v>
      </c>
      <c r="N20" s="54">
        <v>0</v>
      </c>
      <c r="O20" s="38">
        <v>221</v>
      </c>
      <c r="P20" s="54">
        <v>0.98076923076923095</v>
      </c>
      <c r="Q20" s="12">
        <v>137</v>
      </c>
      <c r="R20" s="12">
        <v>55</v>
      </c>
      <c r="S20" s="14">
        <v>31</v>
      </c>
      <c r="T20" s="14">
        <v>6</v>
      </c>
      <c r="U20" s="14">
        <v>0</v>
      </c>
      <c r="V20" s="14">
        <v>0</v>
      </c>
      <c r="W20" s="14">
        <v>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1</v>
      </c>
      <c r="AD20" s="14">
        <v>0</v>
      </c>
      <c r="AE20" s="54">
        <v>9.25</v>
      </c>
      <c r="AF20" s="54">
        <v>0</v>
      </c>
      <c r="AG20" s="54">
        <v>0</v>
      </c>
      <c r="AH20" s="54">
        <v>10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319.88</v>
      </c>
      <c r="AS20" s="38">
        <v>9.25</v>
      </c>
      <c r="AT20" s="54">
        <v>5.9</v>
      </c>
      <c r="AU20" s="54">
        <v>0</v>
      </c>
      <c r="AV20" s="54">
        <v>1</v>
      </c>
      <c r="AW20" s="54">
        <v>0</v>
      </c>
      <c r="AX20" s="54">
        <v>90.23</v>
      </c>
      <c r="AY20" s="54">
        <v>106.38</v>
      </c>
      <c r="AZ20" s="54">
        <v>213.5</v>
      </c>
      <c r="BA20" s="54">
        <v>200</v>
      </c>
      <c r="BB20" s="54">
        <v>54000</v>
      </c>
      <c r="BC20" s="38" t="s">
        <v>4</v>
      </c>
    </row>
    <row r="21" spans="1:55" s="13" customFormat="1" ht="22.5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154.37</v>
      </c>
      <c r="R21" s="14">
        <v>70.125</v>
      </c>
      <c r="S21" s="14">
        <v>45.61</v>
      </c>
      <c r="T21" s="14">
        <v>11.77</v>
      </c>
      <c r="U21" s="14">
        <v>0</v>
      </c>
      <c r="V21" s="14">
        <v>0</v>
      </c>
      <c r="W21" s="14">
        <v>7.85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3.92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3" customFormat="1" ht="22.5" customHeight="1" x14ac:dyDescent="0.15">
      <c r="A22" s="38">
        <v>5</v>
      </c>
      <c r="B22" s="38" t="s">
        <v>182</v>
      </c>
      <c r="C22" s="38" t="s">
        <v>183</v>
      </c>
      <c r="D22" s="38" t="s">
        <v>184</v>
      </c>
      <c r="E22" s="38" t="s">
        <v>169</v>
      </c>
      <c r="F22" s="38" t="s">
        <v>185</v>
      </c>
      <c r="G22" s="38" t="s">
        <v>171</v>
      </c>
      <c r="H22" s="38">
        <v>1</v>
      </c>
      <c r="J22" s="38">
        <v>0</v>
      </c>
      <c r="K22" s="38">
        <v>204</v>
      </c>
      <c r="L22" s="38">
        <v>0</v>
      </c>
      <c r="M22" s="38">
        <v>17.5</v>
      </c>
      <c r="N22" s="54">
        <v>0</v>
      </c>
      <c r="O22" s="38">
        <v>158</v>
      </c>
      <c r="P22" s="54">
        <v>0.98076923076923095</v>
      </c>
      <c r="Q22" s="12">
        <v>118</v>
      </c>
      <c r="R22" s="12">
        <v>30</v>
      </c>
      <c r="S22" s="14">
        <v>18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4</v>
      </c>
      <c r="AD22" s="14">
        <v>0</v>
      </c>
      <c r="AE22" s="54">
        <v>4.5</v>
      </c>
      <c r="AF22" s="54">
        <v>2.5</v>
      </c>
      <c r="AG22" s="54">
        <v>0</v>
      </c>
      <c r="AH22" s="54">
        <v>9.0399999999999991</v>
      </c>
      <c r="AI22" s="54">
        <v>7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8">
        <v>0</v>
      </c>
      <c r="AP22" s="54">
        <v>0</v>
      </c>
      <c r="AQ22" s="54">
        <v>0</v>
      </c>
      <c r="AR22" s="54">
        <v>224.54</v>
      </c>
      <c r="AS22" s="38">
        <v>4.5</v>
      </c>
      <c r="AT22" s="54">
        <v>4.49</v>
      </c>
      <c r="AU22" s="54">
        <v>0</v>
      </c>
      <c r="AV22" s="54">
        <v>1</v>
      </c>
      <c r="AW22" s="54">
        <v>0</v>
      </c>
      <c r="AX22" s="54">
        <v>90.23</v>
      </c>
      <c r="AY22" s="54">
        <v>100.22</v>
      </c>
      <c r="AZ22" s="54">
        <v>124.32</v>
      </c>
      <c r="BA22" s="54">
        <v>100</v>
      </c>
      <c r="BB22" s="54">
        <v>97300</v>
      </c>
      <c r="BC22" s="38" t="s">
        <v>4</v>
      </c>
    </row>
    <row r="23" spans="1:55" s="13" customFormat="1" ht="22.5" customHeight="1" x14ac:dyDescent="0.15">
      <c r="A23" s="53"/>
      <c r="B23" s="53"/>
      <c r="C23" s="53"/>
      <c r="D23" s="53"/>
      <c r="E23" s="53"/>
      <c r="F23" s="53"/>
      <c r="G23" s="53"/>
      <c r="H23" s="53"/>
      <c r="J23" s="53"/>
      <c r="K23" s="53"/>
      <c r="L23" s="53"/>
      <c r="M23" s="53"/>
      <c r="N23" s="53"/>
      <c r="O23" s="53"/>
      <c r="P23" s="53"/>
      <c r="Q23" s="12">
        <v>115.73</v>
      </c>
      <c r="R23" s="14">
        <v>38.25</v>
      </c>
      <c r="S23" s="14">
        <v>26.48</v>
      </c>
      <c r="T23" s="14">
        <v>0</v>
      </c>
      <c r="U23" s="14">
        <v>0</v>
      </c>
      <c r="V23" s="14">
        <v>0</v>
      </c>
      <c r="W23" s="14">
        <v>7.85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15.69</v>
      </c>
      <c r="AD23" s="14">
        <v>0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13" customFormat="1" ht="22.5" customHeight="1" x14ac:dyDescent="0.15">
      <c r="A24" s="38">
        <v>6</v>
      </c>
      <c r="B24" s="38" t="s">
        <v>186</v>
      </c>
      <c r="C24" s="38" t="s">
        <v>187</v>
      </c>
      <c r="D24" s="38" t="s">
        <v>188</v>
      </c>
      <c r="E24" s="38" t="s">
        <v>169</v>
      </c>
      <c r="F24" s="38" t="s">
        <v>189</v>
      </c>
      <c r="G24" s="38" t="s">
        <v>171</v>
      </c>
      <c r="H24" s="38">
        <v>1</v>
      </c>
      <c r="J24" s="38">
        <v>0</v>
      </c>
      <c r="K24" s="38">
        <v>204</v>
      </c>
      <c r="L24" s="38">
        <v>0</v>
      </c>
      <c r="M24" s="38">
        <v>18</v>
      </c>
      <c r="N24" s="54">
        <v>0</v>
      </c>
      <c r="O24" s="38">
        <v>162</v>
      </c>
      <c r="P24" s="54">
        <v>0.98076923076923095</v>
      </c>
      <c r="Q24" s="12">
        <v>112</v>
      </c>
      <c r="R24" s="12">
        <v>40</v>
      </c>
      <c r="S24" s="14">
        <v>13</v>
      </c>
      <c r="T24" s="14">
        <v>5</v>
      </c>
      <c r="U24" s="14">
        <v>0</v>
      </c>
      <c r="V24" s="14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5</v>
      </c>
      <c r="AD24" s="14">
        <v>0</v>
      </c>
      <c r="AE24" s="54">
        <v>4.5</v>
      </c>
      <c r="AF24" s="54">
        <v>1</v>
      </c>
      <c r="AG24" s="54">
        <v>0</v>
      </c>
      <c r="AH24" s="54">
        <v>9.6199999999999992</v>
      </c>
      <c r="AI24" s="54">
        <v>7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8">
        <v>0</v>
      </c>
      <c r="AP24" s="54">
        <v>0</v>
      </c>
      <c r="AQ24" s="54">
        <v>0</v>
      </c>
      <c r="AR24" s="54">
        <v>238.37</v>
      </c>
      <c r="AS24" s="38">
        <v>4.5</v>
      </c>
      <c r="AT24" s="54">
        <v>4.7699999999999996</v>
      </c>
      <c r="AU24" s="54">
        <v>0</v>
      </c>
      <c r="AV24" s="54">
        <v>1</v>
      </c>
      <c r="AW24" s="54">
        <v>0</v>
      </c>
      <c r="AX24" s="54">
        <v>74.540000000000006</v>
      </c>
      <c r="AY24" s="54">
        <v>84.81</v>
      </c>
      <c r="AZ24" s="54">
        <v>153.56</v>
      </c>
      <c r="BA24" s="54">
        <v>150</v>
      </c>
      <c r="BB24" s="54">
        <v>14200</v>
      </c>
      <c r="BC24" s="38" t="s">
        <v>4</v>
      </c>
    </row>
    <row r="25" spans="1:55" s="13" customFormat="1" ht="22.5" customHeight="1" x14ac:dyDescent="0.15">
      <c r="A25" s="53"/>
      <c r="B25" s="53"/>
      <c r="C25" s="53"/>
      <c r="D25" s="53"/>
      <c r="E25" s="53"/>
      <c r="F25" s="53"/>
      <c r="G25" s="53"/>
      <c r="H25" s="53"/>
      <c r="J25" s="53"/>
      <c r="K25" s="53"/>
      <c r="L25" s="53"/>
      <c r="M25" s="53"/>
      <c r="N25" s="53"/>
      <c r="O25" s="53"/>
      <c r="P25" s="53"/>
      <c r="Q25" s="12">
        <v>109.85</v>
      </c>
      <c r="R25" s="14">
        <v>51</v>
      </c>
      <c r="S25" s="14">
        <v>19.13</v>
      </c>
      <c r="T25" s="14">
        <v>9.81</v>
      </c>
      <c r="U25" s="14">
        <v>0</v>
      </c>
      <c r="V25" s="14">
        <v>0</v>
      </c>
      <c r="W25" s="14">
        <v>7.85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19.62</v>
      </c>
      <c r="AD25" s="14"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s="13" customFormat="1" ht="22.5" customHeight="1" x14ac:dyDescent="0.15">
      <c r="A26" s="38">
        <v>7</v>
      </c>
      <c r="B26" s="38" t="s">
        <v>190</v>
      </c>
      <c r="C26" s="38" t="s">
        <v>191</v>
      </c>
      <c r="D26" s="38" t="s">
        <v>192</v>
      </c>
      <c r="E26" s="38" t="s">
        <v>169</v>
      </c>
      <c r="F26" s="38" t="s">
        <v>189</v>
      </c>
      <c r="G26" s="38" t="s">
        <v>171</v>
      </c>
      <c r="H26" s="38">
        <v>1</v>
      </c>
      <c r="J26" s="38">
        <v>1</v>
      </c>
      <c r="K26" s="38">
        <v>204</v>
      </c>
      <c r="L26" s="38">
        <v>0</v>
      </c>
      <c r="M26" s="38">
        <v>14</v>
      </c>
      <c r="N26" s="54">
        <v>0</v>
      </c>
      <c r="O26" s="38">
        <v>130</v>
      </c>
      <c r="P26" s="54">
        <v>0.98076923076923095</v>
      </c>
      <c r="Q26" s="12">
        <v>80</v>
      </c>
      <c r="R26" s="12">
        <v>40</v>
      </c>
      <c r="S26" s="14">
        <v>12</v>
      </c>
      <c r="T26" s="14">
        <v>6</v>
      </c>
      <c r="U26" s="14">
        <v>0</v>
      </c>
      <c r="V26" s="14">
        <v>0</v>
      </c>
      <c r="W26" s="14">
        <v>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10</v>
      </c>
      <c r="AD26" s="14">
        <v>0</v>
      </c>
      <c r="AE26" s="54">
        <v>4.5</v>
      </c>
      <c r="AF26" s="54">
        <v>0</v>
      </c>
      <c r="AG26" s="54">
        <v>0</v>
      </c>
      <c r="AH26" s="54">
        <v>10</v>
      </c>
      <c r="AI26" s="54">
        <v>7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8">
        <v>0</v>
      </c>
      <c r="AP26" s="54">
        <v>0</v>
      </c>
      <c r="AQ26" s="54">
        <v>0</v>
      </c>
      <c r="AR26" s="54">
        <v>227.46</v>
      </c>
      <c r="AS26" s="38">
        <v>4.5</v>
      </c>
      <c r="AT26" s="54">
        <v>4.55</v>
      </c>
      <c r="AU26" s="54">
        <v>0</v>
      </c>
      <c r="AV26" s="54">
        <v>0</v>
      </c>
      <c r="AW26" s="54">
        <v>0</v>
      </c>
      <c r="AX26" s="54">
        <v>78.459999999999994</v>
      </c>
      <c r="AY26" s="54">
        <v>87.51</v>
      </c>
      <c r="AZ26" s="54">
        <v>139.94999999999999</v>
      </c>
      <c r="BA26" s="54">
        <v>100</v>
      </c>
      <c r="BB26" s="54">
        <v>159800</v>
      </c>
      <c r="BC26" s="38" t="s">
        <v>4</v>
      </c>
    </row>
    <row r="27" spans="1:55" s="13" customFormat="1" ht="22.5" customHeight="1" x14ac:dyDescent="0.15">
      <c r="A27" s="53"/>
      <c r="B27" s="53"/>
      <c r="C27" s="53"/>
      <c r="D27" s="53"/>
      <c r="E27" s="53"/>
      <c r="F27" s="53"/>
      <c r="G27" s="53"/>
      <c r="H27" s="53"/>
      <c r="J27" s="53"/>
      <c r="K27" s="53"/>
      <c r="L27" s="53"/>
      <c r="M27" s="53"/>
      <c r="N27" s="53"/>
      <c r="O27" s="53"/>
      <c r="P27" s="53"/>
      <c r="Q27" s="12">
        <v>78.459999999999994</v>
      </c>
      <c r="R27" s="14">
        <v>51</v>
      </c>
      <c r="S27" s="14">
        <v>17.649999999999999</v>
      </c>
      <c r="T27" s="14">
        <v>11.77</v>
      </c>
      <c r="U27" s="14">
        <v>0</v>
      </c>
      <c r="V27" s="14">
        <v>0</v>
      </c>
      <c r="W27" s="14">
        <v>7.85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39.229999999999997</v>
      </c>
      <c r="AD27" s="14">
        <v>0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s="13" customFormat="1" ht="22.5" customHeight="1" x14ac:dyDescent="0.15">
      <c r="A28" s="38">
        <v>8</v>
      </c>
      <c r="B28" s="38" t="s">
        <v>193</v>
      </c>
      <c r="C28" s="38" t="s">
        <v>194</v>
      </c>
      <c r="D28" s="38" t="s">
        <v>195</v>
      </c>
      <c r="E28" s="38" t="s">
        <v>175</v>
      </c>
      <c r="F28" s="38" t="s">
        <v>170</v>
      </c>
      <c r="G28" s="38" t="s">
        <v>171</v>
      </c>
      <c r="H28" s="38">
        <v>0</v>
      </c>
      <c r="J28" s="38">
        <v>0</v>
      </c>
      <c r="K28" s="38">
        <v>204</v>
      </c>
      <c r="L28" s="38">
        <v>20</v>
      </c>
      <c r="M28" s="38">
        <v>24</v>
      </c>
      <c r="N28" s="54">
        <v>0</v>
      </c>
      <c r="O28" s="38">
        <v>222</v>
      </c>
      <c r="P28" s="54">
        <v>0.98076923076923095</v>
      </c>
      <c r="Q28" s="12">
        <v>140</v>
      </c>
      <c r="R28" s="12">
        <v>60</v>
      </c>
      <c r="S28" s="14">
        <v>26</v>
      </c>
      <c r="T28" s="14">
        <v>4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54">
        <v>7.5</v>
      </c>
      <c r="AF28" s="54">
        <v>0</v>
      </c>
      <c r="AG28" s="54">
        <v>0</v>
      </c>
      <c r="AH28" s="54">
        <v>10</v>
      </c>
      <c r="AI28" s="54">
        <v>7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38">
        <v>0</v>
      </c>
      <c r="AP28" s="54">
        <v>0</v>
      </c>
      <c r="AQ28" s="54">
        <v>0</v>
      </c>
      <c r="AR28" s="54">
        <v>312.25</v>
      </c>
      <c r="AS28" s="38">
        <v>7.5</v>
      </c>
      <c r="AT28" s="54">
        <v>5.9</v>
      </c>
      <c r="AU28" s="54">
        <v>0</v>
      </c>
      <c r="AV28" s="54">
        <v>0</v>
      </c>
      <c r="AW28" s="54">
        <v>0</v>
      </c>
      <c r="AX28" s="54">
        <v>94.15</v>
      </c>
      <c r="AY28" s="54">
        <v>107.55</v>
      </c>
      <c r="AZ28" s="54">
        <v>204.7</v>
      </c>
      <c r="BA28" s="54">
        <v>200</v>
      </c>
      <c r="BB28" s="54">
        <v>18800</v>
      </c>
      <c r="BC28" s="38" t="s">
        <v>4</v>
      </c>
    </row>
    <row r="29" spans="1:55" s="13" customFormat="1" ht="22.5" customHeight="1" x14ac:dyDescent="0.15">
      <c r="A29" s="53"/>
      <c r="B29" s="53"/>
      <c r="C29" s="53"/>
      <c r="D29" s="53"/>
      <c r="E29" s="53"/>
      <c r="F29" s="53"/>
      <c r="G29" s="53"/>
      <c r="H29" s="53"/>
      <c r="J29" s="53"/>
      <c r="K29" s="53"/>
      <c r="L29" s="53"/>
      <c r="M29" s="53"/>
      <c r="N29" s="53"/>
      <c r="O29" s="53"/>
      <c r="P29" s="53"/>
      <c r="Q29" s="12">
        <v>157.31</v>
      </c>
      <c r="R29" s="14">
        <v>76.5</v>
      </c>
      <c r="S29" s="14">
        <v>38.25</v>
      </c>
      <c r="T29" s="14">
        <v>7.85</v>
      </c>
      <c r="U29" s="14">
        <v>0</v>
      </c>
      <c r="V29" s="14">
        <v>0</v>
      </c>
      <c r="W29" s="14">
        <v>7.85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s="13" customFormat="1" ht="22.5" customHeight="1" x14ac:dyDescent="0.15">
      <c r="A30" s="38">
        <v>9</v>
      </c>
      <c r="B30" s="38" t="s">
        <v>196</v>
      </c>
      <c r="C30" s="38" t="s">
        <v>197</v>
      </c>
      <c r="D30" s="38" t="s">
        <v>198</v>
      </c>
      <c r="E30" s="38" t="s">
        <v>169</v>
      </c>
      <c r="F30" s="38" t="s">
        <v>170</v>
      </c>
      <c r="G30" s="38" t="s">
        <v>171</v>
      </c>
      <c r="H30" s="38">
        <v>1</v>
      </c>
      <c r="J30" s="38">
        <v>0</v>
      </c>
      <c r="K30" s="38">
        <v>204</v>
      </c>
      <c r="L30" s="38">
        <v>0</v>
      </c>
      <c r="M30" s="38">
        <v>20</v>
      </c>
      <c r="N30" s="54">
        <v>0</v>
      </c>
      <c r="O30" s="38">
        <v>178</v>
      </c>
      <c r="P30" s="54">
        <v>0.98076923076923095</v>
      </c>
      <c r="Q30" s="12">
        <v>113</v>
      </c>
      <c r="R30" s="12">
        <v>55</v>
      </c>
      <c r="S30" s="14">
        <v>15</v>
      </c>
      <c r="T30" s="14">
        <v>3</v>
      </c>
      <c r="U30" s="14">
        <v>0</v>
      </c>
      <c r="V30" s="14">
        <v>0</v>
      </c>
      <c r="W30" s="14">
        <v>1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54">
        <v>4.5</v>
      </c>
      <c r="AF30" s="54">
        <v>4</v>
      </c>
      <c r="AG30" s="54">
        <v>0</v>
      </c>
      <c r="AH30" s="54">
        <v>8.4600000000000009</v>
      </c>
      <c r="AI30" s="54">
        <v>7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38">
        <v>0</v>
      </c>
      <c r="AP30" s="54">
        <v>0</v>
      </c>
      <c r="AQ30" s="54">
        <v>0</v>
      </c>
      <c r="AR30" s="54">
        <v>236.71</v>
      </c>
      <c r="AS30" s="38">
        <v>4.5</v>
      </c>
      <c r="AT30" s="54">
        <v>4.7300000000000004</v>
      </c>
      <c r="AU30" s="54">
        <v>0</v>
      </c>
      <c r="AV30" s="54">
        <v>1</v>
      </c>
      <c r="AW30" s="54">
        <v>0</v>
      </c>
      <c r="AX30" s="54">
        <v>70.62</v>
      </c>
      <c r="AY30" s="54">
        <v>80.849999999999994</v>
      </c>
      <c r="AZ30" s="54">
        <v>155.86000000000001</v>
      </c>
      <c r="BA30" s="54">
        <v>150</v>
      </c>
      <c r="BB30" s="54">
        <v>23400</v>
      </c>
      <c r="BC30" s="38" t="s">
        <v>4</v>
      </c>
    </row>
    <row r="31" spans="1:55" s="13" customFormat="1" ht="22.5" customHeight="1" x14ac:dyDescent="0.15">
      <c r="A31" s="53"/>
      <c r="B31" s="53"/>
      <c r="C31" s="53"/>
      <c r="D31" s="53"/>
      <c r="E31" s="53"/>
      <c r="F31" s="53"/>
      <c r="G31" s="53"/>
      <c r="H31" s="53"/>
      <c r="J31" s="53"/>
      <c r="K31" s="53"/>
      <c r="L31" s="53"/>
      <c r="M31" s="53"/>
      <c r="N31" s="53"/>
      <c r="O31" s="53"/>
      <c r="P31" s="53"/>
      <c r="Q31" s="12">
        <v>110.83</v>
      </c>
      <c r="R31" s="14">
        <v>70.125</v>
      </c>
      <c r="S31" s="14">
        <v>22.07</v>
      </c>
      <c r="T31" s="14">
        <v>5.88</v>
      </c>
      <c r="U31" s="14">
        <v>0</v>
      </c>
      <c r="V31" s="14">
        <v>0</v>
      </c>
      <c r="W31" s="14">
        <v>7.85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s="13" customFormat="1" ht="22.5" customHeight="1" x14ac:dyDescent="0.15">
      <c r="A32" s="38">
        <v>10</v>
      </c>
      <c r="B32" s="38" t="s">
        <v>199</v>
      </c>
      <c r="C32" s="38" t="s">
        <v>200</v>
      </c>
      <c r="D32" s="38" t="s">
        <v>201</v>
      </c>
      <c r="E32" s="38" t="s">
        <v>175</v>
      </c>
      <c r="F32" s="38" t="s">
        <v>202</v>
      </c>
      <c r="G32" s="38" t="s">
        <v>171</v>
      </c>
      <c r="H32" s="38">
        <v>1</v>
      </c>
      <c r="J32" s="38">
        <v>0</v>
      </c>
      <c r="K32" s="38">
        <v>204</v>
      </c>
      <c r="L32" s="38">
        <v>0</v>
      </c>
      <c r="M32" s="38">
        <v>19</v>
      </c>
      <c r="N32" s="54">
        <v>0</v>
      </c>
      <c r="O32" s="38">
        <v>170</v>
      </c>
      <c r="P32" s="54">
        <v>0.98076923076923095</v>
      </c>
      <c r="Q32" s="12">
        <v>120</v>
      </c>
      <c r="R32" s="12">
        <v>40</v>
      </c>
      <c r="S32" s="14">
        <v>17</v>
      </c>
      <c r="T32" s="14">
        <v>1</v>
      </c>
      <c r="U32" s="14">
        <v>0</v>
      </c>
      <c r="V32" s="14">
        <v>0</v>
      </c>
      <c r="W32" s="14">
        <v>1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1</v>
      </c>
      <c r="AD32" s="14">
        <v>0</v>
      </c>
      <c r="AE32" s="54">
        <v>4.5</v>
      </c>
      <c r="AF32" s="54">
        <v>2</v>
      </c>
      <c r="AG32" s="54">
        <v>2</v>
      </c>
      <c r="AH32" s="54">
        <v>0</v>
      </c>
      <c r="AI32" s="54">
        <v>7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38">
        <v>0</v>
      </c>
      <c r="AP32" s="54">
        <v>0</v>
      </c>
      <c r="AQ32" s="54">
        <v>0</v>
      </c>
      <c r="AR32" s="54">
        <v>218.93</v>
      </c>
      <c r="AS32" s="38">
        <v>4.5</v>
      </c>
      <c r="AT32" s="54">
        <v>4.38</v>
      </c>
      <c r="AU32" s="54">
        <v>0</v>
      </c>
      <c r="AV32" s="54">
        <v>1</v>
      </c>
      <c r="AW32" s="54">
        <v>0</v>
      </c>
      <c r="AX32" s="54">
        <v>86.31</v>
      </c>
      <c r="AY32" s="54">
        <v>96.19</v>
      </c>
      <c r="AZ32" s="54">
        <v>122.74</v>
      </c>
      <c r="BA32" s="54">
        <v>100</v>
      </c>
      <c r="BB32" s="54">
        <v>91000</v>
      </c>
      <c r="BC32" s="38" t="s">
        <v>4</v>
      </c>
    </row>
    <row r="33" spans="1:55" s="13" customFormat="1" ht="22.5" customHeight="1" x14ac:dyDescent="0.15">
      <c r="A33" s="53"/>
      <c r="B33" s="53"/>
      <c r="C33" s="53"/>
      <c r="D33" s="53"/>
      <c r="E33" s="53"/>
      <c r="F33" s="53"/>
      <c r="G33" s="53"/>
      <c r="H33" s="53"/>
      <c r="J33" s="53"/>
      <c r="K33" s="53"/>
      <c r="L33" s="53"/>
      <c r="M33" s="53"/>
      <c r="N33" s="53"/>
      <c r="O33" s="53"/>
      <c r="P33" s="53"/>
      <c r="Q33" s="12">
        <v>117.69</v>
      </c>
      <c r="R33" s="14">
        <v>51</v>
      </c>
      <c r="S33" s="14">
        <v>25.01</v>
      </c>
      <c r="T33" s="14">
        <v>1.96</v>
      </c>
      <c r="U33" s="14">
        <v>0</v>
      </c>
      <c r="V33" s="14">
        <v>0</v>
      </c>
      <c r="W33" s="14">
        <v>7.85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3.92</v>
      </c>
      <c r="AD33" s="14">
        <v>0</v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</row>
    <row r="34" spans="1:55" s="13" customFormat="1" ht="22.5" customHeight="1" x14ac:dyDescent="0.15">
      <c r="A34" s="38">
        <v>11</v>
      </c>
      <c r="B34" s="38" t="s">
        <v>203</v>
      </c>
      <c r="C34" s="38" t="s">
        <v>204</v>
      </c>
      <c r="D34" s="38" t="s">
        <v>205</v>
      </c>
      <c r="E34" s="38" t="s">
        <v>169</v>
      </c>
      <c r="F34" s="38" t="s">
        <v>206</v>
      </c>
      <c r="G34" s="38" t="s">
        <v>171</v>
      </c>
      <c r="H34" s="38">
        <v>0</v>
      </c>
      <c r="J34" s="38">
        <v>0</v>
      </c>
      <c r="K34" s="38">
        <v>204</v>
      </c>
      <c r="L34" s="38">
        <v>0</v>
      </c>
      <c r="M34" s="38">
        <v>22</v>
      </c>
      <c r="N34" s="54">
        <v>0</v>
      </c>
      <c r="O34" s="38">
        <v>200</v>
      </c>
      <c r="P34" s="54">
        <v>0.98076923076923095</v>
      </c>
      <c r="Q34" s="12">
        <v>129</v>
      </c>
      <c r="R34" s="12">
        <v>55</v>
      </c>
      <c r="S34" s="14">
        <v>21</v>
      </c>
      <c r="T34" s="14">
        <v>3</v>
      </c>
      <c r="U34" s="14">
        <v>0</v>
      </c>
      <c r="V34" s="14">
        <v>0</v>
      </c>
      <c r="W34" s="14">
        <v>1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1</v>
      </c>
      <c r="AD34" s="14">
        <v>0</v>
      </c>
      <c r="AE34" s="54">
        <v>6</v>
      </c>
      <c r="AF34" s="54">
        <v>1</v>
      </c>
      <c r="AG34" s="54">
        <v>0</v>
      </c>
      <c r="AH34" s="54">
        <v>9.6199999999999992</v>
      </c>
      <c r="AI34" s="54">
        <v>7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8">
        <v>0</v>
      </c>
      <c r="AP34" s="54">
        <v>0</v>
      </c>
      <c r="AQ34" s="54">
        <v>0</v>
      </c>
      <c r="AR34" s="54">
        <v>267.81</v>
      </c>
      <c r="AS34" s="38">
        <v>6</v>
      </c>
      <c r="AT34" s="54">
        <v>5.36</v>
      </c>
      <c r="AU34" s="54">
        <v>0</v>
      </c>
      <c r="AV34" s="54">
        <v>1</v>
      </c>
      <c r="AW34" s="54">
        <v>0</v>
      </c>
      <c r="AX34" s="54">
        <v>90.23</v>
      </c>
      <c r="AY34" s="54">
        <v>102.59</v>
      </c>
      <c r="AZ34" s="54">
        <v>165.22</v>
      </c>
      <c r="BA34" s="54">
        <v>150</v>
      </c>
      <c r="BB34" s="54">
        <v>60900</v>
      </c>
      <c r="BC34" s="38" t="s">
        <v>4</v>
      </c>
    </row>
    <row r="35" spans="1:55" s="13" customFormat="1" ht="22.5" customHeight="1" x14ac:dyDescent="0.15">
      <c r="A35" s="53"/>
      <c r="B35" s="53"/>
      <c r="C35" s="53"/>
      <c r="D35" s="53"/>
      <c r="E35" s="53"/>
      <c r="F35" s="53"/>
      <c r="G35" s="53"/>
      <c r="H35" s="53"/>
      <c r="J35" s="53"/>
      <c r="K35" s="53"/>
      <c r="L35" s="53"/>
      <c r="M35" s="53"/>
      <c r="N35" s="53"/>
      <c r="O35" s="53"/>
      <c r="P35" s="53"/>
      <c r="Q35" s="12">
        <v>126.52</v>
      </c>
      <c r="R35" s="14">
        <v>70.125</v>
      </c>
      <c r="S35" s="14">
        <v>30.89</v>
      </c>
      <c r="T35" s="14">
        <v>5.88</v>
      </c>
      <c r="U35" s="14">
        <v>0</v>
      </c>
      <c r="V35" s="14">
        <v>0</v>
      </c>
      <c r="W35" s="14">
        <v>7.85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3.92</v>
      </c>
      <c r="AD35" s="14">
        <v>0</v>
      </c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</row>
    <row r="36" spans="1:55" s="13" customFormat="1" ht="22.5" customHeight="1" x14ac:dyDescent="0.15">
      <c r="A36" s="38">
        <v>12</v>
      </c>
      <c r="B36" s="38" t="s">
        <v>207</v>
      </c>
      <c r="C36" s="38" t="s">
        <v>208</v>
      </c>
      <c r="D36" s="38" t="s">
        <v>209</v>
      </c>
      <c r="E36" s="38" t="s">
        <v>175</v>
      </c>
      <c r="F36" s="38" t="s">
        <v>206</v>
      </c>
      <c r="G36" s="38" t="s">
        <v>171</v>
      </c>
      <c r="H36" s="38">
        <v>0</v>
      </c>
      <c r="J36" s="38">
        <v>0</v>
      </c>
      <c r="K36" s="38">
        <v>204</v>
      </c>
      <c r="L36" s="38">
        <v>0</v>
      </c>
      <c r="M36" s="38">
        <v>21</v>
      </c>
      <c r="N36" s="54">
        <v>0</v>
      </c>
      <c r="O36" s="38">
        <v>189</v>
      </c>
      <c r="P36" s="54">
        <v>0.98076923076923095</v>
      </c>
      <c r="Q36" s="12">
        <v>121</v>
      </c>
      <c r="R36" s="12">
        <v>55</v>
      </c>
      <c r="S36" s="14">
        <v>19</v>
      </c>
      <c r="T36" s="14">
        <v>2</v>
      </c>
      <c r="U36" s="14">
        <v>0</v>
      </c>
      <c r="V36" s="14">
        <v>0</v>
      </c>
      <c r="W36" s="14">
        <v>1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54">
        <v>5.25</v>
      </c>
      <c r="AF36" s="54">
        <v>0</v>
      </c>
      <c r="AG36" s="54">
        <v>3</v>
      </c>
      <c r="AH36" s="54">
        <v>0</v>
      </c>
      <c r="AI36" s="54">
        <v>7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8">
        <v>0</v>
      </c>
      <c r="AP36" s="54">
        <v>0</v>
      </c>
      <c r="AQ36" s="54">
        <v>0</v>
      </c>
      <c r="AR36" s="54">
        <v>240.76</v>
      </c>
      <c r="AS36" s="38">
        <v>5.25</v>
      </c>
      <c r="AT36" s="54">
        <v>4.82</v>
      </c>
      <c r="AU36" s="54">
        <v>0</v>
      </c>
      <c r="AV36" s="54">
        <v>1</v>
      </c>
      <c r="AW36" s="54">
        <v>0</v>
      </c>
      <c r="AX36" s="54">
        <v>78.459999999999994</v>
      </c>
      <c r="AY36" s="54">
        <v>89.53</v>
      </c>
      <c r="AZ36" s="54">
        <v>151.22999999999999</v>
      </c>
      <c r="BA36" s="54">
        <v>150</v>
      </c>
      <c r="BB36" s="54">
        <v>4900</v>
      </c>
      <c r="BC36" s="38" t="s">
        <v>4</v>
      </c>
    </row>
    <row r="37" spans="1:55" s="13" customFormat="1" ht="22.5" customHeight="1" x14ac:dyDescent="0.15">
      <c r="A37" s="53"/>
      <c r="B37" s="53"/>
      <c r="C37" s="53"/>
      <c r="D37" s="53"/>
      <c r="E37" s="53"/>
      <c r="F37" s="53"/>
      <c r="G37" s="53"/>
      <c r="H37" s="53"/>
      <c r="J37" s="53"/>
      <c r="K37" s="53"/>
      <c r="L37" s="53"/>
      <c r="M37" s="53"/>
      <c r="N37" s="53"/>
      <c r="O37" s="53"/>
      <c r="P37" s="53"/>
      <c r="Q37" s="12">
        <v>118.67</v>
      </c>
      <c r="R37" s="14">
        <v>70.125</v>
      </c>
      <c r="S37" s="14">
        <v>27.95</v>
      </c>
      <c r="T37" s="14">
        <v>3.92</v>
      </c>
      <c r="U37" s="14">
        <v>0</v>
      </c>
      <c r="V37" s="14">
        <v>0</v>
      </c>
      <c r="W37" s="14">
        <v>7.85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s="13" customFormat="1" ht="22.5" customHeight="1" x14ac:dyDescent="0.15">
      <c r="A38" s="38">
        <v>13</v>
      </c>
      <c r="B38" s="38" t="s">
        <v>210</v>
      </c>
      <c r="C38" s="38" t="s">
        <v>211</v>
      </c>
      <c r="D38" s="38" t="s">
        <v>212</v>
      </c>
      <c r="E38" s="38" t="s">
        <v>175</v>
      </c>
      <c r="F38" s="38" t="s">
        <v>213</v>
      </c>
      <c r="G38" s="38" t="s">
        <v>171</v>
      </c>
      <c r="H38" s="38">
        <v>1</v>
      </c>
      <c r="J38" s="38">
        <v>0</v>
      </c>
      <c r="K38" s="38">
        <v>204</v>
      </c>
      <c r="L38" s="38">
        <v>0</v>
      </c>
      <c r="M38" s="38">
        <v>20</v>
      </c>
      <c r="N38" s="54">
        <v>0</v>
      </c>
      <c r="O38" s="38">
        <v>184</v>
      </c>
      <c r="P38" s="54">
        <v>0.98076923076923095</v>
      </c>
      <c r="Q38" s="12">
        <v>113</v>
      </c>
      <c r="R38" s="12">
        <v>55</v>
      </c>
      <c r="S38" s="14">
        <v>18</v>
      </c>
      <c r="T38" s="14">
        <v>6</v>
      </c>
      <c r="U38" s="14">
        <v>0</v>
      </c>
      <c r="V38" s="14">
        <v>0</v>
      </c>
      <c r="W38" s="14">
        <v>1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4</v>
      </c>
      <c r="AD38" s="14">
        <v>0</v>
      </c>
      <c r="AE38" s="54">
        <v>6</v>
      </c>
      <c r="AF38" s="54">
        <v>0</v>
      </c>
      <c r="AG38" s="54">
        <v>0</v>
      </c>
      <c r="AH38" s="54">
        <v>10</v>
      </c>
      <c r="AI38" s="54">
        <v>7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38">
        <v>0</v>
      </c>
      <c r="AP38" s="54">
        <v>0</v>
      </c>
      <c r="AQ38" s="54">
        <v>0</v>
      </c>
      <c r="AR38" s="54">
        <v>265.75</v>
      </c>
      <c r="AS38" s="38">
        <v>6</v>
      </c>
      <c r="AT38" s="54">
        <v>5.32</v>
      </c>
      <c r="AU38" s="54">
        <v>0</v>
      </c>
      <c r="AV38" s="54">
        <v>1</v>
      </c>
      <c r="AW38" s="54">
        <v>0</v>
      </c>
      <c r="AX38" s="54">
        <v>90.23</v>
      </c>
      <c r="AY38" s="54">
        <v>102.55</v>
      </c>
      <c r="AZ38" s="54">
        <v>163.19999999999999</v>
      </c>
      <c r="BA38" s="54">
        <v>150</v>
      </c>
      <c r="BB38" s="54">
        <v>52800</v>
      </c>
      <c r="BC38" s="38" t="s">
        <v>4</v>
      </c>
    </row>
    <row r="39" spans="1:55" s="13" customFormat="1" ht="22.5" customHeight="1" x14ac:dyDescent="0.15">
      <c r="A39" s="53"/>
      <c r="B39" s="53"/>
      <c r="C39" s="53"/>
      <c r="D39" s="53"/>
      <c r="E39" s="53"/>
      <c r="F39" s="53"/>
      <c r="G39" s="53"/>
      <c r="H39" s="53"/>
      <c r="J39" s="53"/>
      <c r="K39" s="53"/>
      <c r="L39" s="53"/>
      <c r="M39" s="53"/>
      <c r="N39" s="53"/>
      <c r="O39" s="53"/>
      <c r="P39" s="53"/>
      <c r="Q39" s="12">
        <v>110.83</v>
      </c>
      <c r="R39" s="14">
        <v>70.125</v>
      </c>
      <c r="S39" s="14">
        <v>26.48</v>
      </c>
      <c r="T39" s="14">
        <v>11.77</v>
      </c>
      <c r="U39" s="14">
        <v>0</v>
      </c>
      <c r="V39" s="14">
        <v>0</v>
      </c>
      <c r="W39" s="14">
        <v>7.85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15.69</v>
      </c>
      <c r="AD39" s="14">
        <v>0</v>
      </c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s="13" customFormat="1" ht="22.5" customHeight="1" x14ac:dyDescent="0.15">
      <c r="A40" s="38">
        <v>14</v>
      </c>
      <c r="B40" s="38" t="s">
        <v>214</v>
      </c>
      <c r="C40" s="38" t="s">
        <v>215</v>
      </c>
      <c r="D40" s="38" t="s">
        <v>216</v>
      </c>
      <c r="E40" s="38" t="s">
        <v>169</v>
      </c>
      <c r="F40" s="38" t="s">
        <v>217</v>
      </c>
      <c r="G40" s="38" t="s">
        <v>171</v>
      </c>
      <c r="H40" s="38">
        <v>1</v>
      </c>
      <c r="J40" s="38">
        <v>1</v>
      </c>
      <c r="K40" s="38">
        <v>204</v>
      </c>
      <c r="L40" s="38">
        <v>0</v>
      </c>
      <c r="M40" s="38">
        <v>17</v>
      </c>
      <c r="N40" s="54">
        <v>0</v>
      </c>
      <c r="O40" s="38">
        <v>154</v>
      </c>
      <c r="P40" s="54">
        <v>0.98076923076923095</v>
      </c>
      <c r="Q40" s="12">
        <v>99</v>
      </c>
      <c r="R40" s="12">
        <v>45</v>
      </c>
      <c r="S40" s="14">
        <v>14</v>
      </c>
      <c r="T40" s="14">
        <v>4</v>
      </c>
      <c r="U40" s="14">
        <v>0</v>
      </c>
      <c r="V40" s="14">
        <v>0</v>
      </c>
      <c r="W40" s="14">
        <v>1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7</v>
      </c>
      <c r="AD40" s="14">
        <v>0</v>
      </c>
      <c r="AE40" s="54">
        <v>4.5</v>
      </c>
      <c r="AF40" s="54">
        <v>0</v>
      </c>
      <c r="AG40" s="54">
        <v>0</v>
      </c>
      <c r="AH40" s="54">
        <v>10</v>
      </c>
      <c r="AI40" s="54">
        <v>7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38">
        <v>0</v>
      </c>
      <c r="AP40" s="54">
        <v>0</v>
      </c>
      <c r="AQ40" s="54">
        <v>0</v>
      </c>
      <c r="AR40" s="54">
        <v>239.72</v>
      </c>
      <c r="AS40" s="38">
        <v>4.5</v>
      </c>
      <c r="AT40" s="54">
        <v>4.79</v>
      </c>
      <c r="AU40" s="54">
        <v>0</v>
      </c>
      <c r="AV40" s="54">
        <v>1</v>
      </c>
      <c r="AW40" s="54">
        <v>0</v>
      </c>
      <c r="AX40" s="54">
        <v>82.38</v>
      </c>
      <c r="AY40" s="54">
        <v>92.67</v>
      </c>
      <c r="AZ40" s="54">
        <v>147.05000000000001</v>
      </c>
      <c r="BA40" s="54">
        <v>100</v>
      </c>
      <c r="BB40" s="54">
        <v>188200</v>
      </c>
      <c r="BC40" s="38" t="s">
        <v>4</v>
      </c>
    </row>
    <row r="41" spans="1:55" s="13" customFormat="1" ht="22.5" customHeight="1" x14ac:dyDescent="0.15">
      <c r="A41" s="53"/>
      <c r="B41" s="53"/>
      <c r="C41" s="53"/>
      <c r="D41" s="53"/>
      <c r="E41" s="53"/>
      <c r="F41" s="53"/>
      <c r="G41" s="53"/>
      <c r="H41" s="53"/>
      <c r="J41" s="53"/>
      <c r="K41" s="53"/>
      <c r="L41" s="53"/>
      <c r="M41" s="53"/>
      <c r="N41" s="53"/>
      <c r="O41" s="53"/>
      <c r="P41" s="53"/>
      <c r="Q41" s="12">
        <v>97.1</v>
      </c>
      <c r="R41" s="14">
        <v>57.375</v>
      </c>
      <c r="S41" s="14">
        <v>20.6</v>
      </c>
      <c r="T41" s="14">
        <v>7.85</v>
      </c>
      <c r="U41" s="14">
        <v>0</v>
      </c>
      <c r="V41" s="14">
        <v>0</v>
      </c>
      <c r="W41" s="14">
        <v>7.85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27.46</v>
      </c>
      <c r="AD41" s="14">
        <v>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</row>
    <row r="42" spans="1:55" s="13" customFormat="1" ht="22.5" customHeight="1" x14ac:dyDescent="0.15">
      <c r="A42" s="38">
        <v>15</v>
      </c>
      <c r="B42" s="38" t="s">
        <v>218</v>
      </c>
      <c r="C42" s="38" t="s">
        <v>219</v>
      </c>
      <c r="D42" s="38" t="s">
        <v>220</v>
      </c>
      <c r="E42" s="38" t="s">
        <v>169</v>
      </c>
      <c r="F42" s="38" t="s">
        <v>221</v>
      </c>
      <c r="G42" s="38" t="s">
        <v>222</v>
      </c>
      <c r="H42" s="38">
        <v>0</v>
      </c>
      <c r="J42" s="38">
        <v>0</v>
      </c>
      <c r="K42" s="38">
        <v>204</v>
      </c>
      <c r="L42" s="38">
        <v>30</v>
      </c>
      <c r="M42" s="38">
        <v>24</v>
      </c>
      <c r="N42" s="54">
        <v>0</v>
      </c>
      <c r="O42" s="38">
        <v>219</v>
      </c>
      <c r="P42" s="54">
        <v>0.98076923076923095</v>
      </c>
      <c r="Q42" s="12">
        <v>200</v>
      </c>
      <c r="R42" s="12">
        <v>0</v>
      </c>
      <c r="S42" s="14">
        <v>27</v>
      </c>
      <c r="T42" s="14">
        <v>0</v>
      </c>
      <c r="U42" s="14">
        <v>0</v>
      </c>
      <c r="V42" s="14">
        <v>0</v>
      </c>
      <c r="W42" s="14">
        <v>1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54">
        <v>6.75</v>
      </c>
      <c r="AF42" s="54">
        <v>0</v>
      </c>
      <c r="AG42" s="54">
        <v>0</v>
      </c>
      <c r="AH42" s="54">
        <v>10</v>
      </c>
      <c r="AI42" s="54">
        <v>7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38">
        <v>0</v>
      </c>
      <c r="AP42" s="54">
        <v>0</v>
      </c>
      <c r="AQ42" s="54">
        <v>0</v>
      </c>
      <c r="AR42" s="54">
        <v>297.47000000000003</v>
      </c>
      <c r="AS42" s="38">
        <v>6.75</v>
      </c>
      <c r="AT42" s="54">
        <v>5.9</v>
      </c>
      <c r="AU42" s="54">
        <v>0</v>
      </c>
      <c r="AV42" s="54">
        <v>0</v>
      </c>
      <c r="AW42" s="54">
        <v>0</v>
      </c>
      <c r="AX42" s="54">
        <v>94.15</v>
      </c>
      <c r="AY42" s="54">
        <v>106.8</v>
      </c>
      <c r="AZ42" s="54">
        <v>190.67</v>
      </c>
      <c r="BA42" s="54">
        <v>150</v>
      </c>
      <c r="BB42" s="54">
        <v>162700</v>
      </c>
      <c r="BC42" s="38" t="s">
        <v>4</v>
      </c>
    </row>
    <row r="43" spans="1:55" s="13" customFormat="1" ht="22.5" customHeight="1" x14ac:dyDescent="0.15">
      <c r="A43" s="53"/>
      <c r="B43" s="53"/>
      <c r="C43" s="53"/>
      <c r="D43" s="53"/>
      <c r="E43" s="53"/>
      <c r="F43" s="53"/>
      <c r="G43" s="53"/>
      <c r="H43" s="53"/>
      <c r="J43" s="53"/>
      <c r="K43" s="53"/>
      <c r="L43" s="53"/>
      <c r="M43" s="53"/>
      <c r="N43" s="53"/>
      <c r="O43" s="53"/>
      <c r="P43" s="53"/>
      <c r="Q43" s="12">
        <v>226.15</v>
      </c>
      <c r="R43" s="14">
        <v>0</v>
      </c>
      <c r="S43" s="14">
        <v>39.72</v>
      </c>
      <c r="T43" s="14">
        <v>0</v>
      </c>
      <c r="U43" s="14">
        <v>0</v>
      </c>
      <c r="V43" s="14">
        <v>0</v>
      </c>
      <c r="W43" s="14">
        <v>7.85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</row>
    <row r="44" spans="1:55" s="13" customFormat="1" ht="22.5" customHeight="1" x14ac:dyDescent="0.15">
      <c r="A44" s="38">
        <v>16</v>
      </c>
      <c r="B44" s="38" t="s">
        <v>223</v>
      </c>
      <c r="C44" s="38" t="s">
        <v>224</v>
      </c>
      <c r="D44" s="38" t="s">
        <v>225</v>
      </c>
      <c r="E44" s="38" t="s">
        <v>175</v>
      </c>
      <c r="F44" s="38" t="s">
        <v>226</v>
      </c>
      <c r="G44" s="38" t="s">
        <v>171</v>
      </c>
      <c r="H44" s="38">
        <v>1</v>
      </c>
      <c r="J44" s="38">
        <v>1</v>
      </c>
      <c r="K44" s="38">
        <v>204</v>
      </c>
      <c r="L44" s="38">
        <v>0</v>
      </c>
      <c r="M44" s="38">
        <v>17.5</v>
      </c>
      <c r="N44" s="54">
        <v>0</v>
      </c>
      <c r="O44" s="38">
        <v>161</v>
      </c>
      <c r="P44" s="54">
        <v>0.98076923076923095</v>
      </c>
      <c r="Q44" s="12">
        <v>103</v>
      </c>
      <c r="R44" s="12">
        <v>45</v>
      </c>
      <c r="S44" s="14">
        <v>18</v>
      </c>
      <c r="T44" s="14">
        <v>3</v>
      </c>
      <c r="U44" s="14">
        <v>0</v>
      </c>
      <c r="V44" s="14">
        <v>0</v>
      </c>
      <c r="W44" s="14">
        <v>1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3</v>
      </c>
      <c r="AD44" s="14">
        <v>0</v>
      </c>
      <c r="AE44" s="54">
        <v>5.25</v>
      </c>
      <c r="AF44" s="54">
        <v>2.5</v>
      </c>
      <c r="AG44" s="54">
        <v>1</v>
      </c>
      <c r="AH44" s="54">
        <v>0</v>
      </c>
      <c r="AI44" s="54">
        <v>7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38">
        <v>0</v>
      </c>
      <c r="AP44" s="54">
        <v>0</v>
      </c>
      <c r="AQ44" s="54">
        <v>0</v>
      </c>
      <c r="AR44" s="54">
        <v>222.61</v>
      </c>
      <c r="AS44" s="38">
        <v>5.25</v>
      </c>
      <c r="AT44" s="54">
        <v>4.45</v>
      </c>
      <c r="AU44" s="54">
        <v>0</v>
      </c>
      <c r="AV44" s="54">
        <v>1</v>
      </c>
      <c r="AW44" s="54">
        <v>0</v>
      </c>
      <c r="AX44" s="54">
        <v>74.540000000000006</v>
      </c>
      <c r="AY44" s="54">
        <v>85.24</v>
      </c>
      <c r="AZ44" s="54">
        <v>137.37</v>
      </c>
      <c r="BA44" s="54">
        <v>100</v>
      </c>
      <c r="BB44" s="54">
        <v>149500</v>
      </c>
      <c r="BC44" s="38" t="s">
        <v>4</v>
      </c>
    </row>
    <row r="45" spans="1:55" s="13" customFormat="1" ht="22.5" customHeight="1" x14ac:dyDescent="0.15">
      <c r="A45" s="53"/>
      <c r="B45" s="53"/>
      <c r="C45" s="53"/>
      <c r="D45" s="53"/>
      <c r="E45" s="53"/>
      <c r="F45" s="53"/>
      <c r="G45" s="53"/>
      <c r="H45" s="53"/>
      <c r="J45" s="53"/>
      <c r="K45" s="53"/>
      <c r="L45" s="53"/>
      <c r="M45" s="53"/>
      <c r="N45" s="53"/>
      <c r="O45" s="53"/>
      <c r="P45" s="53"/>
      <c r="Q45" s="12">
        <v>101.02</v>
      </c>
      <c r="R45" s="14">
        <v>57.375</v>
      </c>
      <c r="S45" s="14">
        <v>26.48</v>
      </c>
      <c r="T45" s="14">
        <v>5.88</v>
      </c>
      <c r="U45" s="14">
        <v>0</v>
      </c>
      <c r="V45" s="14">
        <v>0</v>
      </c>
      <c r="W45" s="14">
        <v>7.85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11.77</v>
      </c>
      <c r="AD45" s="14">
        <v>0</v>
      </c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</row>
    <row r="46" spans="1:55" s="13" customFormat="1" ht="22.5" customHeight="1" x14ac:dyDescent="0.15">
      <c r="A46" s="38">
        <v>17</v>
      </c>
      <c r="B46" s="38" t="s">
        <v>227</v>
      </c>
      <c r="C46" s="38" t="s">
        <v>228</v>
      </c>
      <c r="D46" s="38" t="s">
        <v>229</v>
      </c>
      <c r="E46" s="38" t="s">
        <v>169</v>
      </c>
      <c r="F46" s="38" t="s">
        <v>230</v>
      </c>
      <c r="G46" s="38" t="s">
        <v>171</v>
      </c>
      <c r="H46" s="38">
        <v>1</v>
      </c>
      <c r="J46" s="38">
        <v>1</v>
      </c>
      <c r="K46" s="38">
        <v>204</v>
      </c>
      <c r="L46" s="38">
        <v>0</v>
      </c>
      <c r="M46" s="38">
        <v>15</v>
      </c>
      <c r="N46" s="54">
        <v>0</v>
      </c>
      <c r="O46" s="38">
        <v>141</v>
      </c>
      <c r="P46" s="54">
        <v>0.98076923076923095</v>
      </c>
      <c r="Q46" s="12">
        <v>88</v>
      </c>
      <c r="R46" s="12">
        <v>40</v>
      </c>
      <c r="S46" s="14">
        <v>15</v>
      </c>
      <c r="T46" s="14">
        <v>6</v>
      </c>
      <c r="U46" s="14">
        <v>0</v>
      </c>
      <c r="V46" s="14">
        <v>0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9</v>
      </c>
      <c r="AD46" s="14">
        <v>0</v>
      </c>
      <c r="AE46" s="54">
        <v>5.25</v>
      </c>
      <c r="AF46" s="54">
        <v>0</v>
      </c>
      <c r="AG46" s="54">
        <v>0</v>
      </c>
      <c r="AH46" s="54">
        <v>10</v>
      </c>
      <c r="AI46" s="54">
        <v>7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38">
        <v>0</v>
      </c>
      <c r="AP46" s="54">
        <v>0</v>
      </c>
      <c r="AQ46" s="54">
        <v>0</v>
      </c>
      <c r="AR46" s="54">
        <v>236.55</v>
      </c>
      <c r="AS46" s="38">
        <v>5.25</v>
      </c>
      <c r="AT46" s="54">
        <v>4.7300000000000004</v>
      </c>
      <c r="AU46" s="54">
        <v>0</v>
      </c>
      <c r="AV46" s="54">
        <v>1</v>
      </c>
      <c r="AW46" s="54">
        <v>0</v>
      </c>
      <c r="AX46" s="54">
        <v>78.459999999999994</v>
      </c>
      <c r="AY46" s="54">
        <v>89.44</v>
      </c>
      <c r="AZ46" s="54">
        <v>147.11000000000001</v>
      </c>
      <c r="BA46" s="54">
        <v>100</v>
      </c>
      <c r="BB46" s="54">
        <v>188400</v>
      </c>
      <c r="BC46" s="38" t="s">
        <v>4</v>
      </c>
    </row>
    <row r="47" spans="1:55" s="13" customFormat="1" ht="22.5" customHeight="1" x14ac:dyDescent="0.15">
      <c r="A47" s="53"/>
      <c r="B47" s="53"/>
      <c r="C47" s="53"/>
      <c r="D47" s="53"/>
      <c r="E47" s="53"/>
      <c r="F47" s="53"/>
      <c r="G47" s="53"/>
      <c r="H47" s="53"/>
      <c r="J47" s="53"/>
      <c r="K47" s="53"/>
      <c r="L47" s="53"/>
      <c r="M47" s="53"/>
      <c r="N47" s="53"/>
      <c r="O47" s="53"/>
      <c r="P47" s="53"/>
      <c r="Q47" s="12">
        <v>86.31</v>
      </c>
      <c r="R47" s="14">
        <v>51</v>
      </c>
      <c r="S47" s="14">
        <v>22.07</v>
      </c>
      <c r="T47" s="14">
        <v>11.77</v>
      </c>
      <c r="U47" s="14">
        <v>0</v>
      </c>
      <c r="V47" s="14">
        <v>0</v>
      </c>
      <c r="W47" s="14">
        <v>7.85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35.31</v>
      </c>
      <c r="AD47" s="14">
        <v>0</v>
      </c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</row>
    <row r="48" spans="1:55" s="13" customFormat="1" ht="22.5" customHeight="1" x14ac:dyDescent="0.15">
      <c r="A48" s="38">
        <v>18</v>
      </c>
      <c r="B48" s="38" t="s">
        <v>231</v>
      </c>
      <c r="C48" s="38" t="s">
        <v>232</v>
      </c>
      <c r="D48" s="38" t="s">
        <v>233</v>
      </c>
      <c r="E48" s="38" t="s">
        <v>169</v>
      </c>
      <c r="F48" s="38" t="s">
        <v>230</v>
      </c>
      <c r="G48" s="38" t="s">
        <v>171</v>
      </c>
      <c r="H48" s="38">
        <v>0</v>
      </c>
      <c r="J48" s="38">
        <v>0</v>
      </c>
      <c r="K48" s="38">
        <v>204</v>
      </c>
      <c r="L48" s="38">
        <v>0</v>
      </c>
      <c r="M48" s="38">
        <v>22.875</v>
      </c>
      <c r="N48" s="54">
        <v>0</v>
      </c>
      <c r="O48" s="38">
        <v>225</v>
      </c>
      <c r="P48" s="54">
        <v>0.98076923076923095</v>
      </c>
      <c r="Q48" s="12">
        <v>191</v>
      </c>
      <c r="R48" s="12">
        <v>0</v>
      </c>
      <c r="S48" s="14">
        <v>42</v>
      </c>
      <c r="T48" s="14">
        <v>0</v>
      </c>
      <c r="U48" s="14">
        <v>0</v>
      </c>
      <c r="V48" s="14">
        <v>0</v>
      </c>
      <c r="W48" s="14">
        <v>1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54">
        <v>10.5</v>
      </c>
      <c r="AF48" s="54">
        <v>1.125</v>
      </c>
      <c r="AG48" s="54">
        <v>0</v>
      </c>
      <c r="AH48" s="54">
        <v>9.57</v>
      </c>
      <c r="AI48" s="54">
        <v>7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38">
        <v>0</v>
      </c>
      <c r="AP48" s="54">
        <v>0</v>
      </c>
      <c r="AQ48" s="54">
        <v>0</v>
      </c>
      <c r="AR48" s="54">
        <v>284.02999999999997</v>
      </c>
      <c r="AS48" s="38">
        <v>10.5</v>
      </c>
      <c r="AT48" s="54">
        <v>5.68</v>
      </c>
      <c r="AU48" s="54">
        <v>0</v>
      </c>
      <c r="AV48" s="54">
        <v>0</v>
      </c>
      <c r="AW48" s="54">
        <v>0</v>
      </c>
      <c r="AX48" s="54">
        <v>94.15</v>
      </c>
      <c r="AY48" s="54">
        <v>110.33</v>
      </c>
      <c r="AZ48" s="54">
        <v>173.7</v>
      </c>
      <c r="BA48" s="54">
        <v>150</v>
      </c>
      <c r="BB48" s="54">
        <v>94800</v>
      </c>
      <c r="BC48" s="38" t="s">
        <v>4</v>
      </c>
    </row>
    <row r="49" spans="1:55" s="13" customFormat="1" ht="22.5" customHeight="1" x14ac:dyDescent="0.15">
      <c r="A49" s="53"/>
      <c r="B49" s="53"/>
      <c r="C49" s="53"/>
      <c r="D49" s="53"/>
      <c r="E49" s="53"/>
      <c r="F49" s="53"/>
      <c r="G49" s="53"/>
      <c r="H49" s="53"/>
      <c r="J49" s="53"/>
      <c r="K49" s="53"/>
      <c r="L49" s="53"/>
      <c r="M49" s="53"/>
      <c r="N49" s="53"/>
      <c r="O49" s="53"/>
      <c r="P49" s="53"/>
      <c r="Q49" s="12">
        <v>187.33</v>
      </c>
      <c r="R49" s="14">
        <v>0</v>
      </c>
      <c r="S49" s="14">
        <v>61.79</v>
      </c>
      <c r="T49" s="14">
        <v>0</v>
      </c>
      <c r="U49" s="14">
        <v>0</v>
      </c>
      <c r="V49" s="14">
        <v>0</v>
      </c>
      <c r="W49" s="14">
        <v>7.85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</row>
    <row r="50" spans="1:55" s="13" customFormat="1" ht="22.5" customHeight="1" x14ac:dyDescent="0.15">
      <c r="A50" s="38">
        <v>19</v>
      </c>
      <c r="B50" s="38" t="s">
        <v>234</v>
      </c>
      <c r="C50" s="38" t="s">
        <v>235</v>
      </c>
      <c r="D50" s="38" t="s">
        <v>236</v>
      </c>
      <c r="E50" s="38" t="s">
        <v>169</v>
      </c>
      <c r="F50" s="38" t="s">
        <v>237</v>
      </c>
      <c r="G50" s="38" t="s">
        <v>171</v>
      </c>
      <c r="H50" s="38">
        <v>1</v>
      </c>
      <c r="J50" s="38">
        <v>2</v>
      </c>
      <c r="K50" s="38">
        <v>204</v>
      </c>
      <c r="L50" s="38">
        <v>0</v>
      </c>
      <c r="M50" s="38">
        <v>19</v>
      </c>
      <c r="N50" s="54">
        <v>0</v>
      </c>
      <c r="O50" s="38">
        <v>173</v>
      </c>
      <c r="P50" s="54">
        <v>0.98076923076923095</v>
      </c>
      <c r="Q50" s="12">
        <v>115</v>
      </c>
      <c r="R50" s="12">
        <v>45</v>
      </c>
      <c r="S50" s="14">
        <v>15</v>
      </c>
      <c r="T50" s="14">
        <v>6</v>
      </c>
      <c r="U50" s="14">
        <v>0</v>
      </c>
      <c r="V50" s="14">
        <v>0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5</v>
      </c>
      <c r="AD50" s="14">
        <v>0</v>
      </c>
      <c r="AE50" s="54">
        <v>5.25</v>
      </c>
      <c r="AF50" s="54">
        <v>0</v>
      </c>
      <c r="AG50" s="54">
        <v>0</v>
      </c>
      <c r="AH50" s="54">
        <v>10</v>
      </c>
      <c r="AI50" s="54">
        <v>7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38">
        <v>0</v>
      </c>
      <c r="AP50" s="54">
        <v>0</v>
      </c>
      <c r="AQ50" s="54">
        <v>0</v>
      </c>
      <c r="AR50" s="54">
        <v>253.72</v>
      </c>
      <c r="AS50" s="38">
        <v>5.25</v>
      </c>
      <c r="AT50" s="54">
        <v>5.07</v>
      </c>
      <c r="AU50" s="54">
        <v>0</v>
      </c>
      <c r="AV50" s="54">
        <v>1</v>
      </c>
      <c r="AW50" s="54">
        <v>0</v>
      </c>
      <c r="AX50" s="54">
        <v>82.38</v>
      </c>
      <c r="AY50" s="54">
        <v>93.7</v>
      </c>
      <c r="AZ50" s="54">
        <v>160.02000000000001</v>
      </c>
      <c r="BA50" s="54">
        <v>150</v>
      </c>
      <c r="BB50" s="54">
        <v>40100</v>
      </c>
      <c r="BC50" s="38" t="s">
        <v>4</v>
      </c>
    </row>
    <row r="51" spans="1:55" s="13" customFormat="1" ht="22.5" customHeight="1" x14ac:dyDescent="0.15">
      <c r="A51" s="53"/>
      <c r="B51" s="53"/>
      <c r="C51" s="53"/>
      <c r="D51" s="53"/>
      <c r="E51" s="53"/>
      <c r="F51" s="53"/>
      <c r="G51" s="53"/>
      <c r="H51" s="53"/>
      <c r="J51" s="53"/>
      <c r="K51" s="53"/>
      <c r="L51" s="53"/>
      <c r="M51" s="53"/>
      <c r="N51" s="53"/>
      <c r="O51" s="53"/>
      <c r="P51" s="53"/>
      <c r="Q51" s="12">
        <v>112.79</v>
      </c>
      <c r="R51" s="14">
        <v>57.375</v>
      </c>
      <c r="S51" s="14">
        <v>22.07</v>
      </c>
      <c r="T51" s="14">
        <v>11.77</v>
      </c>
      <c r="U51" s="14">
        <v>0</v>
      </c>
      <c r="V51" s="14">
        <v>0</v>
      </c>
      <c r="W51" s="14">
        <v>7.85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19.62</v>
      </c>
      <c r="AD51" s="14">
        <v>0</v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</row>
    <row r="52" spans="1:55" s="13" customFormat="1" ht="22.5" customHeight="1" x14ac:dyDescent="0.15">
      <c r="A52" s="38">
        <v>20</v>
      </c>
      <c r="B52" s="38" t="s">
        <v>238</v>
      </c>
      <c r="C52" s="38" t="s">
        <v>239</v>
      </c>
      <c r="D52" s="38" t="s">
        <v>240</v>
      </c>
      <c r="E52" s="38" t="s">
        <v>169</v>
      </c>
      <c r="F52" s="38" t="s">
        <v>241</v>
      </c>
      <c r="G52" s="38" t="s">
        <v>171</v>
      </c>
      <c r="H52" s="38">
        <v>1</v>
      </c>
      <c r="J52" s="38">
        <v>1</v>
      </c>
      <c r="K52" s="38">
        <v>204</v>
      </c>
      <c r="L52" s="38">
        <v>0</v>
      </c>
      <c r="M52" s="38">
        <v>16</v>
      </c>
      <c r="N52" s="54">
        <v>0</v>
      </c>
      <c r="O52" s="38">
        <v>146</v>
      </c>
      <c r="P52" s="54">
        <v>0.98076923076923095</v>
      </c>
      <c r="Q52" s="12">
        <v>91</v>
      </c>
      <c r="R52" s="12">
        <v>45</v>
      </c>
      <c r="S52" s="14">
        <v>13</v>
      </c>
      <c r="T52" s="14">
        <v>5</v>
      </c>
      <c r="U52" s="14">
        <v>0</v>
      </c>
      <c r="V52" s="14">
        <v>0</v>
      </c>
      <c r="W52" s="14">
        <v>1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7</v>
      </c>
      <c r="AD52" s="14">
        <v>0</v>
      </c>
      <c r="AE52" s="54">
        <v>4.5</v>
      </c>
      <c r="AF52" s="54">
        <v>1</v>
      </c>
      <c r="AG52" s="54">
        <v>0</v>
      </c>
      <c r="AH52" s="54">
        <v>9.6199999999999992</v>
      </c>
      <c r="AI52" s="54">
        <v>7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38">
        <v>0</v>
      </c>
      <c r="AP52" s="54">
        <v>0</v>
      </c>
      <c r="AQ52" s="54">
        <v>0</v>
      </c>
      <c r="AR52" s="54">
        <v>232</v>
      </c>
      <c r="AS52" s="38">
        <v>4.5</v>
      </c>
      <c r="AT52" s="54">
        <v>4.6399999999999997</v>
      </c>
      <c r="AU52" s="54">
        <v>0</v>
      </c>
      <c r="AV52" s="54">
        <v>1</v>
      </c>
      <c r="AW52" s="54">
        <v>0</v>
      </c>
      <c r="AX52" s="54">
        <v>78.459999999999994</v>
      </c>
      <c r="AY52" s="54">
        <v>88.6</v>
      </c>
      <c r="AZ52" s="54">
        <v>143.4</v>
      </c>
      <c r="BA52" s="54">
        <v>100</v>
      </c>
      <c r="BB52" s="54">
        <v>173600</v>
      </c>
      <c r="BC52" s="38" t="s">
        <v>4</v>
      </c>
    </row>
    <row r="53" spans="1:55" s="13" customFormat="1" ht="22.5" customHeight="1" x14ac:dyDescent="0.15">
      <c r="A53" s="53"/>
      <c r="B53" s="53"/>
      <c r="C53" s="53"/>
      <c r="D53" s="53"/>
      <c r="E53" s="53"/>
      <c r="F53" s="53"/>
      <c r="G53" s="53"/>
      <c r="H53" s="53"/>
      <c r="J53" s="53"/>
      <c r="K53" s="53"/>
      <c r="L53" s="53"/>
      <c r="M53" s="53"/>
      <c r="N53" s="53"/>
      <c r="O53" s="53"/>
      <c r="P53" s="53"/>
      <c r="Q53" s="12">
        <v>89.25</v>
      </c>
      <c r="R53" s="14">
        <v>57.375</v>
      </c>
      <c r="S53" s="14">
        <v>19.13</v>
      </c>
      <c r="T53" s="14">
        <v>9.81</v>
      </c>
      <c r="U53" s="14">
        <v>0</v>
      </c>
      <c r="V53" s="14">
        <v>0</v>
      </c>
      <c r="W53" s="14">
        <v>7.85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27.46</v>
      </c>
      <c r="AD53" s="14">
        <v>0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</row>
    <row r="54" spans="1:55" s="13" customFormat="1" ht="22.5" customHeight="1" x14ac:dyDescent="0.15">
      <c r="A54" s="38">
        <v>21</v>
      </c>
      <c r="B54" s="38" t="s">
        <v>242</v>
      </c>
      <c r="C54" s="38" t="s">
        <v>243</v>
      </c>
      <c r="D54" s="38" t="s">
        <v>244</v>
      </c>
      <c r="E54" s="38" t="s">
        <v>175</v>
      </c>
      <c r="F54" s="38" t="s">
        <v>245</v>
      </c>
      <c r="G54" s="38" t="s">
        <v>171</v>
      </c>
      <c r="H54" s="38">
        <v>1</v>
      </c>
      <c r="J54" s="38">
        <v>2</v>
      </c>
      <c r="K54" s="38">
        <v>204</v>
      </c>
      <c r="L54" s="38">
        <v>0</v>
      </c>
      <c r="M54" s="38">
        <v>22</v>
      </c>
      <c r="N54" s="54">
        <v>0</v>
      </c>
      <c r="O54" s="38">
        <v>203</v>
      </c>
      <c r="P54" s="54">
        <v>0.98076923076923095</v>
      </c>
      <c r="Q54" s="12">
        <v>134</v>
      </c>
      <c r="R54" s="12">
        <v>50</v>
      </c>
      <c r="S54" s="14">
        <v>24</v>
      </c>
      <c r="T54" s="14">
        <v>3</v>
      </c>
      <c r="U54" s="14">
        <v>0</v>
      </c>
      <c r="V54" s="14">
        <v>0</v>
      </c>
      <c r="W54" s="14">
        <v>1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54">
        <v>6.75</v>
      </c>
      <c r="AF54" s="54">
        <v>0</v>
      </c>
      <c r="AG54" s="54">
        <v>2</v>
      </c>
      <c r="AH54" s="54">
        <v>0</v>
      </c>
      <c r="AI54" s="54">
        <v>7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38">
        <v>0</v>
      </c>
      <c r="AP54" s="54">
        <v>0</v>
      </c>
      <c r="AQ54" s="54">
        <v>0</v>
      </c>
      <c r="AR54" s="54">
        <v>257.95999999999998</v>
      </c>
      <c r="AS54" s="38">
        <v>6.75</v>
      </c>
      <c r="AT54" s="54">
        <v>5.16</v>
      </c>
      <c r="AU54" s="54">
        <v>0</v>
      </c>
      <c r="AV54" s="54">
        <v>1</v>
      </c>
      <c r="AW54" s="54">
        <v>0</v>
      </c>
      <c r="AX54" s="54">
        <v>94.15</v>
      </c>
      <c r="AY54" s="54">
        <v>107.06</v>
      </c>
      <c r="AZ54" s="54">
        <v>150.9</v>
      </c>
      <c r="BA54" s="54">
        <v>150</v>
      </c>
      <c r="BB54" s="54">
        <v>3600</v>
      </c>
      <c r="BC54" s="38" t="s">
        <v>4</v>
      </c>
    </row>
    <row r="55" spans="1:55" s="13" customFormat="1" ht="22.5" customHeight="1" x14ac:dyDescent="0.15">
      <c r="A55" s="53"/>
      <c r="B55" s="53"/>
      <c r="C55" s="53"/>
      <c r="D55" s="53"/>
      <c r="E55" s="53"/>
      <c r="F55" s="53"/>
      <c r="G55" s="53"/>
      <c r="H55" s="53"/>
      <c r="J55" s="53"/>
      <c r="K55" s="53"/>
      <c r="L55" s="53"/>
      <c r="M55" s="53"/>
      <c r="N55" s="53"/>
      <c r="O55" s="53"/>
      <c r="P55" s="53"/>
      <c r="Q55" s="12">
        <v>131.41999999999999</v>
      </c>
      <c r="R55" s="14">
        <v>63.75</v>
      </c>
      <c r="S55" s="14">
        <v>35.31</v>
      </c>
      <c r="T55" s="14">
        <v>5.88</v>
      </c>
      <c r="U55" s="14">
        <v>0</v>
      </c>
      <c r="V55" s="14">
        <v>0</v>
      </c>
      <c r="W55" s="14">
        <v>7.85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</row>
    <row r="56" spans="1:55" s="13" customFormat="1" ht="22.5" customHeight="1" x14ac:dyDescent="0.15">
      <c r="A56" s="38">
        <v>22</v>
      </c>
      <c r="B56" s="38" t="s">
        <v>246</v>
      </c>
      <c r="C56" s="38" t="s">
        <v>247</v>
      </c>
      <c r="D56" s="38" t="s">
        <v>248</v>
      </c>
      <c r="E56" s="38" t="s">
        <v>169</v>
      </c>
      <c r="F56" s="38" t="s">
        <v>249</v>
      </c>
      <c r="G56" s="38" t="s">
        <v>171</v>
      </c>
      <c r="H56" s="38">
        <v>0</v>
      </c>
      <c r="J56" s="38">
        <v>0</v>
      </c>
      <c r="K56" s="38">
        <v>204</v>
      </c>
      <c r="L56" s="38">
        <v>0</v>
      </c>
      <c r="M56" s="38">
        <v>21</v>
      </c>
      <c r="N56" s="54">
        <v>0</v>
      </c>
      <c r="O56" s="38">
        <v>189</v>
      </c>
      <c r="P56" s="54">
        <v>0.98076923076923095</v>
      </c>
      <c r="Q56" s="12">
        <v>131</v>
      </c>
      <c r="R56" s="12">
        <v>45</v>
      </c>
      <c r="S56" s="14">
        <v>20</v>
      </c>
      <c r="T56" s="14">
        <v>1</v>
      </c>
      <c r="U56" s="14">
        <v>0</v>
      </c>
      <c r="V56" s="14">
        <v>0</v>
      </c>
      <c r="W56" s="14">
        <v>1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3</v>
      </c>
      <c r="AD56" s="14">
        <v>0</v>
      </c>
      <c r="AE56" s="54">
        <v>5.25</v>
      </c>
      <c r="AF56" s="54">
        <v>0</v>
      </c>
      <c r="AG56" s="54">
        <v>0</v>
      </c>
      <c r="AH56" s="54">
        <v>10</v>
      </c>
      <c r="AI56" s="54">
        <v>7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38">
        <v>0</v>
      </c>
      <c r="AP56" s="54">
        <v>0</v>
      </c>
      <c r="AQ56" s="54">
        <v>0</v>
      </c>
      <c r="AR56" s="54">
        <v>259.10000000000002</v>
      </c>
      <c r="AS56" s="38">
        <v>5.25</v>
      </c>
      <c r="AT56" s="54">
        <v>5.18</v>
      </c>
      <c r="AU56" s="54">
        <v>0</v>
      </c>
      <c r="AV56" s="54">
        <v>1</v>
      </c>
      <c r="AW56" s="54">
        <v>0</v>
      </c>
      <c r="AX56" s="54">
        <v>94.15</v>
      </c>
      <c r="AY56" s="54">
        <v>105.58</v>
      </c>
      <c r="AZ56" s="54">
        <v>153.52000000000001</v>
      </c>
      <c r="BA56" s="54">
        <v>150</v>
      </c>
      <c r="BB56" s="54">
        <v>14100</v>
      </c>
      <c r="BC56" s="38" t="s">
        <v>4</v>
      </c>
    </row>
    <row r="57" spans="1:55" s="13" customFormat="1" ht="22.5" customHeight="1" x14ac:dyDescent="0.15">
      <c r="A57" s="53"/>
      <c r="B57" s="53"/>
      <c r="C57" s="53"/>
      <c r="D57" s="53"/>
      <c r="E57" s="53"/>
      <c r="F57" s="53"/>
      <c r="G57" s="53"/>
      <c r="H57" s="53"/>
      <c r="J57" s="53"/>
      <c r="K57" s="53"/>
      <c r="L57" s="53"/>
      <c r="M57" s="53"/>
      <c r="N57" s="53"/>
      <c r="O57" s="53"/>
      <c r="P57" s="53"/>
      <c r="Q57" s="12">
        <v>128.47999999999999</v>
      </c>
      <c r="R57" s="14">
        <v>57.375</v>
      </c>
      <c r="S57" s="14">
        <v>29.42</v>
      </c>
      <c r="T57" s="14">
        <v>1.96</v>
      </c>
      <c r="U57" s="14">
        <v>0</v>
      </c>
      <c r="V57" s="14">
        <v>0</v>
      </c>
      <c r="W57" s="14">
        <v>7.85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11.77</v>
      </c>
      <c r="AD57" s="14">
        <v>0</v>
      </c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</row>
    <row r="58" spans="1:55" s="13" customFormat="1" ht="22.5" customHeight="1" x14ac:dyDescent="0.15">
      <c r="A58" s="38">
        <v>23</v>
      </c>
      <c r="B58" s="38" t="s">
        <v>250</v>
      </c>
      <c r="C58" s="38" t="s">
        <v>251</v>
      </c>
      <c r="D58" s="38" t="s">
        <v>252</v>
      </c>
      <c r="E58" s="38" t="s">
        <v>175</v>
      </c>
      <c r="F58" s="38" t="s">
        <v>253</v>
      </c>
      <c r="G58" s="38" t="s">
        <v>171</v>
      </c>
      <c r="H58" s="38">
        <v>1</v>
      </c>
      <c r="J58" s="38">
        <v>1</v>
      </c>
      <c r="K58" s="38">
        <v>204</v>
      </c>
      <c r="L58" s="38">
        <v>0</v>
      </c>
      <c r="M58" s="38">
        <v>22</v>
      </c>
      <c r="N58" s="54">
        <v>0</v>
      </c>
      <c r="O58" s="38">
        <v>206</v>
      </c>
      <c r="P58" s="54">
        <v>0.98076923076923095</v>
      </c>
      <c r="Q58" s="12">
        <v>134</v>
      </c>
      <c r="R58" s="12">
        <v>50</v>
      </c>
      <c r="S58" s="14">
        <v>24</v>
      </c>
      <c r="T58" s="14">
        <v>6</v>
      </c>
      <c r="U58" s="14">
        <v>0</v>
      </c>
      <c r="V58" s="14">
        <v>0</v>
      </c>
      <c r="W58" s="14">
        <v>1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2</v>
      </c>
      <c r="AD58" s="14">
        <v>0</v>
      </c>
      <c r="AE58" s="54">
        <v>7.5</v>
      </c>
      <c r="AF58" s="54">
        <v>0</v>
      </c>
      <c r="AG58" s="54">
        <v>0</v>
      </c>
      <c r="AH58" s="54">
        <v>10</v>
      </c>
      <c r="AI58" s="54">
        <v>7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38">
        <v>0</v>
      </c>
      <c r="AP58" s="54">
        <v>0</v>
      </c>
      <c r="AQ58" s="54">
        <v>0</v>
      </c>
      <c r="AR58" s="54">
        <v>282.45</v>
      </c>
      <c r="AS58" s="38">
        <v>7.5</v>
      </c>
      <c r="AT58" s="54">
        <v>5.65</v>
      </c>
      <c r="AU58" s="54">
        <v>0</v>
      </c>
      <c r="AV58" s="54">
        <v>0</v>
      </c>
      <c r="AW58" s="54">
        <v>0</v>
      </c>
      <c r="AX58" s="54">
        <v>86.31</v>
      </c>
      <c r="AY58" s="54">
        <v>99.46</v>
      </c>
      <c r="AZ58" s="54">
        <v>182.99</v>
      </c>
      <c r="BA58" s="54">
        <v>150</v>
      </c>
      <c r="BB58" s="54">
        <v>132000</v>
      </c>
      <c r="BC58" s="38" t="s">
        <v>4</v>
      </c>
    </row>
    <row r="59" spans="1:55" s="13" customFormat="1" ht="22.5" customHeight="1" x14ac:dyDescent="0.15">
      <c r="A59" s="53"/>
      <c r="B59" s="53"/>
      <c r="C59" s="53"/>
      <c r="D59" s="53"/>
      <c r="E59" s="53"/>
      <c r="F59" s="53"/>
      <c r="G59" s="53"/>
      <c r="H59" s="53"/>
      <c r="J59" s="53"/>
      <c r="K59" s="53"/>
      <c r="L59" s="53"/>
      <c r="M59" s="53"/>
      <c r="N59" s="53"/>
      <c r="O59" s="53"/>
      <c r="P59" s="53"/>
      <c r="Q59" s="12">
        <v>131.41999999999999</v>
      </c>
      <c r="R59" s="14">
        <v>63.75</v>
      </c>
      <c r="S59" s="14">
        <v>35.31</v>
      </c>
      <c r="T59" s="14">
        <v>11.77</v>
      </c>
      <c r="U59" s="14">
        <v>0</v>
      </c>
      <c r="V59" s="14">
        <v>0</v>
      </c>
      <c r="W59" s="14">
        <v>7.85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7.85</v>
      </c>
      <c r="AD59" s="14">
        <v>0</v>
      </c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</row>
    <row r="60" spans="1:55" s="13" customFormat="1" ht="22.5" customHeight="1" x14ac:dyDescent="0.15">
      <c r="A60" s="38">
        <v>24</v>
      </c>
      <c r="B60" s="38" t="s">
        <v>254</v>
      </c>
      <c r="C60" s="38" t="s">
        <v>255</v>
      </c>
      <c r="D60" s="38" t="s">
        <v>256</v>
      </c>
      <c r="E60" s="38" t="s">
        <v>169</v>
      </c>
      <c r="F60" s="38" t="s">
        <v>257</v>
      </c>
      <c r="G60" s="38" t="s">
        <v>171</v>
      </c>
      <c r="H60" s="38">
        <v>0</v>
      </c>
      <c r="J60" s="38">
        <v>1</v>
      </c>
      <c r="K60" s="38">
        <v>204</v>
      </c>
      <c r="L60" s="38">
        <v>0</v>
      </c>
      <c r="M60" s="38">
        <v>16</v>
      </c>
      <c r="N60" s="54">
        <v>0</v>
      </c>
      <c r="O60" s="38">
        <v>149</v>
      </c>
      <c r="P60" s="54">
        <v>0.98076923076923095</v>
      </c>
      <c r="Q60" s="12">
        <v>106</v>
      </c>
      <c r="R60" s="12">
        <v>30</v>
      </c>
      <c r="S60" s="14">
        <v>17</v>
      </c>
      <c r="T60" s="14">
        <v>4</v>
      </c>
      <c r="U60" s="14">
        <v>0</v>
      </c>
      <c r="V60" s="14">
        <v>0</v>
      </c>
      <c r="W60" s="14">
        <v>1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8</v>
      </c>
      <c r="AD60" s="14">
        <v>0</v>
      </c>
      <c r="AE60" s="54">
        <v>5.25</v>
      </c>
      <c r="AF60" s="54">
        <v>0</v>
      </c>
      <c r="AG60" s="54">
        <v>0</v>
      </c>
      <c r="AH60" s="54">
        <v>10</v>
      </c>
      <c r="AI60" s="54">
        <v>7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38">
        <v>0</v>
      </c>
      <c r="AP60" s="54">
        <v>0</v>
      </c>
      <c r="AQ60" s="54">
        <v>0</v>
      </c>
      <c r="AR60" s="54">
        <v>236.55</v>
      </c>
      <c r="AS60" s="38">
        <v>5.25</v>
      </c>
      <c r="AT60" s="54">
        <v>4.7300000000000004</v>
      </c>
      <c r="AU60" s="54">
        <v>0</v>
      </c>
      <c r="AV60" s="54">
        <v>0</v>
      </c>
      <c r="AW60" s="54">
        <v>0</v>
      </c>
      <c r="AX60" s="54">
        <v>70.62</v>
      </c>
      <c r="AY60" s="54">
        <v>80.599999999999994</v>
      </c>
      <c r="AZ60" s="54">
        <v>155.94999999999999</v>
      </c>
      <c r="BA60" s="54">
        <v>150</v>
      </c>
      <c r="BB60" s="54">
        <v>23800</v>
      </c>
      <c r="BC60" s="38" t="s">
        <v>4</v>
      </c>
    </row>
    <row r="61" spans="1:55" s="13" customFormat="1" ht="22.5" customHeight="1" x14ac:dyDescent="0.15">
      <c r="A61" s="53"/>
      <c r="B61" s="53"/>
      <c r="C61" s="53"/>
      <c r="D61" s="53"/>
      <c r="E61" s="53"/>
      <c r="F61" s="53"/>
      <c r="G61" s="53"/>
      <c r="H61" s="53"/>
      <c r="J61" s="53"/>
      <c r="K61" s="53"/>
      <c r="L61" s="53"/>
      <c r="M61" s="53"/>
      <c r="N61" s="53"/>
      <c r="O61" s="53"/>
      <c r="P61" s="53"/>
      <c r="Q61" s="12">
        <v>103.96</v>
      </c>
      <c r="R61" s="14">
        <v>38.25</v>
      </c>
      <c r="S61" s="14">
        <v>25.01</v>
      </c>
      <c r="T61" s="14">
        <v>7.85</v>
      </c>
      <c r="U61" s="14">
        <v>0</v>
      </c>
      <c r="V61" s="14">
        <v>0</v>
      </c>
      <c r="W61" s="14">
        <v>7.85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31.38</v>
      </c>
      <c r="AD61" s="14">
        <v>0</v>
      </c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</row>
    <row r="62" spans="1:55" s="13" customFormat="1" ht="22.5" customHeight="1" x14ac:dyDescent="0.15">
      <c r="A62" s="38">
        <v>25</v>
      </c>
      <c r="B62" s="38" t="s">
        <v>258</v>
      </c>
      <c r="C62" s="38" t="s">
        <v>259</v>
      </c>
      <c r="D62" s="38" t="s">
        <v>260</v>
      </c>
      <c r="E62" s="38" t="s">
        <v>175</v>
      </c>
      <c r="F62" s="38" t="s">
        <v>261</v>
      </c>
      <c r="G62" s="38" t="s">
        <v>171</v>
      </c>
      <c r="H62" s="38">
        <v>0</v>
      </c>
      <c r="J62" s="38">
        <v>0</v>
      </c>
      <c r="K62" s="38">
        <v>204</v>
      </c>
      <c r="L62" s="38">
        <v>0</v>
      </c>
      <c r="M62" s="38">
        <v>16.5</v>
      </c>
      <c r="N62" s="54">
        <v>0</v>
      </c>
      <c r="O62" s="38">
        <v>153</v>
      </c>
      <c r="P62" s="54">
        <v>0.98076923076923095</v>
      </c>
      <c r="Q62" s="12">
        <v>105</v>
      </c>
      <c r="R62" s="12">
        <v>35</v>
      </c>
      <c r="S62" s="14">
        <v>19</v>
      </c>
      <c r="T62" s="14">
        <v>2</v>
      </c>
      <c r="U62" s="14">
        <v>0</v>
      </c>
      <c r="V62" s="14">
        <v>0</v>
      </c>
      <c r="W62" s="14">
        <v>1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1</v>
      </c>
      <c r="AD62" s="14">
        <v>0</v>
      </c>
      <c r="AE62" s="54">
        <v>5.25</v>
      </c>
      <c r="AF62" s="54">
        <v>4.5</v>
      </c>
      <c r="AG62" s="54">
        <v>2</v>
      </c>
      <c r="AH62" s="54">
        <v>0</v>
      </c>
      <c r="AI62" s="54">
        <v>7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38">
        <v>0</v>
      </c>
      <c r="AP62" s="54">
        <v>0</v>
      </c>
      <c r="AQ62" s="54">
        <v>0</v>
      </c>
      <c r="AR62" s="54">
        <v>203.49</v>
      </c>
      <c r="AS62" s="38">
        <v>5.25</v>
      </c>
      <c r="AT62" s="54">
        <v>4.07</v>
      </c>
      <c r="AU62" s="54">
        <v>0</v>
      </c>
      <c r="AV62" s="54">
        <v>1</v>
      </c>
      <c r="AW62" s="54">
        <v>0</v>
      </c>
      <c r="AX62" s="54">
        <v>74.540000000000006</v>
      </c>
      <c r="AY62" s="54">
        <v>84.86</v>
      </c>
      <c r="AZ62" s="54">
        <v>118.63</v>
      </c>
      <c r="BA62" s="54">
        <v>100</v>
      </c>
      <c r="BB62" s="54">
        <v>74500</v>
      </c>
      <c r="BC62" s="38" t="s">
        <v>4</v>
      </c>
    </row>
    <row r="63" spans="1:55" s="13" customFormat="1" ht="22.5" customHeight="1" x14ac:dyDescent="0.15">
      <c r="A63" s="53"/>
      <c r="B63" s="53"/>
      <c r="C63" s="53"/>
      <c r="D63" s="53"/>
      <c r="E63" s="53"/>
      <c r="F63" s="53"/>
      <c r="G63" s="53"/>
      <c r="H63" s="53"/>
      <c r="J63" s="53"/>
      <c r="K63" s="53"/>
      <c r="L63" s="53"/>
      <c r="M63" s="53"/>
      <c r="N63" s="53"/>
      <c r="O63" s="53"/>
      <c r="P63" s="53"/>
      <c r="Q63" s="12">
        <v>102.98</v>
      </c>
      <c r="R63" s="14">
        <v>44.625</v>
      </c>
      <c r="S63" s="14">
        <v>27.95</v>
      </c>
      <c r="T63" s="14">
        <v>3.92</v>
      </c>
      <c r="U63" s="14">
        <v>0</v>
      </c>
      <c r="V63" s="14">
        <v>0</v>
      </c>
      <c r="W63" s="14">
        <v>7.85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3.92</v>
      </c>
      <c r="AD63" s="14">
        <v>0</v>
      </c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</row>
    <row r="64" spans="1:55" s="13" customFormat="1" ht="22.5" customHeight="1" x14ac:dyDescent="0.15">
      <c r="A64" s="38">
        <v>26</v>
      </c>
      <c r="B64" s="38" t="s">
        <v>262</v>
      </c>
      <c r="C64" s="38" t="s">
        <v>263</v>
      </c>
      <c r="D64" s="38" t="s">
        <v>264</v>
      </c>
      <c r="E64" s="38" t="s">
        <v>175</v>
      </c>
      <c r="F64" s="38" t="s">
        <v>265</v>
      </c>
      <c r="G64" s="38" t="s">
        <v>171</v>
      </c>
      <c r="H64" s="38">
        <v>1</v>
      </c>
      <c r="J64" s="38">
        <v>0</v>
      </c>
      <c r="K64" s="38">
        <v>202</v>
      </c>
      <c r="L64" s="38">
        <v>0</v>
      </c>
      <c r="M64" s="38">
        <v>24</v>
      </c>
      <c r="N64" s="54">
        <v>0</v>
      </c>
      <c r="O64" s="38">
        <v>216</v>
      </c>
      <c r="P64" s="54">
        <v>0.97115384615384603</v>
      </c>
      <c r="Q64" s="12">
        <v>140</v>
      </c>
      <c r="R64" s="12">
        <v>60</v>
      </c>
      <c r="S64" s="14">
        <v>22</v>
      </c>
      <c r="T64" s="14">
        <v>2</v>
      </c>
      <c r="U64" s="14">
        <v>0</v>
      </c>
      <c r="V64" s="14">
        <v>0</v>
      </c>
      <c r="W64" s="14">
        <v>1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54">
        <v>6</v>
      </c>
      <c r="AF64" s="54">
        <v>0</v>
      </c>
      <c r="AG64" s="54">
        <v>0</v>
      </c>
      <c r="AH64" s="54">
        <v>10</v>
      </c>
      <c r="AI64" s="54">
        <v>7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38">
        <v>0</v>
      </c>
      <c r="AP64" s="54">
        <v>0</v>
      </c>
      <c r="AQ64" s="54">
        <v>0</v>
      </c>
      <c r="AR64" s="54">
        <v>278.41000000000003</v>
      </c>
      <c r="AS64" s="38">
        <v>6</v>
      </c>
      <c r="AT64" s="54">
        <v>5.57</v>
      </c>
      <c r="AU64" s="54">
        <v>0</v>
      </c>
      <c r="AV64" s="54">
        <v>0</v>
      </c>
      <c r="AW64" s="54">
        <v>0</v>
      </c>
      <c r="AX64" s="54">
        <v>93.23</v>
      </c>
      <c r="AY64" s="54">
        <v>104.8</v>
      </c>
      <c r="AZ64" s="54">
        <v>173.61</v>
      </c>
      <c r="BA64" s="54">
        <v>150</v>
      </c>
      <c r="BB64" s="54">
        <v>94400</v>
      </c>
      <c r="BC64" s="38" t="s">
        <v>4</v>
      </c>
    </row>
    <row r="65" spans="1:55" s="13" customFormat="1" ht="22.5" customHeight="1" x14ac:dyDescent="0.15">
      <c r="A65" s="53"/>
      <c r="B65" s="53"/>
      <c r="C65" s="53"/>
      <c r="D65" s="53"/>
      <c r="E65" s="53"/>
      <c r="F65" s="53"/>
      <c r="G65" s="53"/>
      <c r="H65" s="53"/>
      <c r="J65" s="53"/>
      <c r="K65" s="53"/>
      <c r="L65" s="53"/>
      <c r="M65" s="53"/>
      <c r="N65" s="53"/>
      <c r="O65" s="53"/>
      <c r="P65" s="53"/>
      <c r="Q65" s="12">
        <v>135.96</v>
      </c>
      <c r="R65" s="14">
        <v>75.75</v>
      </c>
      <c r="S65" s="14">
        <v>32.049999999999997</v>
      </c>
      <c r="T65" s="14">
        <v>3.88</v>
      </c>
      <c r="U65" s="14">
        <v>0</v>
      </c>
      <c r="V65" s="14">
        <v>0</v>
      </c>
      <c r="W65" s="14">
        <v>7.77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</row>
    <row r="66" spans="1:55" s="13" customFormat="1" ht="22.5" customHeight="1" x14ac:dyDescent="0.15">
      <c r="A66" s="38">
        <v>27</v>
      </c>
      <c r="B66" s="38" t="s">
        <v>266</v>
      </c>
      <c r="C66" s="38" t="s">
        <v>267</v>
      </c>
      <c r="D66" s="38" t="s">
        <v>268</v>
      </c>
      <c r="E66" s="38" t="s">
        <v>169</v>
      </c>
      <c r="F66" s="38" t="s">
        <v>265</v>
      </c>
      <c r="G66" s="38" t="s">
        <v>171</v>
      </c>
      <c r="H66" s="38">
        <v>1</v>
      </c>
      <c r="J66" s="38">
        <v>4</v>
      </c>
      <c r="K66" s="38">
        <v>202</v>
      </c>
      <c r="L66" s="38">
        <v>0</v>
      </c>
      <c r="M66" s="38">
        <v>24</v>
      </c>
      <c r="N66" s="54">
        <v>0</v>
      </c>
      <c r="O66" s="38">
        <v>216</v>
      </c>
      <c r="P66" s="54">
        <v>0.97115384615384603</v>
      </c>
      <c r="Q66" s="12">
        <v>140</v>
      </c>
      <c r="R66" s="12">
        <v>60</v>
      </c>
      <c r="S66" s="14">
        <v>22</v>
      </c>
      <c r="T66" s="14">
        <v>2</v>
      </c>
      <c r="U66" s="14">
        <v>0</v>
      </c>
      <c r="V66" s="14">
        <v>0</v>
      </c>
      <c r="W66" s="14">
        <v>1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54">
        <v>6</v>
      </c>
      <c r="AF66" s="54">
        <v>0</v>
      </c>
      <c r="AG66" s="54">
        <v>0</v>
      </c>
      <c r="AH66" s="54">
        <v>10</v>
      </c>
      <c r="AI66" s="54">
        <v>7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38">
        <v>0</v>
      </c>
      <c r="AP66" s="54">
        <v>0</v>
      </c>
      <c r="AQ66" s="54">
        <v>0</v>
      </c>
      <c r="AR66" s="54">
        <v>278.41000000000003</v>
      </c>
      <c r="AS66" s="38">
        <v>6</v>
      </c>
      <c r="AT66" s="54">
        <v>5.57</v>
      </c>
      <c r="AU66" s="54">
        <v>0</v>
      </c>
      <c r="AV66" s="54">
        <v>0</v>
      </c>
      <c r="AW66" s="54">
        <v>0</v>
      </c>
      <c r="AX66" s="54">
        <v>93.23</v>
      </c>
      <c r="AY66" s="54">
        <v>104.8</v>
      </c>
      <c r="AZ66" s="54">
        <v>173.61</v>
      </c>
      <c r="BA66" s="54">
        <v>150</v>
      </c>
      <c r="BB66" s="54">
        <v>94400</v>
      </c>
      <c r="BC66" s="38" t="s">
        <v>4</v>
      </c>
    </row>
    <row r="67" spans="1:55" s="13" customFormat="1" ht="22.5" customHeight="1" x14ac:dyDescent="0.15">
      <c r="A67" s="53"/>
      <c r="B67" s="53"/>
      <c r="C67" s="53"/>
      <c r="D67" s="53"/>
      <c r="E67" s="53"/>
      <c r="F67" s="53"/>
      <c r="G67" s="53"/>
      <c r="H67" s="53"/>
      <c r="J67" s="53"/>
      <c r="K67" s="53"/>
      <c r="L67" s="53"/>
      <c r="M67" s="53"/>
      <c r="N67" s="53"/>
      <c r="O67" s="53"/>
      <c r="P67" s="53"/>
      <c r="Q67" s="12">
        <v>135.96</v>
      </c>
      <c r="R67" s="14">
        <v>75.75</v>
      </c>
      <c r="S67" s="14">
        <v>32.049999999999997</v>
      </c>
      <c r="T67" s="14">
        <v>3.88</v>
      </c>
      <c r="U67" s="14">
        <v>0</v>
      </c>
      <c r="V67" s="14">
        <v>0</v>
      </c>
      <c r="W67" s="14">
        <v>7.77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</row>
    <row r="68" spans="1:55" s="13" customFormat="1" ht="22.5" customHeight="1" x14ac:dyDescent="0.15">
      <c r="A68" s="38">
        <v>28</v>
      </c>
      <c r="B68" s="38" t="s">
        <v>269</v>
      </c>
      <c r="C68" s="38" t="s">
        <v>270</v>
      </c>
      <c r="D68" s="38" t="s">
        <v>271</v>
      </c>
      <c r="E68" s="38" t="s">
        <v>169</v>
      </c>
      <c r="F68" s="38" t="s">
        <v>265</v>
      </c>
      <c r="G68" s="38" t="s">
        <v>171</v>
      </c>
      <c r="H68" s="38">
        <v>1</v>
      </c>
      <c r="J68" s="38">
        <v>1</v>
      </c>
      <c r="K68" s="38">
        <v>202</v>
      </c>
      <c r="L68" s="38">
        <v>0</v>
      </c>
      <c r="M68" s="38">
        <v>18</v>
      </c>
      <c r="N68" s="54">
        <v>0</v>
      </c>
      <c r="O68" s="38">
        <v>165</v>
      </c>
      <c r="P68" s="54">
        <v>0.97115384615384603</v>
      </c>
      <c r="Q68" s="12">
        <v>97</v>
      </c>
      <c r="R68" s="12">
        <v>55</v>
      </c>
      <c r="S68" s="14">
        <v>15</v>
      </c>
      <c r="T68" s="14">
        <v>6</v>
      </c>
      <c r="U68" s="14">
        <v>0</v>
      </c>
      <c r="V68" s="14">
        <v>0</v>
      </c>
      <c r="W68" s="14">
        <v>1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6</v>
      </c>
      <c r="AD68" s="14">
        <v>0</v>
      </c>
      <c r="AE68" s="54">
        <v>5.25</v>
      </c>
      <c r="AF68" s="54">
        <v>0</v>
      </c>
      <c r="AG68" s="54">
        <v>0</v>
      </c>
      <c r="AH68" s="54">
        <v>10</v>
      </c>
      <c r="AI68" s="54">
        <v>7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38">
        <v>0</v>
      </c>
      <c r="AP68" s="54">
        <v>0</v>
      </c>
      <c r="AQ68" s="54">
        <v>0</v>
      </c>
      <c r="AR68" s="54">
        <v>250.47</v>
      </c>
      <c r="AS68" s="38">
        <v>5.25</v>
      </c>
      <c r="AT68" s="54">
        <v>5.01</v>
      </c>
      <c r="AU68" s="54">
        <v>0</v>
      </c>
      <c r="AV68" s="54">
        <v>0</v>
      </c>
      <c r="AW68" s="54">
        <v>0</v>
      </c>
      <c r="AX68" s="54">
        <v>89.35</v>
      </c>
      <c r="AY68" s="54">
        <v>99.61</v>
      </c>
      <c r="AZ68" s="54">
        <v>150.86000000000001</v>
      </c>
      <c r="BA68" s="54">
        <v>150</v>
      </c>
      <c r="BB68" s="54">
        <v>3400</v>
      </c>
      <c r="BC68" s="38" t="s">
        <v>4</v>
      </c>
    </row>
    <row r="69" spans="1:55" s="13" customFormat="1" ht="22.5" customHeight="1" x14ac:dyDescent="0.15">
      <c r="A69" s="53"/>
      <c r="B69" s="53"/>
      <c r="C69" s="53"/>
      <c r="D69" s="53"/>
      <c r="E69" s="53"/>
      <c r="F69" s="53"/>
      <c r="G69" s="53"/>
      <c r="H69" s="53"/>
      <c r="J69" s="53"/>
      <c r="K69" s="53"/>
      <c r="L69" s="53"/>
      <c r="M69" s="53"/>
      <c r="N69" s="53"/>
      <c r="O69" s="53"/>
      <c r="P69" s="53"/>
      <c r="Q69" s="12">
        <v>94.2</v>
      </c>
      <c r="R69" s="14">
        <v>69.4375</v>
      </c>
      <c r="S69" s="14">
        <v>21.85</v>
      </c>
      <c r="T69" s="14">
        <v>11.65</v>
      </c>
      <c r="U69" s="14">
        <v>0</v>
      </c>
      <c r="V69" s="14">
        <v>0</v>
      </c>
      <c r="W69" s="14">
        <v>7.77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23.31</v>
      </c>
      <c r="AD69" s="14">
        <v>0</v>
      </c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</row>
    <row r="70" spans="1:55" s="13" customFormat="1" ht="22.5" customHeight="1" x14ac:dyDescent="0.15">
      <c r="A70" s="38">
        <v>29</v>
      </c>
      <c r="B70" s="38" t="s">
        <v>272</v>
      </c>
      <c r="C70" s="38" t="s">
        <v>273</v>
      </c>
      <c r="D70" s="38" t="s">
        <v>274</v>
      </c>
      <c r="E70" s="38" t="s">
        <v>175</v>
      </c>
      <c r="F70" s="38" t="s">
        <v>265</v>
      </c>
      <c r="G70" s="38" t="s">
        <v>171</v>
      </c>
      <c r="H70" s="38">
        <v>1</v>
      </c>
      <c r="J70" s="38">
        <v>0</v>
      </c>
      <c r="K70" s="38">
        <v>202</v>
      </c>
      <c r="L70" s="38">
        <v>0</v>
      </c>
      <c r="M70" s="38">
        <v>18</v>
      </c>
      <c r="N70" s="54">
        <v>0</v>
      </c>
      <c r="O70" s="38">
        <v>165</v>
      </c>
      <c r="P70" s="54">
        <v>0.97115384615384603</v>
      </c>
      <c r="Q70" s="12">
        <v>107</v>
      </c>
      <c r="R70" s="12">
        <v>45</v>
      </c>
      <c r="S70" s="14">
        <v>15</v>
      </c>
      <c r="T70" s="14">
        <v>6</v>
      </c>
      <c r="U70" s="14">
        <v>0</v>
      </c>
      <c r="V70" s="14">
        <v>0</v>
      </c>
      <c r="W70" s="14">
        <v>1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6</v>
      </c>
      <c r="AD70" s="14">
        <v>0</v>
      </c>
      <c r="AE70" s="54">
        <v>5.25</v>
      </c>
      <c r="AF70" s="54">
        <v>0</v>
      </c>
      <c r="AG70" s="54">
        <v>0</v>
      </c>
      <c r="AH70" s="54">
        <v>10</v>
      </c>
      <c r="AI70" s="54">
        <v>7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38">
        <v>0</v>
      </c>
      <c r="AP70" s="54">
        <v>0</v>
      </c>
      <c r="AQ70" s="54">
        <v>0</v>
      </c>
      <c r="AR70" s="54">
        <v>247.55</v>
      </c>
      <c r="AS70" s="38">
        <v>5.25</v>
      </c>
      <c r="AT70" s="54">
        <v>4.95</v>
      </c>
      <c r="AU70" s="54">
        <v>0</v>
      </c>
      <c r="AV70" s="54">
        <v>0</v>
      </c>
      <c r="AW70" s="54">
        <v>0</v>
      </c>
      <c r="AX70" s="54">
        <v>81.58</v>
      </c>
      <c r="AY70" s="54">
        <v>91.78</v>
      </c>
      <c r="AZ70" s="54">
        <v>155.77000000000001</v>
      </c>
      <c r="BA70" s="54">
        <v>150</v>
      </c>
      <c r="BB70" s="54">
        <v>23100</v>
      </c>
      <c r="BC70" s="38" t="s">
        <v>4</v>
      </c>
    </row>
    <row r="71" spans="1:55" s="13" customFormat="1" ht="22.5" customHeight="1" x14ac:dyDescent="0.15">
      <c r="A71" s="53"/>
      <c r="B71" s="53"/>
      <c r="C71" s="53"/>
      <c r="D71" s="53"/>
      <c r="E71" s="53"/>
      <c r="F71" s="53"/>
      <c r="G71" s="53"/>
      <c r="H71" s="53"/>
      <c r="J71" s="53"/>
      <c r="K71" s="53"/>
      <c r="L71" s="53"/>
      <c r="M71" s="53"/>
      <c r="N71" s="53"/>
      <c r="O71" s="53"/>
      <c r="P71" s="53"/>
      <c r="Q71" s="12">
        <v>103.91</v>
      </c>
      <c r="R71" s="14">
        <v>56.8125</v>
      </c>
      <c r="S71" s="14">
        <v>21.85</v>
      </c>
      <c r="T71" s="14">
        <v>11.65</v>
      </c>
      <c r="U71" s="14">
        <v>0</v>
      </c>
      <c r="V71" s="14">
        <v>0</v>
      </c>
      <c r="W71" s="14">
        <v>7.77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23.31</v>
      </c>
      <c r="AD71" s="14">
        <v>0</v>
      </c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</row>
    <row r="72" spans="1:55" s="13" customFormat="1" ht="22.5" customHeight="1" x14ac:dyDescent="0.15">
      <c r="A72" s="38">
        <v>30</v>
      </c>
      <c r="B72" s="38" t="s">
        <v>275</v>
      </c>
      <c r="C72" s="38" t="s">
        <v>276</v>
      </c>
      <c r="D72" s="38" t="s">
        <v>277</v>
      </c>
      <c r="E72" s="38" t="s">
        <v>169</v>
      </c>
      <c r="F72" s="38" t="s">
        <v>265</v>
      </c>
      <c r="G72" s="38" t="s">
        <v>171</v>
      </c>
      <c r="H72" s="38">
        <v>1</v>
      </c>
      <c r="J72" s="38">
        <v>2</v>
      </c>
      <c r="K72" s="38">
        <v>202</v>
      </c>
      <c r="L72" s="38">
        <v>0</v>
      </c>
      <c r="M72" s="38">
        <v>17</v>
      </c>
      <c r="N72" s="54">
        <v>0</v>
      </c>
      <c r="O72" s="38">
        <v>157</v>
      </c>
      <c r="P72" s="54">
        <v>0.97115384615384603</v>
      </c>
      <c r="Q72" s="12">
        <v>99</v>
      </c>
      <c r="R72" s="12">
        <v>45</v>
      </c>
      <c r="S72" s="14">
        <v>15</v>
      </c>
      <c r="T72" s="14">
        <v>6</v>
      </c>
      <c r="U72" s="14">
        <v>0</v>
      </c>
      <c r="V72" s="14">
        <v>0</v>
      </c>
      <c r="W72" s="14">
        <v>1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6</v>
      </c>
      <c r="AD72" s="14">
        <v>0</v>
      </c>
      <c r="AE72" s="54">
        <v>5.25</v>
      </c>
      <c r="AF72" s="54">
        <v>1</v>
      </c>
      <c r="AG72" s="54">
        <v>0</v>
      </c>
      <c r="AH72" s="54">
        <v>9.6199999999999992</v>
      </c>
      <c r="AI72" s="54">
        <v>7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38">
        <v>0</v>
      </c>
      <c r="AP72" s="54">
        <v>0</v>
      </c>
      <c r="AQ72" s="54">
        <v>0</v>
      </c>
      <c r="AR72" s="54">
        <v>239.4</v>
      </c>
      <c r="AS72" s="38">
        <v>5.25</v>
      </c>
      <c r="AT72" s="54">
        <v>4.79</v>
      </c>
      <c r="AU72" s="54">
        <v>0</v>
      </c>
      <c r="AV72" s="54">
        <v>0</v>
      </c>
      <c r="AW72" s="54">
        <v>0</v>
      </c>
      <c r="AX72" s="54">
        <v>81.58</v>
      </c>
      <c r="AY72" s="54">
        <v>91.62</v>
      </c>
      <c r="AZ72" s="54">
        <v>147.78</v>
      </c>
      <c r="BA72" s="54">
        <v>100</v>
      </c>
      <c r="BB72" s="54">
        <v>191100</v>
      </c>
      <c r="BC72" s="38" t="s">
        <v>4</v>
      </c>
    </row>
    <row r="73" spans="1:55" s="13" customFormat="1" ht="22.5" customHeight="1" x14ac:dyDescent="0.15">
      <c r="A73" s="53"/>
      <c r="B73" s="53"/>
      <c r="C73" s="53"/>
      <c r="D73" s="53"/>
      <c r="E73" s="53"/>
      <c r="F73" s="53"/>
      <c r="G73" s="53"/>
      <c r="H73" s="53"/>
      <c r="J73" s="53"/>
      <c r="K73" s="53"/>
      <c r="L73" s="53"/>
      <c r="M73" s="53"/>
      <c r="N73" s="53"/>
      <c r="O73" s="53"/>
      <c r="P73" s="53"/>
      <c r="Q73" s="12">
        <v>96.14</v>
      </c>
      <c r="R73" s="14">
        <v>56.8125</v>
      </c>
      <c r="S73" s="14">
        <v>21.85</v>
      </c>
      <c r="T73" s="14">
        <v>11.65</v>
      </c>
      <c r="U73" s="14">
        <v>0</v>
      </c>
      <c r="V73" s="14">
        <v>0</v>
      </c>
      <c r="W73" s="14">
        <v>7.77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23.31</v>
      </c>
      <c r="AD73" s="14">
        <v>0</v>
      </c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</row>
    <row r="74" spans="1:55" s="13" customFormat="1" ht="22.5" customHeight="1" x14ac:dyDescent="0.15">
      <c r="A74" s="38">
        <v>31</v>
      </c>
      <c r="B74" s="38" t="s">
        <v>278</v>
      </c>
      <c r="C74" s="38" t="s">
        <v>279</v>
      </c>
      <c r="D74" s="38" t="s">
        <v>280</v>
      </c>
      <c r="E74" s="38" t="s">
        <v>175</v>
      </c>
      <c r="F74" s="38" t="s">
        <v>170</v>
      </c>
      <c r="G74" s="38" t="s">
        <v>281</v>
      </c>
      <c r="H74" s="38">
        <v>1</v>
      </c>
      <c r="J74" s="38">
        <v>0</v>
      </c>
      <c r="K74" s="38">
        <v>220</v>
      </c>
      <c r="L74" s="38">
        <v>50</v>
      </c>
      <c r="M74" s="38">
        <v>22</v>
      </c>
      <c r="N74" s="54">
        <v>0</v>
      </c>
      <c r="O74" s="38">
        <v>209</v>
      </c>
      <c r="P74" s="54">
        <v>1.0576923076923099</v>
      </c>
      <c r="Q74" s="12">
        <v>134</v>
      </c>
      <c r="R74" s="12">
        <v>50</v>
      </c>
      <c r="S74" s="14">
        <v>27</v>
      </c>
      <c r="T74" s="14">
        <v>6</v>
      </c>
      <c r="U74" s="14">
        <v>0</v>
      </c>
      <c r="V74" s="14">
        <v>0</v>
      </c>
      <c r="W74" s="14">
        <v>1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1</v>
      </c>
      <c r="AD74" s="14">
        <v>0</v>
      </c>
      <c r="AE74" s="54">
        <v>8.25</v>
      </c>
      <c r="AF74" s="54">
        <v>1</v>
      </c>
      <c r="AG74" s="54">
        <v>0</v>
      </c>
      <c r="AH74" s="54">
        <v>9.6199999999999992</v>
      </c>
      <c r="AI74" s="54">
        <v>7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38">
        <v>0</v>
      </c>
      <c r="AP74" s="54">
        <v>0</v>
      </c>
      <c r="AQ74" s="54">
        <v>0</v>
      </c>
      <c r="AR74" s="54">
        <v>351.65</v>
      </c>
      <c r="AS74" s="38">
        <v>8.25</v>
      </c>
      <c r="AT74" s="54">
        <v>5.9</v>
      </c>
      <c r="AU74" s="54">
        <v>0</v>
      </c>
      <c r="AV74" s="54">
        <v>1</v>
      </c>
      <c r="AW74" s="54">
        <v>0</v>
      </c>
      <c r="AX74" s="54">
        <v>88.85</v>
      </c>
      <c r="AY74" s="54">
        <v>104</v>
      </c>
      <c r="AZ74" s="54">
        <v>247.65</v>
      </c>
      <c r="BA74" s="54">
        <v>200</v>
      </c>
      <c r="BB74" s="54">
        <v>190600</v>
      </c>
      <c r="BC74" s="38" t="s">
        <v>4</v>
      </c>
    </row>
    <row r="75" spans="1:55" s="13" customFormat="1" ht="22.5" customHeight="1" x14ac:dyDescent="0.15">
      <c r="A75" s="53"/>
      <c r="B75" s="53"/>
      <c r="C75" s="53"/>
      <c r="D75" s="53"/>
      <c r="E75" s="53"/>
      <c r="F75" s="53"/>
      <c r="G75" s="53"/>
      <c r="H75" s="53"/>
      <c r="J75" s="53"/>
      <c r="K75" s="53"/>
      <c r="L75" s="53"/>
      <c r="M75" s="53"/>
      <c r="N75" s="53"/>
      <c r="O75" s="53"/>
      <c r="P75" s="53"/>
      <c r="Q75" s="12">
        <v>189.81</v>
      </c>
      <c r="R75" s="14">
        <v>68.75</v>
      </c>
      <c r="S75" s="14">
        <v>42.84</v>
      </c>
      <c r="T75" s="14">
        <v>12.69</v>
      </c>
      <c r="U75" s="14">
        <v>0</v>
      </c>
      <c r="V75" s="14">
        <v>0</v>
      </c>
      <c r="W75" s="14">
        <v>8.4600000000000009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4.2300000000000004</v>
      </c>
      <c r="AD75" s="14">
        <v>0</v>
      </c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</row>
    <row r="76" spans="1:55" s="13" customFormat="1" ht="22.5" customHeight="1" x14ac:dyDescent="0.15">
      <c r="A76" s="38">
        <v>32</v>
      </c>
      <c r="B76" s="38" t="s">
        <v>282</v>
      </c>
      <c r="C76" s="38" t="s">
        <v>283</v>
      </c>
      <c r="D76" s="38" t="s">
        <v>284</v>
      </c>
      <c r="E76" s="38" t="s">
        <v>169</v>
      </c>
      <c r="F76" s="38" t="s">
        <v>265</v>
      </c>
      <c r="G76" s="38" t="s">
        <v>281</v>
      </c>
      <c r="H76" s="38">
        <v>0</v>
      </c>
      <c r="J76" s="38">
        <v>0</v>
      </c>
      <c r="K76" s="38">
        <v>220</v>
      </c>
      <c r="L76" s="38">
        <v>50</v>
      </c>
      <c r="M76" s="38">
        <v>23</v>
      </c>
      <c r="N76" s="54">
        <v>0</v>
      </c>
      <c r="O76" s="38">
        <v>209</v>
      </c>
      <c r="P76" s="54">
        <v>1.0576923076923099</v>
      </c>
      <c r="Q76" s="12">
        <v>137</v>
      </c>
      <c r="R76" s="12">
        <v>55</v>
      </c>
      <c r="S76" s="14">
        <v>19</v>
      </c>
      <c r="T76" s="14">
        <v>6</v>
      </c>
      <c r="U76" s="14">
        <v>0</v>
      </c>
      <c r="V76" s="14">
        <v>0</v>
      </c>
      <c r="W76" s="14">
        <v>1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1</v>
      </c>
      <c r="AD76" s="14">
        <v>0</v>
      </c>
      <c r="AE76" s="54">
        <v>6.25</v>
      </c>
      <c r="AF76" s="54">
        <v>0</v>
      </c>
      <c r="AG76" s="54">
        <v>0</v>
      </c>
      <c r="AH76" s="54">
        <v>10</v>
      </c>
      <c r="AI76" s="54">
        <v>7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38">
        <v>0</v>
      </c>
      <c r="AP76" s="54">
        <v>0</v>
      </c>
      <c r="AQ76" s="54">
        <v>0</v>
      </c>
      <c r="AR76" s="54">
        <v>349.31</v>
      </c>
      <c r="AS76" s="38">
        <v>6.25</v>
      </c>
      <c r="AT76" s="54">
        <v>5.9</v>
      </c>
      <c r="AU76" s="54">
        <v>0</v>
      </c>
      <c r="AV76" s="54">
        <v>0</v>
      </c>
      <c r="AW76" s="54">
        <v>0</v>
      </c>
      <c r="AX76" s="54">
        <v>97.31</v>
      </c>
      <c r="AY76" s="54">
        <v>109.46</v>
      </c>
      <c r="AZ76" s="54">
        <v>239.85</v>
      </c>
      <c r="BA76" s="54">
        <v>200</v>
      </c>
      <c r="BB76" s="54">
        <v>159400</v>
      </c>
      <c r="BC76" s="38" t="s">
        <v>4</v>
      </c>
    </row>
    <row r="77" spans="1:55" s="13" customFormat="1" ht="22.5" customHeight="1" x14ac:dyDescent="0.15">
      <c r="A77" s="53"/>
      <c r="B77" s="53"/>
      <c r="C77" s="53"/>
      <c r="D77" s="53"/>
      <c r="E77" s="53"/>
      <c r="F77" s="53"/>
      <c r="G77" s="53"/>
      <c r="H77" s="53"/>
      <c r="J77" s="53"/>
      <c r="K77" s="53"/>
      <c r="L77" s="53"/>
      <c r="M77" s="53"/>
      <c r="N77" s="53"/>
      <c r="O77" s="53"/>
      <c r="P77" s="53"/>
      <c r="Q77" s="12">
        <v>194.9</v>
      </c>
      <c r="R77" s="14">
        <v>75.625</v>
      </c>
      <c r="S77" s="14">
        <v>30.14</v>
      </c>
      <c r="T77" s="14">
        <v>12.69</v>
      </c>
      <c r="U77" s="14">
        <v>0</v>
      </c>
      <c r="V77" s="14">
        <v>0</v>
      </c>
      <c r="W77" s="14">
        <v>8.4600000000000009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4.2300000000000004</v>
      </c>
      <c r="AD77" s="14">
        <v>0</v>
      </c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</row>
    <row r="78" spans="1:55" s="13" customFormat="1" ht="22.5" customHeight="1" x14ac:dyDescent="0.15">
      <c r="A78" s="38">
        <v>33</v>
      </c>
      <c r="B78" s="38" t="s">
        <v>285</v>
      </c>
      <c r="C78" s="38" t="s">
        <v>286</v>
      </c>
      <c r="D78" s="38" t="s">
        <v>287</v>
      </c>
      <c r="E78" s="38" t="s">
        <v>169</v>
      </c>
      <c r="F78" s="38" t="s">
        <v>288</v>
      </c>
      <c r="G78" s="38" t="s">
        <v>281</v>
      </c>
      <c r="H78" s="38">
        <v>1</v>
      </c>
      <c r="J78" s="38">
        <v>2</v>
      </c>
      <c r="K78" s="38">
        <v>220</v>
      </c>
      <c r="L78" s="38">
        <v>50</v>
      </c>
      <c r="M78" s="38">
        <v>6</v>
      </c>
      <c r="N78" s="54">
        <v>0</v>
      </c>
      <c r="O78" s="38">
        <v>57</v>
      </c>
      <c r="P78" s="54">
        <v>1.0576923076923099</v>
      </c>
      <c r="Q78" s="12">
        <v>18</v>
      </c>
      <c r="R78" s="12">
        <v>30</v>
      </c>
      <c r="S78" s="14">
        <v>6</v>
      </c>
      <c r="T78" s="14">
        <v>3</v>
      </c>
      <c r="U78" s="14">
        <v>0</v>
      </c>
      <c r="V78" s="14">
        <v>0</v>
      </c>
      <c r="W78" s="14">
        <v>1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54">
        <v>2.25</v>
      </c>
      <c r="AF78" s="54">
        <v>0</v>
      </c>
      <c r="AG78" s="54">
        <v>0</v>
      </c>
      <c r="AH78" s="54">
        <v>2.69</v>
      </c>
      <c r="AI78" s="54">
        <v>3.5</v>
      </c>
      <c r="AJ78" s="54">
        <v>0</v>
      </c>
      <c r="AK78" s="54">
        <v>0</v>
      </c>
      <c r="AL78" s="54">
        <v>4.5</v>
      </c>
      <c r="AM78" s="54">
        <v>0</v>
      </c>
      <c r="AN78" s="54">
        <v>0</v>
      </c>
      <c r="AO78" s="38">
        <v>0</v>
      </c>
      <c r="AP78" s="54">
        <v>0</v>
      </c>
      <c r="AQ78" s="54">
        <v>0</v>
      </c>
      <c r="AR78" s="54">
        <v>111.02</v>
      </c>
      <c r="AS78" s="38">
        <v>2.25</v>
      </c>
      <c r="AT78" s="54">
        <v>2.2200000000000002</v>
      </c>
      <c r="AU78" s="54">
        <v>0</v>
      </c>
      <c r="AV78" s="54">
        <v>0</v>
      </c>
      <c r="AW78" s="54">
        <v>0</v>
      </c>
      <c r="AX78" s="54">
        <v>0</v>
      </c>
      <c r="AY78" s="54">
        <v>4.47</v>
      </c>
      <c r="AZ78" s="54">
        <v>106.55</v>
      </c>
      <c r="BA78" s="54">
        <v>100</v>
      </c>
      <c r="BB78" s="54">
        <v>26200</v>
      </c>
      <c r="BC78" s="38" t="s">
        <v>4</v>
      </c>
    </row>
    <row r="79" spans="1:55" s="13" customFormat="1" ht="22.5" customHeight="1" x14ac:dyDescent="0.15">
      <c r="A79" s="53"/>
      <c r="B79" s="53"/>
      <c r="C79" s="53"/>
      <c r="D79" s="53"/>
      <c r="E79" s="53"/>
      <c r="F79" s="53"/>
      <c r="G79" s="53"/>
      <c r="H79" s="53"/>
      <c r="J79" s="53"/>
      <c r="K79" s="53"/>
      <c r="L79" s="53"/>
      <c r="M79" s="53"/>
      <c r="N79" s="53"/>
      <c r="O79" s="53"/>
      <c r="P79" s="53"/>
      <c r="Q79" s="12">
        <v>32.5</v>
      </c>
      <c r="R79" s="14">
        <v>41.25</v>
      </c>
      <c r="S79" s="14">
        <v>9.52</v>
      </c>
      <c r="T79" s="14">
        <v>6.35</v>
      </c>
      <c r="U79" s="14">
        <v>0</v>
      </c>
      <c r="V79" s="14">
        <v>0</v>
      </c>
      <c r="W79" s="14">
        <v>8.4600000000000009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</row>
    <row r="80" spans="1:55" s="13" customFormat="1" ht="22.5" customHeight="1" x14ac:dyDescent="0.15">
      <c r="A80" s="38">
        <v>34</v>
      </c>
      <c r="B80" s="38" t="s">
        <v>289</v>
      </c>
      <c r="C80" s="38" t="s">
        <v>290</v>
      </c>
      <c r="D80" s="38" t="s">
        <v>291</v>
      </c>
      <c r="E80" s="38" t="s">
        <v>169</v>
      </c>
      <c r="F80" s="38" t="s">
        <v>226</v>
      </c>
      <c r="G80" s="38" t="s">
        <v>171</v>
      </c>
      <c r="H80" s="38">
        <v>0</v>
      </c>
      <c r="J80" s="38">
        <v>0</v>
      </c>
      <c r="K80" s="38">
        <v>204</v>
      </c>
      <c r="L80" s="38">
        <v>30</v>
      </c>
      <c r="M80" s="38">
        <v>23</v>
      </c>
      <c r="N80" s="54">
        <v>0</v>
      </c>
      <c r="O80" s="38">
        <v>222</v>
      </c>
      <c r="P80" s="54">
        <v>0.98076923076923095</v>
      </c>
      <c r="Q80" s="12">
        <v>137</v>
      </c>
      <c r="R80" s="12">
        <v>55</v>
      </c>
      <c r="S80" s="14">
        <v>32</v>
      </c>
      <c r="T80" s="14">
        <v>6</v>
      </c>
      <c r="U80" s="14">
        <v>0</v>
      </c>
      <c r="V80" s="14">
        <v>0</v>
      </c>
      <c r="W80" s="14">
        <v>1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1</v>
      </c>
      <c r="AD80" s="14">
        <v>0</v>
      </c>
      <c r="AE80" s="54">
        <v>9.5</v>
      </c>
      <c r="AF80" s="54">
        <v>0</v>
      </c>
      <c r="AG80" s="54">
        <v>0</v>
      </c>
      <c r="AH80" s="54">
        <v>10</v>
      </c>
      <c r="AI80" s="54">
        <v>7</v>
      </c>
      <c r="AJ80" s="54">
        <v>0</v>
      </c>
      <c r="AK80" s="54">
        <v>0</v>
      </c>
      <c r="AL80" s="54">
        <v>0</v>
      </c>
      <c r="AM80" s="54">
        <v>0</v>
      </c>
      <c r="AN80" s="54">
        <v>0</v>
      </c>
      <c r="AO80" s="38">
        <v>0</v>
      </c>
      <c r="AP80" s="54">
        <v>0</v>
      </c>
      <c r="AQ80" s="54">
        <v>0</v>
      </c>
      <c r="AR80" s="54">
        <v>331.61</v>
      </c>
      <c r="AS80" s="38">
        <v>9.5</v>
      </c>
      <c r="AT80" s="54">
        <v>5.9</v>
      </c>
      <c r="AU80" s="54">
        <v>0</v>
      </c>
      <c r="AV80" s="54">
        <v>1</v>
      </c>
      <c r="AW80" s="54">
        <v>0</v>
      </c>
      <c r="AX80" s="54">
        <v>90.23</v>
      </c>
      <c r="AY80" s="54">
        <v>106.63</v>
      </c>
      <c r="AZ80" s="54">
        <v>224.98</v>
      </c>
      <c r="BA80" s="54">
        <v>200</v>
      </c>
      <c r="BB80" s="54">
        <v>99900</v>
      </c>
      <c r="BC80" s="38" t="s">
        <v>4</v>
      </c>
    </row>
    <row r="81" spans="1:55" s="13" customFormat="1" ht="22.5" customHeight="1" x14ac:dyDescent="0.15">
      <c r="A81" s="53"/>
      <c r="B81" s="53"/>
      <c r="C81" s="53"/>
      <c r="D81" s="53"/>
      <c r="E81" s="53"/>
      <c r="F81" s="53"/>
      <c r="G81" s="53"/>
      <c r="H81" s="53"/>
      <c r="J81" s="53"/>
      <c r="K81" s="53"/>
      <c r="L81" s="53"/>
      <c r="M81" s="53"/>
      <c r="N81" s="53"/>
      <c r="O81" s="53"/>
      <c r="P81" s="53"/>
      <c r="Q81" s="12">
        <v>164.37</v>
      </c>
      <c r="R81" s="14">
        <v>70.125</v>
      </c>
      <c r="S81" s="14">
        <v>47.08</v>
      </c>
      <c r="T81" s="14">
        <v>11.77</v>
      </c>
      <c r="U81" s="14">
        <v>0</v>
      </c>
      <c r="V81" s="14">
        <v>0</v>
      </c>
      <c r="W81" s="14">
        <v>7.85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3.92</v>
      </c>
      <c r="AD81" s="14">
        <v>0</v>
      </c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</row>
    <row r="82" spans="1:55" s="13" customFormat="1" ht="22.5" customHeight="1" x14ac:dyDescent="0.15">
      <c r="A82" s="38">
        <v>35</v>
      </c>
      <c r="B82" s="38" t="s">
        <v>292</v>
      </c>
      <c r="C82" s="38" t="s">
        <v>293</v>
      </c>
      <c r="D82" s="38" t="s">
        <v>294</v>
      </c>
      <c r="E82" s="38" t="s">
        <v>169</v>
      </c>
      <c r="F82" s="38" t="s">
        <v>226</v>
      </c>
      <c r="G82" s="38" t="s">
        <v>171</v>
      </c>
      <c r="H82" s="38">
        <v>0</v>
      </c>
      <c r="J82" s="38">
        <v>0</v>
      </c>
      <c r="K82" s="38">
        <v>204</v>
      </c>
      <c r="L82" s="38">
        <v>30</v>
      </c>
      <c r="M82" s="38">
        <v>23</v>
      </c>
      <c r="N82" s="54">
        <v>0</v>
      </c>
      <c r="O82" s="38">
        <v>224</v>
      </c>
      <c r="P82" s="54">
        <v>0.98076923076923095</v>
      </c>
      <c r="Q82" s="12">
        <v>137</v>
      </c>
      <c r="R82" s="12">
        <v>55</v>
      </c>
      <c r="S82" s="14">
        <v>37</v>
      </c>
      <c r="T82" s="14">
        <v>3</v>
      </c>
      <c r="U82" s="14">
        <v>0</v>
      </c>
      <c r="V82" s="14">
        <v>0</v>
      </c>
      <c r="W82" s="14">
        <v>1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54">
        <v>10</v>
      </c>
      <c r="AF82" s="54">
        <v>1</v>
      </c>
      <c r="AG82" s="54">
        <v>0</v>
      </c>
      <c r="AH82" s="54">
        <v>9.6199999999999992</v>
      </c>
      <c r="AI82" s="54">
        <v>7</v>
      </c>
      <c r="AJ82" s="54">
        <v>0</v>
      </c>
      <c r="AK82" s="54">
        <v>0</v>
      </c>
      <c r="AL82" s="54">
        <v>0</v>
      </c>
      <c r="AM82" s="54">
        <v>0</v>
      </c>
      <c r="AN82" s="54">
        <v>0</v>
      </c>
      <c r="AO82" s="38">
        <v>0</v>
      </c>
      <c r="AP82" s="54">
        <v>0</v>
      </c>
      <c r="AQ82" s="54">
        <v>0</v>
      </c>
      <c r="AR82" s="54">
        <v>328.12</v>
      </c>
      <c r="AS82" s="38">
        <v>10</v>
      </c>
      <c r="AT82" s="54">
        <v>5.9</v>
      </c>
      <c r="AU82" s="54">
        <v>0</v>
      </c>
      <c r="AV82" s="54">
        <v>0</v>
      </c>
      <c r="AW82" s="54">
        <v>0</v>
      </c>
      <c r="AX82" s="54">
        <v>94.15</v>
      </c>
      <c r="AY82" s="54">
        <v>110.05</v>
      </c>
      <c r="AZ82" s="54">
        <v>218.07</v>
      </c>
      <c r="BA82" s="54">
        <v>200</v>
      </c>
      <c r="BB82" s="54">
        <v>72300</v>
      </c>
      <c r="BC82" s="38" t="s">
        <v>4</v>
      </c>
    </row>
    <row r="83" spans="1:55" s="13" customFormat="1" ht="22.5" customHeight="1" x14ac:dyDescent="0.15">
      <c r="A83" s="53"/>
      <c r="B83" s="53"/>
      <c r="C83" s="53"/>
      <c r="D83" s="53"/>
      <c r="E83" s="53"/>
      <c r="F83" s="53"/>
      <c r="G83" s="53"/>
      <c r="H83" s="53"/>
      <c r="J83" s="53"/>
      <c r="K83" s="53"/>
      <c r="L83" s="53"/>
      <c r="M83" s="53"/>
      <c r="N83" s="53"/>
      <c r="O83" s="53"/>
      <c r="P83" s="53"/>
      <c r="Q83" s="12">
        <v>163.22</v>
      </c>
      <c r="R83" s="14">
        <v>70.125</v>
      </c>
      <c r="S83" s="14">
        <v>54.43</v>
      </c>
      <c r="T83" s="14">
        <v>5.88</v>
      </c>
      <c r="U83" s="14">
        <v>0</v>
      </c>
      <c r="V83" s="14">
        <v>0</v>
      </c>
      <c r="W83" s="14">
        <v>7.85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</row>
    <row r="84" spans="1:55" s="13" customFormat="1" ht="22.5" customHeight="1" x14ac:dyDescent="0.15">
      <c r="A84" s="38">
        <v>36</v>
      </c>
      <c r="B84" s="38" t="s">
        <v>295</v>
      </c>
      <c r="C84" s="38" t="s">
        <v>296</v>
      </c>
      <c r="D84" s="38" t="s">
        <v>297</v>
      </c>
      <c r="E84" s="38" t="s">
        <v>175</v>
      </c>
      <c r="F84" s="38" t="s">
        <v>298</v>
      </c>
      <c r="G84" s="38" t="s">
        <v>171</v>
      </c>
      <c r="H84" s="38">
        <v>1</v>
      </c>
      <c r="J84" s="38">
        <v>0</v>
      </c>
      <c r="K84" s="38">
        <v>204</v>
      </c>
      <c r="L84" s="38">
        <v>0</v>
      </c>
      <c r="M84" s="38">
        <v>23</v>
      </c>
      <c r="N84" s="54">
        <v>0</v>
      </c>
      <c r="O84" s="38">
        <v>226</v>
      </c>
      <c r="P84" s="54">
        <v>0.98076923076923095</v>
      </c>
      <c r="Q84" s="12">
        <v>192</v>
      </c>
      <c r="R84" s="12">
        <v>0</v>
      </c>
      <c r="S84" s="14">
        <v>42</v>
      </c>
      <c r="T84" s="14">
        <v>0</v>
      </c>
      <c r="U84" s="14">
        <v>0</v>
      </c>
      <c r="V84" s="14">
        <v>0</v>
      </c>
      <c r="W84" s="14">
        <v>1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54">
        <v>10.5</v>
      </c>
      <c r="AF84" s="54">
        <v>1</v>
      </c>
      <c r="AG84" s="54">
        <v>0</v>
      </c>
      <c r="AH84" s="54">
        <v>9.6199999999999992</v>
      </c>
      <c r="AI84" s="54">
        <v>7</v>
      </c>
      <c r="AJ84" s="54">
        <v>0</v>
      </c>
      <c r="AK84" s="54">
        <v>0</v>
      </c>
      <c r="AL84" s="54">
        <v>0</v>
      </c>
      <c r="AM84" s="54">
        <v>0</v>
      </c>
      <c r="AN84" s="54">
        <v>0</v>
      </c>
      <c r="AO84" s="38">
        <v>0</v>
      </c>
      <c r="AP84" s="54">
        <v>0</v>
      </c>
      <c r="AQ84" s="54">
        <v>0</v>
      </c>
      <c r="AR84" s="54">
        <v>285.06</v>
      </c>
      <c r="AS84" s="38">
        <v>10.5</v>
      </c>
      <c r="AT84" s="54">
        <v>5.7</v>
      </c>
      <c r="AU84" s="54">
        <v>0</v>
      </c>
      <c r="AV84" s="54">
        <v>0</v>
      </c>
      <c r="AW84" s="54">
        <v>0</v>
      </c>
      <c r="AX84" s="54">
        <v>94.15</v>
      </c>
      <c r="AY84" s="54">
        <v>110.35</v>
      </c>
      <c r="AZ84" s="54">
        <v>174.71</v>
      </c>
      <c r="BA84" s="54">
        <v>150</v>
      </c>
      <c r="BB84" s="54">
        <v>98800</v>
      </c>
      <c r="BC84" s="38" t="s">
        <v>4</v>
      </c>
    </row>
    <row r="85" spans="1:55" s="13" customFormat="1" ht="22.5" customHeight="1" x14ac:dyDescent="0.15">
      <c r="A85" s="53"/>
      <c r="B85" s="53"/>
      <c r="C85" s="53"/>
      <c r="D85" s="53"/>
      <c r="E85" s="53"/>
      <c r="F85" s="53"/>
      <c r="G85" s="53"/>
      <c r="H85" s="53"/>
      <c r="J85" s="53"/>
      <c r="K85" s="53"/>
      <c r="L85" s="53"/>
      <c r="M85" s="53"/>
      <c r="N85" s="53"/>
      <c r="O85" s="53"/>
      <c r="P85" s="53"/>
      <c r="Q85" s="12">
        <v>188.31</v>
      </c>
      <c r="R85" s="14">
        <v>0</v>
      </c>
      <c r="S85" s="14">
        <v>61.79</v>
      </c>
      <c r="T85" s="14">
        <v>0</v>
      </c>
      <c r="U85" s="14">
        <v>0</v>
      </c>
      <c r="V85" s="14">
        <v>0</v>
      </c>
      <c r="W85" s="14">
        <v>7.85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</row>
    <row r="86" spans="1:55" s="13" customFormat="1" ht="22.5" customHeight="1" x14ac:dyDescent="0.15">
      <c r="A86" s="38">
        <v>37</v>
      </c>
      <c r="B86" s="38" t="s">
        <v>299</v>
      </c>
      <c r="C86" s="38" t="s">
        <v>300</v>
      </c>
      <c r="D86" s="38" t="s">
        <v>301</v>
      </c>
      <c r="E86" s="38" t="s">
        <v>175</v>
      </c>
      <c r="F86" s="38" t="s">
        <v>302</v>
      </c>
      <c r="G86" s="38" t="s">
        <v>171</v>
      </c>
      <c r="H86" s="38">
        <v>1</v>
      </c>
      <c r="J86" s="38">
        <v>0</v>
      </c>
      <c r="K86" s="38">
        <v>204</v>
      </c>
      <c r="L86" s="38">
        <v>0</v>
      </c>
      <c r="M86" s="38">
        <v>22.5</v>
      </c>
      <c r="N86" s="54">
        <v>0</v>
      </c>
      <c r="O86" s="38">
        <v>208</v>
      </c>
      <c r="P86" s="54">
        <v>0.98076923076923095</v>
      </c>
      <c r="Q86" s="12">
        <v>188</v>
      </c>
      <c r="R86" s="12">
        <v>0</v>
      </c>
      <c r="S86" s="14">
        <v>28</v>
      </c>
      <c r="T86" s="14">
        <v>0</v>
      </c>
      <c r="U86" s="14">
        <v>0</v>
      </c>
      <c r="V86" s="14">
        <v>0</v>
      </c>
      <c r="W86" s="14">
        <v>1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54">
        <v>7</v>
      </c>
      <c r="AF86" s="54">
        <v>1.5</v>
      </c>
      <c r="AG86" s="54">
        <v>0</v>
      </c>
      <c r="AH86" s="54">
        <v>9.42</v>
      </c>
      <c r="AI86" s="54">
        <v>7</v>
      </c>
      <c r="AJ86" s="54">
        <v>0</v>
      </c>
      <c r="AK86" s="54">
        <v>0</v>
      </c>
      <c r="AL86" s="54">
        <v>0</v>
      </c>
      <c r="AM86" s="54">
        <v>0</v>
      </c>
      <c r="AN86" s="54">
        <v>0</v>
      </c>
      <c r="AO86" s="38">
        <v>0</v>
      </c>
      <c r="AP86" s="54">
        <v>0</v>
      </c>
      <c r="AQ86" s="54">
        <v>0</v>
      </c>
      <c r="AR86" s="54">
        <v>256.83999999999997</v>
      </c>
      <c r="AS86" s="38">
        <v>7</v>
      </c>
      <c r="AT86" s="54">
        <v>5.14</v>
      </c>
      <c r="AU86" s="54">
        <v>0</v>
      </c>
      <c r="AV86" s="54">
        <v>0</v>
      </c>
      <c r="AW86" s="54">
        <v>0</v>
      </c>
      <c r="AX86" s="54">
        <v>82.38</v>
      </c>
      <c r="AY86" s="54">
        <v>94.52</v>
      </c>
      <c r="AZ86" s="54">
        <v>162.32</v>
      </c>
      <c r="BA86" s="54">
        <v>150</v>
      </c>
      <c r="BB86" s="54">
        <v>49300</v>
      </c>
      <c r="BC86" s="38" t="s">
        <v>4</v>
      </c>
    </row>
    <row r="87" spans="1:55" s="13" customFormat="1" ht="22.5" customHeight="1" x14ac:dyDescent="0.15">
      <c r="A87" s="53"/>
      <c r="B87" s="53"/>
      <c r="C87" s="53"/>
      <c r="D87" s="53"/>
      <c r="E87" s="53"/>
      <c r="F87" s="53"/>
      <c r="G87" s="53"/>
      <c r="H87" s="53"/>
      <c r="J87" s="53"/>
      <c r="K87" s="53"/>
      <c r="L87" s="53"/>
      <c r="M87" s="53"/>
      <c r="N87" s="53"/>
      <c r="O87" s="53"/>
      <c r="P87" s="53"/>
      <c r="Q87" s="12">
        <v>184.38</v>
      </c>
      <c r="R87" s="14">
        <v>0</v>
      </c>
      <c r="S87" s="14">
        <v>41.19</v>
      </c>
      <c r="T87" s="14">
        <v>0</v>
      </c>
      <c r="U87" s="14">
        <v>0</v>
      </c>
      <c r="V87" s="14">
        <v>0</v>
      </c>
      <c r="W87" s="14">
        <v>7.85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</row>
    <row r="88" spans="1:55" s="16" customFormat="1" ht="18" customHeight="1" x14ac:dyDescent="0.2">
      <c r="A88" s="57" t="s">
        <v>303</v>
      </c>
      <c r="B88" s="58"/>
      <c r="C88" s="58"/>
      <c r="D88" s="58"/>
      <c r="E88" s="58"/>
      <c r="F88" s="58"/>
      <c r="G88" s="58"/>
      <c r="H88" s="90">
        <f>SUM(H14:H87)</f>
        <v>24</v>
      </c>
      <c r="J88" s="90">
        <f t="shared" ref="J88:P88" si="0">SUM(J14:J87)</f>
        <v>20</v>
      </c>
      <c r="K88" s="90">
        <f t="shared" si="0"/>
        <v>7586</v>
      </c>
      <c r="L88" s="90">
        <f t="shared" si="0"/>
        <v>280</v>
      </c>
      <c r="M88" s="90">
        <f t="shared" si="0"/>
        <v>720.875</v>
      </c>
      <c r="N88" s="90">
        <f t="shared" si="0"/>
        <v>0</v>
      </c>
      <c r="O88" s="90">
        <f t="shared" si="0"/>
        <v>6667</v>
      </c>
      <c r="P88" s="91">
        <f t="shared" si="0"/>
        <v>36.471153846153868</v>
      </c>
      <c r="Q88" s="17">
        <f>SUM(Q14+Q16+Q18+Q20+Q22+Q24+Q26+Q28+Q30+Q32+Q34+Q36+Q38+Q40+Q42+Q44+Q46+Q48+Q50+Q52+Q54+Q56+Q58+Q60+Q62+Q64+Q66+Q68+Q70+Q72+Q74+Q76+Q78+Q80+Q82+Q84+Q86)</f>
        <v>4520</v>
      </c>
      <c r="R88" s="17">
        <f t="shared" ref="R88:AD88" si="1">SUM(R14+R16+R18+R20+R22+R24+R26+R28+R30+R32+R34+R36+R38+R40+R42+R44+R46+R48+R50+R52+R54+R56+R58+R60+R62+R64+R66+R68+R70+R72+R74+R76+R78+R80+R82+R84+R86)</f>
        <v>1535</v>
      </c>
      <c r="S88" s="17">
        <f t="shared" si="1"/>
        <v>766</v>
      </c>
      <c r="T88" s="17">
        <f t="shared" si="1"/>
        <v>134</v>
      </c>
      <c r="U88" s="17">
        <f t="shared" si="1"/>
        <v>0</v>
      </c>
      <c r="V88" s="17">
        <f t="shared" si="1"/>
        <v>0</v>
      </c>
      <c r="W88" s="17">
        <f t="shared" si="1"/>
        <v>37</v>
      </c>
      <c r="X88" s="17">
        <f t="shared" si="1"/>
        <v>0</v>
      </c>
      <c r="Y88" s="17">
        <f t="shared" si="1"/>
        <v>0</v>
      </c>
      <c r="Z88" s="17">
        <f t="shared" si="1"/>
        <v>0</v>
      </c>
      <c r="AA88" s="17">
        <f t="shared" si="1"/>
        <v>0</v>
      </c>
      <c r="AB88" s="17">
        <f t="shared" si="1"/>
        <v>0</v>
      </c>
      <c r="AC88" s="17">
        <f t="shared" si="1"/>
        <v>114</v>
      </c>
      <c r="AD88" s="17">
        <f t="shared" si="1"/>
        <v>0</v>
      </c>
      <c r="AE88" s="62">
        <f>SUM(AE14:AE87)</f>
        <v>225</v>
      </c>
      <c r="AF88" s="62">
        <f t="shared" ref="AF88:BB88" si="2">SUM(AF14:AF87)</f>
        <v>25.125</v>
      </c>
      <c r="AG88" s="62">
        <f t="shared" si="2"/>
        <v>10</v>
      </c>
      <c r="AH88" s="62">
        <f t="shared" si="2"/>
        <v>306.52000000000004</v>
      </c>
      <c r="AI88" s="62">
        <f t="shared" si="2"/>
        <v>255.5</v>
      </c>
      <c r="AJ88" s="62">
        <f t="shared" si="2"/>
        <v>0</v>
      </c>
      <c r="AK88" s="62">
        <f t="shared" si="2"/>
        <v>0</v>
      </c>
      <c r="AL88" s="62">
        <f t="shared" si="2"/>
        <v>4.5</v>
      </c>
      <c r="AM88" s="62">
        <f t="shared" si="2"/>
        <v>0</v>
      </c>
      <c r="AN88" s="62">
        <f t="shared" si="2"/>
        <v>0</v>
      </c>
      <c r="AO88" s="62">
        <f t="shared" si="2"/>
        <v>0</v>
      </c>
      <c r="AP88" s="62">
        <f t="shared" si="2"/>
        <v>0</v>
      </c>
      <c r="AQ88" s="62">
        <f t="shared" si="2"/>
        <v>0</v>
      </c>
      <c r="AR88" s="62">
        <f t="shared" si="2"/>
        <v>9584.18</v>
      </c>
      <c r="AS88" s="62">
        <f t="shared" si="2"/>
        <v>225</v>
      </c>
      <c r="AT88" s="62">
        <f t="shared" si="2"/>
        <v>187.18999999999997</v>
      </c>
      <c r="AU88" s="62">
        <f t="shared" si="2"/>
        <v>0</v>
      </c>
      <c r="AV88" s="62">
        <f t="shared" si="2"/>
        <v>21</v>
      </c>
      <c r="AW88" s="62">
        <f t="shared" si="2"/>
        <v>0</v>
      </c>
      <c r="AX88" s="62">
        <f t="shared" si="2"/>
        <v>3061.3300000000004</v>
      </c>
      <c r="AY88" s="62">
        <f t="shared" si="2"/>
        <v>3494.5200000000004</v>
      </c>
      <c r="AZ88" s="62">
        <f t="shared" si="2"/>
        <v>6089.6599999999989</v>
      </c>
      <c r="BA88" s="62">
        <f t="shared" si="2"/>
        <v>5300</v>
      </c>
      <c r="BB88" s="62">
        <f t="shared" si="2"/>
        <v>3158600</v>
      </c>
      <c r="BC88" s="67" t="s">
        <v>4</v>
      </c>
    </row>
    <row r="89" spans="1:55" s="16" customFormat="1" ht="18" customHeight="1" x14ac:dyDescent="0.2">
      <c r="A89" s="59"/>
      <c r="B89" s="60"/>
      <c r="C89" s="60"/>
      <c r="D89" s="60"/>
      <c r="E89" s="60"/>
      <c r="F89" s="60"/>
      <c r="G89" s="60"/>
      <c r="H89" s="61"/>
      <c r="J89" s="61"/>
      <c r="K89" s="61"/>
      <c r="L89" s="61"/>
      <c r="M89" s="61"/>
      <c r="N89" s="61"/>
      <c r="O89" s="61"/>
      <c r="P89" s="63"/>
      <c r="Q89" s="17">
        <f>SUM(Q15+Q17+Q19+Q21+Q23+Q25+Q27+Q29+Q31+Q33+Q35++Q37+Q39+Q41+Q43+Q45+Q47+Q49+Q51+Q53+Q55+Q57+Q59+Q61+Q63+Q65+Q67+Q69+Q71+Q73+Q75+Q77+Q79+Q81+Q83+Q85+Q87)</f>
        <v>4690.0900000000011</v>
      </c>
      <c r="R89" s="17">
        <f t="shared" ref="R89:AD89" si="3">SUM(R15+R17+R19+R21+R23+R25+R27+R29+R31+R33+R35++R37+R39+R41+R43+R45+R47+R49+R51+R53+R55+R57+R59+R61+R63+R65+R67+R69+R71+R73+R75+R77+R79+R81+R83+R85+R87)</f>
        <v>1967.3125</v>
      </c>
      <c r="S89" s="17">
        <f t="shared" si="3"/>
        <v>1131.6400000000003</v>
      </c>
      <c r="T89" s="17">
        <f t="shared" si="3"/>
        <v>264.70999999999992</v>
      </c>
      <c r="U89" s="17">
        <f t="shared" si="3"/>
        <v>0</v>
      </c>
      <c r="V89" s="17">
        <f t="shared" si="3"/>
        <v>0</v>
      </c>
      <c r="W89" s="17">
        <f t="shared" si="3"/>
        <v>291.88000000000005</v>
      </c>
      <c r="X89" s="17">
        <f t="shared" si="3"/>
        <v>0</v>
      </c>
      <c r="Y89" s="17">
        <f t="shared" si="3"/>
        <v>0</v>
      </c>
      <c r="Z89" s="17">
        <f t="shared" si="3"/>
        <v>0</v>
      </c>
      <c r="AA89" s="17">
        <f t="shared" si="3"/>
        <v>0</v>
      </c>
      <c r="AB89" s="17">
        <f t="shared" si="3"/>
        <v>0</v>
      </c>
      <c r="AC89" s="17">
        <f t="shared" si="3"/>
        <v>447.15000000000009</v>
      </c>
      <c r="AD89" s="17">
        <f t="shared" si="3"/>
        <v>0</v>
      </c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8"/>
    </row>
    <row r="90" spans="1:55" s="18" customFormat="1" ht="12" x14ac:dyDescent="0.2">
      <c r="A90" s="92" t="s">
        <v>1392</v>
      </c>
      <c r="B90" s="93"/>
      <c r="C90" s="93"/>
      <c r="D90" s="93"/>
      <c r="E90" s="93"/>
      <c r="F90" s="93"/>
      <c r="G90" s="93"/>
      <c r="H90" s="94" t="s">
        <v>4</v>
      </c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2" t="s">
        <v>1393</v>
      </c>
      <c r="AA90" s="93"/>
      <c r="AB90" s="93"/>
      <c r="AC90" s="93"/>
      <c r="AD90" s="93"/>
      <c r="AE90" s="93"/>
      <c r="AF90" s="93"/>
      <c r="AG90" s="93"/>
      <c r="AH90" s="94" t="s">
        <v>4</v>
      </c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2" t="s">
        <v>1394</v>
      </c>
      <c r="AZ90" s="93"/>
      <c r="BA90" s="93"/>
      <c r="BB90" s="93"/>
      <c r="BC90" s="93"/>
    </row>
    <row r="91" spans="1:55" s="18" customFormat="1" ht="12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</row>
    <row r="92" spans="1:55" ht="0" hidden="1" customHeight="1" x14ac:dyDescent="0.25"/>
  </sheetData>
  <mergeCells count="1630">
    <mergeCell ref="A8:G8"/>
    <mergeCell ref="AZ88:AZ89"/>
    <mergeCell ref="BA88:BA89"/>
    <mergeCell ref="BB88:BB89"/>
    <mergeCell ref="BC88:BC89"/>
    <mergeCell ref="A90:G91"/>
    <mergeCell ref="H90:Y91"/>
    <mergeCell ref="Z90:AG91"/>
    <mergeCell ref="AH90:AX91"/>
    <mergeCell ref="AY90:BC91"/>
    <mergeCell ref="AU88:AU89"/>
    <mergeCell ref="AV88:AV89"/>
    <mergeCell ref="AW88:AW89"/>
    <mergeCell ref="AX88:AX89"/>
    <mergeCell ref="AY88:AY89"/>
    <mergeCell ref="AP88:AP89"/>
    <mergeCell ref="AQ88:AQ89"/>
    <mergeCell ref="AR88:AR89"/>
    <mergeCell ref="AS88:AS89"/>
    <mergeCell ref="AT88:AT89"/>
    <mergeCell ref="AK88:AK89"/>
    <mergeCell ref="AL88:AL89"/>
    <mergeCell ref="AM88:AM89"/>
    <mergeCell ref="AN88:AN89"/>
    <mergeCell ref="AO88:AO89"/>
    <mergeCell ref="AF88:AF89"/>
    <mergeCell ref="AG88:AG89"/>
    <mergeCell ref="AH88:AH89"/>
    <mergeCell ref="AI88:AI89"/>
    <mergeCell ref="AJ88:AJ89"/>
    <mergeCell ref="M88:M89"/>
    <mergeCell ref="N88:N89"/>
    <mergeCell ref="O88:O89"/>
    <mergeCell ref="P88:P89"/>
    <mergeCell ref="AE88:AE89"/>
    <mergeCell ref="A88:G89"/>
    <mergeCell ref="H88:H89"/>
    <mergeCell ref="J88:J89"/>
    <mergeCell ref="K88:K89"/>
    <mergeCell ref="L88:L89"/>
    <mergeCell ref="AY86:AY87"/>
    <mergeCell ref="AZ86:AZ87"/>
    <mergeCell ref="BA86:BA87"/>
    <mergeCell ref="BB86:BB87"/>
    <mergeCell ref="BC86:BC87"/>
    <mergeCell ref="AT86:AT87"/>
    <mergeCell ref="AU86:AU87"/>
    <mergeCell ref="AV86:AV87"/>
    <mergeCell ref="AW86:AW87"/>
    <mergeCell ref="AX86:AX87"/>
    <mergeCell ref="AO86:AO87"/>
    <mergeCell ref="AP86:AP87"/>
    <mergeCell ref="AQ86:AQ87"/>
    <mergeCell ref="AR86:AR87"/>
    <mergeCell ref="AS86:AS87"/>
    <mergeCell ref="AJ86:AJ87"/>
    <mergeCell ref="AK86:AK87"/>
    <mergeCell ref="AL86:AL87"/>
    <mergeCell ref="AM86:AM87"/>
    <mergeCell ref="AN86:AN87"/>
    <mergeCell ref="AE86:AE87"/>
    <mergeCell ref="AF86:AF87"/>
    <mergeCell ref="AG86:AG87"/>
    <mergeCell ref="AH86:AH87"/>
    <mergeCell ref="AI86:AI87"/>
    <mergeCell ref="L86:L87"/>
    <mergeCell ref="M86:M87"/>
    <mergeCell ref="N86:N87"/>
    <mergeCell ref="O86:O87"/>
    <mergeCell ref="P86:P87"/>
    <mergeCell ref="F86:F87"/>
    <mergeCell ref="G86:G87"/>
    <mergeCell ref="H86:H87"/>
    <mergeCell ref="J86:J87"/>
    <mergeCell ref="K86:K87"/>
    <mergeCell ref="A86:A87"/>
    <mergeCell ref="B86:B87"/>
    <mergeCell ref="C86:C87"/>
    <mergeCell ref="D86:D87"/>
    <mergeCell ref="E86:E87"/>
    <mergeCell ref="AY84:AY85"/>
    <mergeCell ref="AE84:AE85"/>
    <mergeCell ref="AF84:AF85"/>
    <mergeCell ref="AG84:AG85"/>
    <mergeCell ref="AH84:AH85"/>
    <mergeCell ref="AI84:AI85"/>
    <mergeCell ref="L84:L85"/>
    <mergeCell ref="M84:M85"/>
    <mergeCell ref="N84:N85"/>
    <mergeCell ref="O84:O85"/>
    <mergeCell ref="P84:P85"/>
    <mergeCell ref="F84:F85"/>
    <mergeCell ref="G84:G85"/>
    <mergeCell ref="H84:H85"/>
    <mergeCell ref="J84:J85"/>
    <mergeCell ref="K84:K85"/>
    <mergeCell ref="AZ84:AZ85"/>
    <mergeCell ref="BA84:BA85"/>
    <mergeCell ref="BB84:BB85"/>
    <mergeCell ref="BC84:BC85"/>
    <mergeCell ref="AT84:AT85"/>
    <mergeCell ref="AU84:AU85"/>
    <mergeCell ref="AV84:AV85"/>
    <mergeCell ref="AW84:AW85"/>
    <mergeCell ref="AX84:AX85"/>
    <mergeCell ref="AO84:AO85"/>
    <mergeCell ref="AP84:AP85"/>
    <mergeCell ref="AQ84:AQ85"/>
    <mergeCell ref="AR84:AR85"/>
    <mergeCell ref="AS84:AS85"/>
    <mergeCell ref="AJ84:AJ85"/>
    <mergeCell ref="AK84:AK85"/>
    <mergeCell ref="AL84:AL85"/>
    <mergeCell ref="AM84:AM85"/>
    <mergeCell ref="AN84:AN85"/>
    <mergeCell ref="A84:A85"/>
    <mergeCell ref="B84:B85"/>
    <mergeCell ref="C84:C85"/>
    <mergeCell ref="D84:D85"/>
    <mergeCell ref="E84:E85"/>
    <mergeCell ref="AY82:AY83"/>
    <mergeCell ref="AZ82:AZ83"/>
    <mergeCell ref="BA82:BA83"/>
    <mergeCell ref="BB82:BB83"/>
    <mergeCell ref="BC82:BC83"/>
    <mergeCell ref="AT82:AT83"/>
    <mergeCell ref="AU82:AU83"/>
    <mergeCell ref="AV82:AV83"/>
    <mergeCell ref="AW82:AW83"/>
    <mergeCell ref="AX82:AX83"/>
    <mergeCell ref="AO82:AO83"/>
    <mergeCell ref="AP82:AP83"/>
    <mergeCell ref="AQ82:AQ83"/>
    <mergeCell ref="AR82:AR83"/>
    <mergeCell ref="AS82:AS83"/>
    <mergeCell ref="AJ82:AJ83"/>
    <mergeCell ref="AK82:AK83"/>
    <mergeCell ref="AL82:AL83"/>
    <mergeCell ref="AM82:AM83"/>
    <mergeCell ref="AN82:AN83"/>
    <mergeCell ref="AE82:AE83"/>
    <mergeCell ref="AF82:AF83"/>
    <mergeCell ref="AG82:AG83"/>
    <mergeCell ref="AH82:AH83"/>
    <mergeCell ref="AI82:AI83"/>
    <mergeCell ref="L82:L83"/>
    <mergeCell ref="M82:M83"/>
    <mergeCell ref="N82:N83"/>
    <mergeCell ref="O82:O83"/>
    <mergeCell ref="P82:P83"/>
    <mergeCell ref="F82:F83"/>
    <mergeCell ref="G82:G83"/>
    <mergeCell ref="H82:H83"/>
    <mergeCell ref="J82:J83"/>
    <mergeCell ref="K82:K83"/>
    <mergeCell ref="A82:A83"/>
    <mergeCell ref="B82:B83"/>
    <mergeCell ref="C82:C83"/>
    <mergeCell ref="D82:D83"/>
    <mergeCell ref="E82:E83"/>
    <mergeCell ref="AY80:AY81"/>
    <mergeCell ref="AZ80:AZ81"/>
    <mergeCell ref="BA80:BA81"/>
    <mergeCell ref="BB80:BB81"/>
    <mergeCell ref="L80:L81"/>
    <mergeCell ref="M80:M81"/>
    <mergeCell ref="N80:N81"/>
    <mergeCell ref="O80:O81"/>
    <mergeCell ref="P80:P81"/>
    <mergeCell ref="F80:F81"/>
    <mergeCell ref="G80:G81"/>
    <mergeCell ref="H80:H81"/>
    <mergeCell ref="J80:J81"/>
    <mergeCell ref="K80:K81"/>
    <mergeCell ref="A80:A81"/>
    <mergeCell ref="B80:B81"/>
    <mergeCell ref="C80:C81"/>
    <mergeCell ref="D80:D81"/>
    <mergeCell ref="E80:E81"/>
    <mergeCell ref="BC80:BC81"/>
    <mergeCell ref="AT80:AT81"/>
    <mergeCell ref="AU80:AU81"/>
    <mergeCell ref="AV80:AV81"/>
    <mergeCell ref="AW80:AW81"/>
    <mergeCell ref="AX80:AX81"/>
    <mergeCell ref="AO80:AO81"/>
    <mergeCell ref="AP80:AP81"/>
    <mergeCell ref="AQ80:AQ81"/>
    <mergeCell ref="AR80:AR81"/>
    <mergeCell ref="AS80:AS81"/>
    <mergeCell ref="AJ80:AJ81"/>
    <mergeCell ref="AK80:AK81"/>
    <mergeCell ref="AL80:AL81"/>
    <mergeCell ref="AM80:AM81"/>
    <mergeCell ref="AN80:AN81"/>
    <mergeCell ref="AE80:AE81"/>
    <mergeCell ref="AF80:AF81"/>
    <mergeCell ref="AG80:AG81"/>
    <mergeCell ref="AH80:AH81"/>
    <mergeCell ref="AI80:AI81"/>
    <mergeCell ref="AY78:AY79"/>
    <mergeCell ref="AZ78:AZ79"/>
    <mergeCell ref="BA78:BA79"/>
    <mergeCell ref="BB78:BB79"/>
    <mergeCell ref="BC78:BC79"/>
    <mergeCell ref="AT78:AT79"/>
    <mergeCell ref="AU78:AU79"/>
    <mergeCell ref="AV78:AV79"/>
    <mergeCell ref="AW78:AW79"/>
    <mergeCell ref="AX78:AX79"/>
    <mergeCell ref="AO78:AO79"/>
    <mergeCell ref="AP78:AP79"/>
    <mergeCell ref="AQ78:AQ79"/>
    <mergeCell ref="AR78:AR79"/>
    <mergeCell ref="AS78:AS79"/>
    <mergeCell ref="AJ78:AJ79"/>
    <mergeCell ref="AK78:AK79"/>
    <mergeCell ref="AL78:AL79"/>
    <mergeCell ref="AM78:AM79"/>
    <mergeCell ref="AN78:AN79"/>
    <mergeCell ref="AE78:AE79"/>
    <mergeCell ref="AF78:AF79"/>
    <mergeCell ref="AG78:AG79"/>
    <mergeCell ref="AH78:AH79"/>
    <mergeCell ref="AI78:AI79"/>
    <mergeCell ref="L78:L79"/>
    <mergeCell ref="M78:M79"/>
    <mergeCell ref="N78:N79"/>
    <mergeCell ref="O78:O79"/>
    <mergeCell ref="P78:P79"/>
    <mergeCell ref="F78:F79"/>
    <mergeCell ref="G78:G79"/>
    <mergeCell ref="H78:H79"/>
    <mergeCell ref="J78:J79"/>
    <mergeCell ref="K78:K79"/>
    <mergeCell ref="A78:A79"/>
    <mergeCell ref="B78:B79"/>
    <mergeCell ref="C78:C79"/>
    <mergeCell ref="D78:D79"/>
    <mergeCell ref="E78:E79"/>
    <mergeCell ref="AY76:AY77"/>
    <mergeCell ref="AZ76:AZ77"/>
    <mergeCell ref="BA76:BA77"/>
    <mergeCell ref="BB76:BB77"/>
    <mergeCell ref="BC76:BC77"/>
    <mergeCell ref="AT76:AT77"/>
    <mergeCell ref="AU76:AU77"/>
    <mergeCell ref="AV76:AV77"/>
    <mergeCell ref="AW76:AW77"/>
    <mergeCell ref="AX76:AX77"/>
    <mergeCell ref="AO76:AO77"/>
    <mergeCell ref="AP76:AP77"/>
    <mergeCell ref="AQ76:AQ77"/>
    <mergeCell ref="AR76:AR77"/>
    <mergeCell ref="AS76:AS77"/>
    <mergeCell ref="AJ76:AJ77"/>
    <mergeCell ref="AK76:AK77"/>
    <mergeCell ref="AL76:AL77"/>
    <mergeCell ref="AM76:AM77"/>
    <mergeCell ref="AN76:AN77"/>
    <mergeCell ref="AE76:AE77"/>
    <mergeCell ref="AF76:AF77"/>
    <mergeCell ref="AG76:AG77"/>
    <mergeCell ref="AH76:AH77"/>
    <mergeCell ref="AI76:AI77"/>
    <mergeCell ref="L76:L77"/>
    <mergeCell ref="M76:M77"/>
    <mergeCell ref="N76:N77"/>
    <mergeCell ref="O76:O77"/>
    <mergeCell ref="P76:P77"/>
    <mergeCell ref="F76:F77"/>
    <mergeCell ref="G76:G77"/>
    <mergeCell ref="H76:H77"/>
    <mergeCell ref="J76:J77"/>
    <mergeCell ref="K76:K77"/>
    <mergeCell ref="A76:A77"/>
    <mergeCell ref="B76:B77"/>
    <mergeCell ref="C76:C77"/>
    <mergeCell ref="D76:D77"/>
    <mergeCell ref="E76:E77"/>
    <mergeCell ref="AY74:AY75"/>
    <mergeCell ref="AZ74:AZ75"/>
    <mergeCell ref="BA74:BA75"/>
    <mergeCell ref="BB74:BB75"/>
    <mergeCell ref="BC74:BC75"/>
    <mergeCell ref="AT74:AT75"/>
    <mergeCell ref="AU74:AU75"/>
    <mergeCell ref="AV74:AV75"/>
    <mergeCell ref="AW74:AW75"/>
    <mergeCell ref="AX74:AX75"/>
    <mergeCell ref="AO74:AO75"/>
    <mergeCell ref="AP74:AP75"/>
    <mergeCell ref="AQ74:AQ75"/>
    <mergeCell ref="AR74:AR75"/>
    <mergeCell ref="AS74:AS75"/>
    <mergeCell ref="AJ74:AJ75"/>
    <mergeCell ref="AK74:AK75"/>
    <mergeCell ref="AL74:AL75"/>
    <mergeCell ref="AM74:AM75"/>
    <mergeCell ref="AN74:AN75"/>
    <mergeCell ref="AE74:AE75"/>
    <mergeCell ref="AF74:AF75"/>
    <mergeCell ref="AG74:AG75"/>
    <mergeCell ref="AH74:AH75"/>
    <mergeCell ref="AI74:AI75"/>
    <mergeCell ref="L74:L75"/>
    <mergeCell ref="M74:M75"/>
    <mergeCell ref="N74:N75"/>
    <mergeCell ref="O74:O75"/>
    <mergeCell ref="P74:P75"/>
    <mergeCell ref="F74:F75"/>
    <mergeCell ref="G74:G75"/>
    <mergeCell ref="H74:H75"/>
    <mergeCell ref="J74:J75"/>
    <mergeCell ref="K74:K75"/>
    <mergeCell ref="A74:A75"/>
    <mergeCell ref="B74:B75"/>
    <mergeCell ref="C74:C75"/>
    <mergeCell ref="D74:D75"/>
    <mergeCell ref="E74:E75"/>
    <mergeCell ref="AY72:AY73"/>
    <mergeCell ref="AZ72:AZ73"/>
    <mergeCell ref="BA72:BA73"/>
    <mergeCell ref="BB72:BB73"/>
    <mergeCell ref="BC72:BC73"/>
    <mergeCell ref="AT72:AT73"/>
    <mergeCell ref="AU72:AU73"/>
    <mergeCell ref="AV72:AV73"/>
    <mergeCell ref="AW72:AW73"/>
    <mergeCell ref="AX72:AX73"/>
    <mergeCell ref="AO72:AO73"/>
    <mergeCell ref="AP72:AP73"/>
    <mergeCell ref="AQ72:AQ73"/>
    <mergeCell ref="AR72:AR73"/>
    <mergeCell ref="AS72:AS73"/>
    <mergeCell ref="AJ72:AJ73"/>
    <mergeCell ref="AK72:AK73"/>
    <mergeCell ref="AL72:AL73"/>
    <mergeCell ref="AM72:AM73"/>
    <mergeCell ref="AN72:AN73"/>
    <mergeCell ref="AE72:AE73"/>
    <mergeCell ref="AF72:AF73"/>
    <mergeCell ref="AG72:AG73"/>
    <mergeCell ref="AH72:AH73"/>
    <mergeCell ref="AI72:AI73"/>
    <mergeCell ref="L72:L73"/>
    <mergeCell ref="M72:M73"/>
    <mergeCell ref="N72:N73"/>
    <mergeCell ref="O72:O73"/>
    <mergeCell ref="P72:P73"/>
    <mergeCell ref="F72:F73"/>
    <mergeCell ref="G72:G73"/>
    <mergeCell ref="H72:H73"/>
    <mergeCell ref="J72:J73"/>
    <mergeCell ref="K72:K73"/>
    <mergeCell ref="A72:A73"/>
    <mergeCell ref="B72:B73"/>
    <mergeCell ref="C72:C73"/>
    <mergeCell ref="D72:D73"/>
    <mergeCell ref="E72:E73"/>
    <mergeCell ref="AY70:AY71"/>
    <mergeCell ref="AZ70:AZ71"/>
    <mergeCell ref="BA70:BA71"/>
    <mergeCell ref="BB70:BB71"/>
    <mergeCell ref="BC70:BC71"/>
    <mergeCell ref="AT70:AT71"/>
    <mergeCell ref="AU70:AU71"/>
    <mergeCell ref="AV70:AV71"/>
    <mergeCell ref="AW70:AW71"/>
    <mergeCell ref="AX70:AX71"/>
    <mergeCell ref="AO70:AO71"/>
    <mergeCell ref="AP70:AP71"/>
    <mergeCell ref="AQ70:AQ71"/>
    <mergeCell ref="AR70:AR71"/>
    <mergeCell ref="AS70:AS71"/>
    <mergeCell ref="AJ70:AJ71"/>
    <mergeCell ref="AK70:AK71"/>
    <mergeCell ref="AL70:AL71"/>
    <mergeCell ref="AM70:AM71"/>
    <mergeCell ref="AN70:AN71"/>
    <mergeCell ref="AE70:AE71"/>
    <mergeCell ref="AF70:AF71"/>
    <mergeCell ref="AG70:AG71"/>
    <mergeCell ref="AH70:AH71"/>
    <mergeCell ref="AI70:AI71"/>
    <mergeCell ref="L70:L71"/>
    <mergeCell ref="M70:M71"/>
    <mergeCell ref="N70:N71"/>
    <mergeCell ref="O70:O71"/>
    <mergeCell ref="P70:P71"/>
    <mergeCell ref="F70:F71"/>
    <mergeCell ref="G70:G71"/>
    <mergeCell ref="H70:H71"/>
    <mergeCell ref="J70:J71"/>
    <mergeCell ref="K70:K71"/>
    <mergeCell ref="A70:A71"/>
    <mergeCell ref="B70:B71"/>
    <mergeCell ref="C70:C71"/>
    <mergeCell ref="D70:D71"/>
    <mergeCell ref="E70:E71"/>
    <mergeCell ref="AY68:AY69"/>
    <mergeCell ref="AZ68:AZ69"/>
    <mergeCell ref="BA68:BA69"/>
    <mergeCell ref="BB68:BB69"/>
    <mergeCell ref="BC68:BC69"/>
    <mergeCell ref="AT68:AT69"/>
    <mergeCell ref="AU68:AU69"/>
    <mergeCell ref="AV68:AV69"/>
    <mergeCell ref="AW68:AW69"/>
    <mergeCell ref="AX68:AX69"/>
    <mergeCell ref="AO68:AO69"/>
    <mergeCell ref="AP68:AP69"/>
    <mergeCell ref="AQ68:AQ69"/>
    <mergeCell ref="AR68:AR69"/>
    <mergeCell ref="AS68:AS69"/>
    <mergeCell ref="AJ68:AJ69"/>
    <mergeCell ref="AK68:AK69"/>
    <mergeCell ref="AL68:AL69"/>
    <mergeCell ref="AM68:AM69"/>
    <mergeCell ref="AN68:AN69"/>
    <mergeCell ref="AE68:AE69"/>
    <mergeCell ref="AF68:AF69"/>
    <mergeCell ref="AG68:AG69"/>
    <mergeCell ref="AH68:AH69"/>
    <mergeCell ref="AI68:AI69"/>
    <mergeCell ref="L68:L69"/>
    <mergeCell ref="M68:M69"/>
    <mergeCell ref="N68:N69"/>
    <mergeCell ref="O68:O69"/>
    <mergeCell ref="P68:P69"/>
    <mergeCell ref="F68:F69"/>
    <mergeCell ref="G68:G69"/>
    <mergeCell ref="H68:H69"/>
    <mergeCell ref="J68:J69"/>
    <mergeCell ref="K68:K69"/>
    <mergeCell ref="A68:A69"/>
    <mergeCell ref="B68:B69"/>
    <mergeCell ref="C68:C69"/>
    <mergeCell ref="D68:D69"/>
    <mergeCell ref="E68:E69"/>
    <mergeCell ref="AY66:AY67"/>
    <mergeCell ref="AZ66:AZ67"/>
    <mergeCell ref="BA66:BA67"/>
    <mergeCell ref="BB66:BB67"/>
    <mergeCell ref="BC66:BC67"/>
    <mergeCell ref="AT66:AT67"/>
    <mergeCell ref="AU66:AU67"/>
    <mergeCell ref="AV66:AV67"/>
    <mergeCell ref="AW66:AW67"/>
    <mergeCell ref="AX66:AX67"/>
    <mergeCell ref="AO66:AO67"/>
    <mergeCell ref="AP66:AP67"/>
    <mergeCell ref="AQ66:AQ67"/>
    <mergeCell ref="AR66:AR67"/>
    <mergeCell ref="AS66:AS67"/>
    <mergeCell ref="AJ66:AJ67"/>
    <mergeCell ref="AK66:AK67"/>
    <mergeCell ref="AL66:AL67"/>
    <mergeCell ref="AM66:AM67"/>
    <mergeCell ref="AN66:AN67"/>
    <mergeCell ref="AE66:AE67"/>
    <mergeCell ref="AF66:AF67"/>
    <mergeCell ref="AG66:AG67"/>
    <mergeCell ref="AH66:AH67"/>
    <mergeCell ref="AI66:AI67"/>
    <mergeCell ref="L66:L67"/>
    <mergeCell ref="M66:M67"/>
    <mergeCell ref="N66:N67"/>
    <mergeCell ref="O66:O67"/>
    <mergeCell ref="P66:P67"/>
    <mergeCell ref="F66:F67"/>
    <mergeCell ref="G66:G67"/>
    <mergeCell ref="H66:H67"/>
    <mergeCell ref="J66:J67"/>
    <mergeCell ref="K66:K67"/>
    <mergeCell ref="A66:A67"/>
    <mergeCell ref="B66:B67"/>
    <mergeCell ref="C66:C67"/>
    <mergeCell ref="D66:D67"/>
    <mergeCell ref="E66:E67"/>
    <mergeCell ref="AY64:AY65"/>
    <mergeCell ref="AZ64:AZ65"/>
    <mergeCell ref="BA64:BA65"/>
    <mergeCell ref="BB64:BB65"/>
    <mergeCell ref="BC64:BC65"/>
    <mergeCell ref="AT64:AT65"/>
    <mergeCell ref="AU64:AU65"/>
    <mergeCell ref="AV64:AV65"/>
    <mergeCell ref="AW64:AW65"/>
    <mergeCell ref="AX64:AX65"/>
    <mergeCell ref="AO64:AO65"/>
    <mergeCell ref="AP64:AP65"/>
    <mergeCell ref="AQ64:AQ65"/>
    <mergeCell ref="AR64:AR65"/>
    <mergeCell ref="AS64:AS65"/>
    <mergeCell ref="AJ64:AJ65"/>
    <mergeCell ref="AK64:AK65"/>
    <mergeCell ref="AL64:AL65"/>
    <mergeCell ref="AM64:AM65"/>
    <mergeCell ref="AN64:AN65"/>
    <mergeCell ref="AE64:AE65"/>
    <mergeCell ref="AF64:AF65"/>
    <mergeCell ref="AG64:AG65"/>
    <mergeCell ref="AH64:AH65"/>
    <mergeCell ref="AI64:AI65"/>
    <mergeCell ref="L64:L65"/>
    <mergeCell ref="M64:M65"/>
    <mergeCell ref="N64:N65"/>
    <mergeCell ref="O64:O65"/>
    <mergeCell ref="P64:P65"/>
    <mergeCell ref="F64:F65"/>
    <mergeCell ref="G64:G65"/>
    <mergeCell ref="H64:H65"/>
    <mergeCell ref="J64:J65"/>
    <mergeCell ref="K64:K65"/>
    <mergeCell ref="A64:A65"/>
    <mergeCell ref="B64:B65"/>
    <mergeCell ref="C64:C65"/>
    <mergeCell ref="D64:D65"/>
    <mergeCell ref="E64:E65"/>
    <mergeCell ref="AY62:AY63"/>
    <mergeCell ref="AZ62:AZ63"/>
    <mergeCell ref="BA62:BA63"/>
    <mergeCell ref="BB62:BB63"/>
    <mergeCell ref="BC62:BC63"/>
    <mergeCell ref="AT62:AT63"/>
    <mergeCell ref="AU62:AU63"/>
    <mergeCell ref="AV62:AV63"/>
    <mergeCell ref="AW62:AW63"/>
    <mergeCell ref="AX62:AX63"/>
    <mergeCell ref="AO62:AO63"/>
    <mergeCell ref="AP62:AP63"/>
    <mergeCell ref="AQ62:AQ63"/>
    <mergeCell ref="AR62:AR63"/>
    <mergeCell ref="AS62:AS63"/>
    <mergeCell ref="AJ62:AJ63"/>
    <mergeCell ref="AK62:AK63"/>
    <mergeCell ref="AL62:AL63"/>
    <mergeCell ref="AM62:AM63"/>
    <mergeCell ref="AN62:AN63"/>
    <mergeCell ref="AE62:AE63"/>
    <mergeCell ref="AF62:AF63"/>
    <mergeCell ref="AG62:AG63"/>
    <mergeCell ref="AH62:AH63"/>
    <mergeCell ref="AI62:AI63"/>
    <mergeCell ref="L62:L63"/>
    <mergeCell ref="M62:M63"/>
    <mergeCell ref="N62:N63"/>
    <mergeCell ref="O62:O63"/>
    <mergeCell ref="P62:P63"/>
    <mergeCell ref="F62:F63"/>
    <mergeCell ref="G62:G63"/>
    <mergeCell ref="H62:H63"/>
    <mergeCell ref="J62:J63"/>
    <mergeCell ref="K62:K63"/>
    <mergeCell ref="A62:A63"/>
    <mergeCell ref="B62:B63"/>
    <mergeCell ref="C62:C63"/>
    <mergeCell ref="D62:D63"/>
    <mergeCell ref="E62:E63"/>
    <mergeCell ref="AY60:AY61"/>
    <mergeCell ref="AZ60:AZ61"/>
    <mergeCell ref="BA60:BA61"/>
    <mergeCell ref="BB60:BB61"/>
    <mergeCell ref="BC60:BC61"/>
    <mergeCell ref="AT60:AT61"/>
    <mergeCell ref="AU60:AU61"/>
    <mergeCell ref="AV60:AV61"/>
    <mergeCell ref="AW60:AW61"/>
    <mergeCell ref="AX60:AX61"/>
    <mergeCell ref="AO60:AO61"/>
    <mergeCell ref="AP60:AP61"/>
    <mergeCell ref="AQ60:AQ61"/>
    <mergeCell ref="AR60:AR61"/>
    <mergeCell ref="AS60:AS61"/>
    <mergeCell ref="AJ60:AJ61"/>
    <mergeCell ref="AK60:AK61"/>
    <mergeCell ref="AL60:AL61"/>
    <mergeCell ref="AM60:AM61"/>
    <mergeCell ref="AN60:AN61"/>
    <mergeCell ref="AE60:AE61"/>
    <mergeCell ref="AF60:AF61"/>
    <mergeCell ref="AG60:AG61"/>
    <mergeCell ref="AH60:AH61"/>
    <mergeCell ref="AI60:AI61"/>
    <mergeCell ref="L60:L61"/>
    <mergeCell ref="M60:M61"/>
    <mergeCell ref="N60:N61"/>
    <mergeCell ref="O60:O61"/>
    <mergeCell ref="P60:P61"/>
    <mergeCell ref="F60:F61"/>
    <mergeCell ref="G60:G61"/>
    <mergeCell ref="H60:H61"/>
    <mergeCell ref="J60:J61"/>
    <mergeCell ref="K60:K61"/>
    <mergeCell ref="A60:A61"/>
    <mergeCell ref="B60:B61"/>
    <mergeCell ref="C60:C61"/>
    <mergeCell ref="D60:D61"/>
    <mergeCell ref="E60:E61"/>
    <mergeCell ref="AY58:AY59"/>
    <mergeCell ref="AZ58:AZ59"/>
    <mergeCell ref="BA58:BA59"/>
    <mergeCell ref="BB58:BB59"/>
    <mergeCell ref="BC58:BC59"/>
    <mergeCell ref="AT58:AT59"/>
    <mergeCell ref="AU58:AU59"/>
    <mergeCell ref="AV58:AV59"/>
    <mergeCell ref="AW58:AW59"/>
    <mergeCell ref="AX58:AX59"/>
    <mergeCell ref="AO58:AO59"/>
    <mergeCell ref="AP58:AP59"/>
    <mergeCell ref="AQ58:AQ59"/>
    <mergeCell ref="AR58:AR59"/>
    <mergeCell ref="AS58:AS59"/>
    <mergeCell ref="AJ58:AJ59"/>
    <mergeCell ref="AK58:AK59"/>
    <mergeCell ref="AL58:AL59"/>
    <mergeCell ref="AM58:AM59"/>
    <mergeCell ref="AN58:AN59"/>
    <mergeCell ref="AE58:AE59"/>
    <mergeCell ref="AF58:AF59"/>
    <mergeCell ref="AG58:AG59"/>
    <mergeCell ref="AH58:AH59"/>
    <mergeCell ref="AI58:AI59"/>
    <mergeCell ref="L58:L59"/>
    <mergeCell ref="M58:M59"/>
    <mergeCell ref="N58:N59"/>
    <mergeCell ref="O58:O59"/>
    <mergeCell ref="P58:P59"/>
    <mergeCell ref="F58:F59"/>
    <mergeCell ref="G58:G59"/>
    <mergeCell ref="H58:H59"/>
    <mergeCell ref="J58:J59"/>
    <mergeCell ref="K58:K59"/>
    <mergeCell ref="A58:A59"/>
    <mergeCell ref="B58:B59"/>
    <mergeCell ref="C58:C59"/>
    <mergeCell ref="D58:D59"/>
    <mergeCell ref="E58:E59"/>
    <mergeCell ref="AY56:AY57"/>
    <mergeCell ref="AZ56:AZ57"/>
    <mergeCell ref="BA56:BA57"/>
    <mergeCell ref="BB56:BB57"/>
    <mergeCell ref="BC56:BC57"/>
    <mergeCell ref="AT56:AT57"/>
    <mergeCell ref="AU56:AU57"/>
    <mergeCell ref="AV56:AV57"/>
    <mergeCell ref="AW56:AW57"/>
    <mergeCell ref="AX56:AX57"/>
    <mergeCell ref="AO56:AO57"/>
    <mergeCell ref="AP56:AP57"/>
    <mergeCell ref="AQ56:AQ57"/>
    <mergeCell ref="AR56:AR57"/>
    <mergeCell ref="AS56:AS57"/>
    <mergeCell ref="AJ56:AJ57"/>
    <mergeCell ref="AK56:AK57"/>
    <mergeCell ref="AL56:AL57"/>
    <mergeCell ref="AM56:AM57"/>
    <mergeCell ref="AN56:AN57"/>
    <mergeCell ref="AE56:AE57"/>
    <mergeCell ref="AF56:AF57"/>
    <mergeCell ref="AG56:AG57"/>
    <mergeCell ref="AH56:AH57"/>
    <mergeCell ref="AI56:AI57"/>
    <mergeCell ref="L56:L57"/>
    <mergeCell ref="M56:M57"/>
    <mergeCell ref="N56:N57"/>
    <mergeCell ref="O56:O57"/>
    <mergeCell ref="P56:P57"/>
    <mergeCell ref="F56:F57"/>
    <mergeCell ref="G56:G57"/>
    <mergeCell ref="H56:H57"/>
    <mergeCell ref="J56:J57"/>
    <mergeCell ref="K56:K57"/>
    <mergeCell ref="A56:A57"/>
    <mergeCell ref="B56:B57"/>
    <mergeCell ref="C56:C57"/>
    <mergeCell ref="D56:D57"/>
    <mergeCell ref="E56:E57"/>
    <mergeCell ref="AY54:AY55"/>
    <mergeCell ref="AZ54:AZ55"/>
    <mergeCell ref="BA54:BA55"/>
    <mergeCell ref="BB54:BB55"/>
    <mergeCell ref="BC54:BC55"/>
    <mergeCell ref="AT54:AT55"/>
    <mergeCell ref="AU54:AU55"/>
    <mergeCell ref="AV54:AV55"/>
    <mergeCell ref="AW54:AW55"/>
    <mergeCell ref="AX54:AX55"/>
    <mergeCell ref="AO54:AO55"/>
    <mergeCell ref="AP54:AP55"/>
    <mergeCell ref="AQ54:AQ55"/>
    <mergeCell ref="AR54:AR55"/>
    <mergeCell ref="AS54:AS55"/>
    <mergeCell ref="AJ54:AJ55"/>
    <mergeCell ref="AK54:AK55"/>
    <mergeCell ref="AL54:AL55"/>
    <mergeCell ref="AM54:AM55"/>
    <mergeCell ref="AN54:AN55"/>
    <mergeCell ref="AE54:AE55"/>
    <mergeCell ref="AF54:AF55"/>
    <mergeCell ref="AG54:AG55"/>
    <mergeCell ref="AH54:AH55"/>
    <mergeCell ref="AI54:AI55"/>
    <mergeCell ref="L54:L55"/>
    <mergeCell ref="M54:M55"/>
    <mergeCell ref="N54:N55"/>
    <mergeCell ref="O54:O55"/>
    <mergeCell ref="P54:P55"/>
    <mergeCell ref="F54:F55"/>
    <mergeCell ref="G54:G55"/>
    <mergeCell ref="H54:H55"/>
    <mergeCell ref="J54:J55"/>
    <mergeCell ref="K54:K55"/>
    <mergeCell ref="A54:A55"/>
    <mergeCell ref="B54:B55"/>
    <mergeCell ref="C54:C55"/>
    <mergeCell ref="D54:D55"/>
    <mergeCell ref="E54:E55"/>
    <mergeCell ref="AY52:AY53"/>
    <mergeCell ref="AZ52:AZ53"/>
    <mergeCell ref="BA52:BA53"/>
    <mergeCell ref="BB52:BB53"/>
    <mergeCell ref="BC52:BC53"/>
    <mergeCell ref="AT52:AT53"/>
    <mergeCell ref="AU52:AU53"/>
    <mergeCell ref="AV52:AV53"/>
    <mergeCell ref="AW52:AW53"/>
    <mergeCell ref="AX52:AX53"/>
    <mergeCell ref="AO52:AO53"/>
    <mergeCell ref="AP52:AP53"/>
    <mergeCell ref="AQ52:AQ53"/>
    <mergeCell ref="AR52:AR53"/>
    <mergeCell ref="AS52:AS53"/>
    <mergeCell ref="AJ52:AJ53"/>
    <mergeCell ref="AK52:AK53"/>
    <mergeCell ref="AL52:AL53"/>
    <mergeCell ref="AM52:AM53"/>
    <mergeCell ref="AN52:AN53"/>
    <mergeCell ref="AE52:AE53"/>
    <mergeCell ref="AF52:AF53"/>
    <mergeCell ref="AG52:AG53"/>
    <mergeCell ref="AH52:AH53"/>
    <mergeCell ref="AI52:AI53"/>
    <mergeCell ref="L52:L53"/>
    <mergeCell ref="M52:M53"/>
    <mergeCell ref="N52:N53"/>
    <mergeCell ref="O52:O53"/>
    <mergeCell ref="P52:P53"/>
    <mergeCell ref="F52:F53"/>
    <mergeCell ref="G52:G53"/>
    <mergeCell ref="H52:H53"/>
    <mergeCell ref="J52:J53"/>
    <mergeCell ref="K52:K53"/>
    <mergeCell ref="A52:A53"/>
    <mergeCell ref="B52:B53"/>
    <mergeCell ref="C52:C53"/>
    <mergeCell ref="D52:D53"/>
    <mergeCell ref="E52:E53"/>
    <mergeCell ref="AY50:AY51"/>
    <mergeCell ref="AZ50:AZ51"/>
    <mergeCell ref="BA50:BA51"/>
    <mergeCell ref="BB50:BB51"/>
    <mergeCell ref="BC50:BC51"/>
    <mergeCell ref="AT50:AT51"/>
    <mergeCell ref="AU50:AU51"/>
    <mergeCell ref="AV50:AV51"/>
    <mergeCell ref="AW50:AW51"/>
    <mergeCell ref="AX50:AX51"/>
    <mergeCell ref="AO50:AO51"/>
    <mergeCell ref="AP50:AP51"/>
    <mergeCell ref="AQ50:AQ51"/>
    <mergeCell ref="AR50:AR51"/>
    <mergeCell ref="AS50:AS51"/>
    <mergeCell ref="AJ50:AJ51"/>
    <mergeCell ref="AK50:AK51"/>
    <mergeCell ref="AL50:AL51"/>
    <mergeCell ref="AM50:AM51"/>
    <mergeCell ref="AN50:AN51"/>
    <mergeCell ref="AE50:AE51"/>
    <mergeCell ref="AF50:AF51"/>
    <mergeCell ref="AG50:AG51"/>
    <mergeCell ref="AH50:AH51"/>
    <mergeCell ref="AI50:AI51"/>
    <mergeCell ref="L50:L51"/>
    <mergeCell ref="M50:M51"/>
    <mergeCell ref="N50:N51"/>
    <mergeCell ref="O50:O51"/>
    <mergeCell ref="P50:P51"/>
    <mergeCell ref="F50:F51"/>
    <mergeCell ref="G50:G51"/>
    <mergeCell ref="H50:H51"/>
    <mergeCell ref="J50:J51"/>
    <mergeCell ref="K50:K51"/>
    <mergeCell ref="A50:A51"/>
    <mergeCell ref="B50:B51"/>
    <mergeCell ref="C50:C51"/>
    <mergeCell ref="D50:D51"/>
    <mergeCell ref="E50:E51"/>
    <mergeCell ref="AY48:AY49"/>
    <mergeCell ref="AZ48:AZ49"/>
    <mergeCell ref="BA48:BA49"/>
    <mergeCell ref="BB48:BB49"/>
    <mergeCell ref="BC48:BC49"/>
    <mergeCell ref="AT48:AT49"/>
    <mergeCell ref="AU48:AU49"/>
    <mergeCell ref="AV48:AV49"/>
    <mergeCell ref="AW48:AW49"/>
    <mergeCell ref="AX48:AX49"/>
    <mergeCell ref="AO48:AO49"/>
    <mergeCell ref="AP48:AP49"/>
    <mergeCell ref="AQ48:AQ49"/>
    <mergeCell ref="AR48:AR49"/>
    <mergeCell ref="AS48:AS49"/>
    <mergeCell ref="AJ48:AJ49"/>
    <mergeCell ref="AK48:AK49"/>
    <mergeCell ref="AL48:AL49"/>
    <mergeCell ref="AM48:AM49"/>
    <mergeCell ref="AN48:AN49"/>
    <mergeCell ref="AE48:AE49"/>
    <mergeCell ref="AF48:AF49"/>
    <mergeCell ref="AG48:AG49"/>
    <mergeCell ref="AH48:AH49"/>
    <mergeCell ref="AI48:AI49"/>
    <mergeCell ref="L48:L49"/>
    <mergeCell ref="M48:M49"/>
    <mergeCell ref="N48:N49"/>
    <mergeCell ref="O48:O49"/>
    <mergeCell ref="P48:P49"/>
    <mergeCell ref="F48:F49"/>
    <mergeCell ref="G48:G49"/>
    <mergeCell ref="H48:H49"/>
    <mergeCell ref="J48:J49"/>
    <mergeCell ref="K48:K49"/>
    <mergeCell ref="A48:A49"/>
    <mergeCell ref="B48:B49"/>
    <mergeCell ref="C48:C49"/>
    <mergeCell ref="D48:D49"/>
    <mergeCell ref="E48:E49"/>
    <mergeCell ref="AY46:AY47"/>
    <mergeCell ref="AZ46:AZ47"/>
    <mergeCell ref="BA46:BA47"/>
    <mergeCell ref="BB46:BB47"/>
    <mergeCell ref="BC46:BC47"/>
    <mergeCell ref="AT46:AT47"/>
    <mergeCell ref="AU46:AU47"/>
    <mergeCell ref="AV46:AV47"/>
    <mergeCell ref="AW46:AW47"/>
    <mergeCell ref="AX46:AX47"/>
    <mergeCell ref="AO46:AO47"/>
    <mergeCell ref="AP46:AP47"/>
    <mergeCell ref="AQ46:AQ47"/>
    <mergeCell ref="AR46:AR47"/>
    <mergeCell ref="AS46:AS47"/>
    <mergeCell ref="AJ46:AJ47"/>
    <mergeCell ref="AK46:AK47"/>
    <mergeCell ref="AL46:AL47"/>
    <mergeCell ref="AM46:AM47"/>
    <mergeCell ref="AN46:AN47"/>
    <mergeCell ref="AE46:AE47"/>
    <mergeCell ref="AF46:AF47"/>
    <mergeCell ref="AG46:AG47"/>
    <mergeCell ref="AH46:AH47"/>
    <mergeCell ref="AI46:AI47"/>
    <mergeCell ref="L46:L47"/>
    <mergeCell ref="M46:M47"/>
    <mergeCell ref="N46:N47"/>
    <mergeCell ref="O46:O47"/>
    <mergeCell ref="P46:P47"/>
    <mergeCell ref="F46:F47"/>
    <mergeCell ref="G46:G47"/>
    <mergeCell ref="H46:H47"/>
    <mergeCell ref="J46:J47"/>
    <mergeCell ref="K46:K47"/>
    <mergeCell ref="A46:A47"/>
    <mergeCell ref="B46:B47"/>
    <mergeCell ref="C46:C47"/>
    <mergeCell ref="D46:D47"/>
    <mergeCell ref="E46:E47"/>
    <mergeCell ref="AY44:AY45"/>
    <mergeCell ref="AZ44:AZ45"/>
    <mergeCell ref="BA44:BA45"/>
    <mergeCell ref="BB44:BB45"/>
    <mergeCell ref="BC44:BC45"/>
    <mergeCell ref="AT44:AT45"/>
    <mergeCell ref="AU44:AU45"/>
    <mergeCell ref="AV44:AV45"/>
    <mergeCell ref="AW44:AW45"/>
    <mergeCell ref="AX44:AX45"/>
    <mergeCell ref="AO44:AO45"/>
    <mergeCell ref="AP44:AP45"/>
    <mergeCell ref="AQ44:AQ45"/>
    <mergeCell ref="AR44:AR45"/>
    <mergeCell ref="AS44:AS45"/>
    <mergeCell ref="AJ44:AJ45"/>
    <mergeCell ref="AK44:AK45"/>
    <mergeCell ref="AL44:AL45"/>
    <mergeCell ref="AM44:AM45"/>
    <mergeCell ref="AN44:AN45"/>
    <mergeCell ref="AE44:AE45"/>
    <mergeCell ref="AF44:AF45"/>
    <mergeCell ref="AG44:AG45"/>
    <mergeCell ref="AH44:AH45"/>
    <mergeCell ref="AI44:AI45"/>
    <mergeCell ref="L44:L45"/>
    <mergeCell ref="M44:M45"/>
    <mergeCell ref="N44:N45"/>
    <mergeCell ref="O44:O45"/>
    <mergeCell ref="P44:P45"/>
    <mergeCell ref="F44:F45"/>
    <mergeCell ref="G44:G45"/>
    <mergeCell ref="H44:H45"/>
    <mergeCell ref="J44:J45"/>
    <mergeCell ref="K44:K45"/>
    <mergeCell ref="A44:A45"/>
    <mergeCell ref="B44:B45"/>
    <mergeCell ref="C44:C45"/>
    <mergeCell ref="D44:D45"/>
    <mergeCell ref="E44:E45"/>
    <mergeCell ref="AY42:AY43"/>
    <mergeCell ref="AZ42:AZ43"/>
    <mergeCell ref="BA42:BA43"/>
    <mergeCell ref="BB42:BB43"/>
    <mergeCell ref="BC42:BC43"/>
    <mergeCell ref="AT42:AT43"/>
    <mergeCell ref="AU42:AU43"/>
    <mergeCell ref="AV42:AV43"/>
    <mergeCell ref="AW42:AW43"/>
    <mergeCell ref="AX42:AX43"/>
    <mergeCell ref="AO42:AO43"/>
    <mergeCell ref="AP42:AP43"/>
    <mergeCell ref="AQ42:AQ43"/>
    <mergeCell ref="AR42:AR43"/>
    <mergeCell ref="AS42:AS43"/>
    <mergeCell ref="AJ42:AJ43"/>
    <mergeCell ref="AK42:AK43"/>
    <mergeCell ref="AL42:AL43"/>
    <mergeCell ref="AM42:AM43"/>
    <mergeCell ref="AN42:AN43"/>
    <mergeCell ref="AE42:AE43"/>
    <mergeCell ref="AF42:AF43"/>
    <mergeCell ref="AG42:AG43"/>
    <mergeCell ref="AH42:AH43"/>
    <mergeCell ref="AI42:AI43"/>
    <mergeCell ref="L42:L43"/>
    <mergeCell ref="M42:M43"/>
    <mergeCell ref="N42:N43"/>
    <mergeCell ref="O42:O43"/>
    <mergeCell ref="P42:P43"/>
    <mergeCell ref="F42:F43"/>
    <mergeCell ref="G42:G43"/>
    <mergeCell ref="H42:H43"/>
    <mergeCell ref="J42:J43"/>
    <mergeCell ref="K42:K43"/>
    <mergeCell ref="A42:A43"/>
    <mergeCell ref="B42:B43"/>
    <mergeCell ref="C42:C43"/>
    <mergeCell ref="D42:D43"/>
    <mergeCell ref="E42:E43"/>
    <mergeCell ref="AY40:AY41"/>
    <mergeCell ref="AZ40:AZ41"/>
    <mergeCell ref="BA40:BA41"/>
    <mergeCell ref="BB40:BB41"/>
    <mergeCell ref="BC40:BC41"/>
    <mergeCell ref="AT40:AT41"/>
    <mergeCell ref="AU40:AU41"/>
    <mergeCell ref="AV40:AV41"/>
    <mergeCell ref="AW40:AW41"/>
    <mergeCell ref="AX40:AX41"/>
    <mergeCell ref="AO40:AO41"/>
    <mergeCell ref="AP40:AP41"/>
    <mergeCell ref="AQ40:AQ41"/>
    <mergeCell ref="AR40:AR41"/>
    <mergeCell ref="AS40:AS41"/>
    <mergeCell ref="AJ40:AJ41"/>
    <mergeCell ref="AK40:AK41"/>
    <mergeCell ref="AL40:AL41"/>
    <mergeCell ref="AM40:AM41"/>
    <mergeCell ref="AN40:AN41"/>
    <mergeCell ref="AE40:AE41"/>
    <mergeCell ref="AF40:AF41"/>
    <mergeCell ref="AG40:AG41"/>
    <mergeCell ref="AH40:AH41"/>
    <mergeCell ref="AI40:AI41"/>
    <mergeCell ref="L40:L41"/>
    <mergeCell ref="M40:M41"/>
    <mergeCell ref="N40:N41"/>
    <mergeCell ref="O40:O41"/>
    <mergeCell ref="P40:P41"/>
    <mergeCell ref="F40:F41"/>
    <mergeCell ref="G40:G41"/>
    <mergeCell ref="H40:H41"/>
    <mergeCell ref="J40:J41"/>
    <mergeCell ref="K40:K41"/>
    <mergeCell ref="A40:A41"/>
    <mergeCell ref="B40:B41"/>
    <mergeCell ref="C40:C41"/>
    <mergeCell ref="D40:D41"/>
    <mergeCell ref="E40:E41"/>
    <mergeCell ref="AY38:AY39"/>
    <mergeCell ref="AZ38:AZ39"/>
    <mergeCell ref="BA38:BA39"/>
    <mergeCell ref="BB38:BB39"/>
    <mergeCell ref="BC38:BC39"/>
    <mergeCell ref="AT38:AT39"/>
    <mergeCell ref="AU38:AU39"/>
    <mergeCell ref="AV38:AV39"/>
    <mergeCell ref="AW38:AW39"/>
    <mergeCell ref="AX38:AX39"/>
    <mergeCell ref="AO38:AO39"/>
    <mergeCell ref="AP38:AP39"/>
    <mergeCell ref="AQ38:AQ39"/>
    <mergeCell ref="AR38:AR39"/>
    <mergeCell ref="AS38:AS39"/>
    <mergeCell ref="AJ38:AJ39"/>
    <mergeCell ref="AK38:AK39"/>
    <mergeCell ref="AL38:AL39"/>
    <mergeCell ref="AM38:AM39"/>
    <mergeCell ref="AN38:AN39"/>
    <mergeCell ref="AE38:AE39"/>
    <mergeCell ref="AF38:AF39"/>
    <mergeCell ref="AG38:AG39"/>
    <mergeCell ref="AH38:AH39"/>
    <mergeCell ref="AI38:AI39"/>
    <mergeCell ref="L38:L39"/>
    <mergeCell ref="M38:M39"/>
    <mergeCell ref="N38:N39"/>
    <mergeCell ref="O38:O39"/>
    <mergeCell ref="P38:P39"/>
    <mergeCell ref="F38:F39"/>
    <mergeCell ref="G38:G39"/>
    <mergeCell ref="H38:H39"/>
    <mergeCell ref="J38:J39"/>
    <mergeCell ref="K38:K39"/>
    <mergeCell ref="A38:A39"/>
    <mergeCell ref="B38:B39"/>
    <mergeCell ref="C38:C39"/>
    <mergeCell ref="D38:D39"/>
    <mergeCell ref="E38:E39"/>
    <mergeCell ref="AY36:AY37"/>
    <mergeCell ref="AZ36:AZ37"/>
    <mergeCell ref="BA36:BA37"/>
    <mergeCell ref="BB36:BB37"/>
    <mergeCell ref="BC36:BC37"/>
    <mergeCell ref="AT36:AT37"/>
    <mergeCell ref="AU36:AU37"/>
    <mergeCell ref="AV36:AV37"/>
    <mergeCell ref="AW36:AW37"/>
    <mergeCell ref="AX36:AX37"/>
    <mergeCell ref="AO36:AO37"/>
    <mergeCell ref="AP36:AP37"/>
    <mergeCell ref="AQ36:AQ37"/>
    <mergeCell ref="AR36:AR37"/>
    <mergeCell ref="AS36:AS37"/>
    <mergeCell ref="AJ36:AJ37"/>
    <mergeCell ref="AK36:AK37"/>
    <mergeCell ref="AL36:AL37"/>
    <mergeCell ref="AM36:AM37"/>
    <mergeCell ref="AN36:AN37"/>
    <mergeCell ref="AE36:AE37"/>
    <mergeCell ref="AF36:AF37"/>
    <mergeCell ref="AG36:AG37"/>
    <mergeCell ref="AH36:AH37"/>
    <mergeCell ref="AI36:AI37"/>
    <mergeCell ref="L36:L37"/>
    <mergeCell ref="M36:M37"/>
    <mergeCell ref="N36:N37"/>
    <mergeCell ref="O36:O37"/>
    <mergeCell ref="P36:P37"/>
    <mergeCell ref="F36:F37"/>
    <mergeCell ref="G36:G37"/>
    <mergeCell ref="H36:H37"/>
    <mergeCell ref="J36:J37"/>
    <mergeCell ref="K36:K37"/>
    <mergeCell ref="A36:A37"/>
    <mergeCell ref="B36:B37"/>
    <mergeCell ref="C36:C37"/>
    <mergeCell ref="D36:D37"/>
    <mergeCell ref="E36:E37"/>
    <mergeCell ref="AY34:AY35"/>
    <mergeCell ref="AZ34:AZ35"/>
    <mergeCell ref="BA34:BA35"/>
    <mergeCell ref="BB34:BB35"/>
    <mergeCell ref="BC34:BC35"/>
    <mergeCell ref="AT34:AT35"/>
    <mergeCell ref="AU34:AU35"/>
    <mergeCell ref="AV34:AV35"/>
    <mergeCell ref="AW34:AW35"/>
    <mergeCell ref="AX34:AX35"/>
    <mergeCell ref="AO34:AO35"/>
    <mergeCell ref="AP34:AP35"/>
    <mergeCell ref="AQ34:AQ35"/>
    <mergeCell ref="AR34:AR35"/>
    <mergeCell ref="AS34:AS35"/>
    <mergeCell ref="AJ34:AJ35"/>
    <mergeCell ref="AK34:AK35"/>
    <mergeCell ref="AL34:AL35"/>
    <mergeCell ref="AM34:AM35"/>
    <mergeCell ref="AN34:AN35"/>
    <mergeCell ref="AE34:AE35"/>
    <mergeCell ref="AF34:AF35"/>
    <mergeCell ref="AG34:AG35"/>
    <mergeCell ref="AH34:AH35"/>
    <mergeCell ref="AI34:AI35"/>
    <mergeCell ref="L34:L35"/>
    <mergeCell ref="M34:M35"/>
    <mergeCell ref="N34:N35"/>
    <mergeCell ref="O34:O35"/>
    <mergeCell ref="P34:P35"/>
    <mergeCell ref="F34:F35"/>
    <mergeCell ref="G34:G35"/>
    <mergeCell ref="H34:H35"/>
    <mergeCell ref="J34:J35"/>
    <mergeCell ref="K34:K35"/>
    <mergeCell ref="A34:A35"/>
    <mergeCell ref="B34:B35"/>
    <mergeCell ref="C34:C35"/>
    <mergeCell ref="D34:D35"/>
    <mergeCell ref="E34:E35"/>
    <mergeCell ref="AY32:AY33"/>
    <mergeCell ref="AZ32:AZ33"/>
    <mergeCell ref="BA32:BA33"/>
    <mergeCell ref="BB32:BB33"/>
    <mergeCell ref="BC32:BC33"/>
    <mergeCell ref="AT32:AT33"/>
    <mergeCell ref="AU32:AU33"/>
    <mergeCell ref="AV32:AV33"/>
    <mergeCell ref="AW32:AW33"/>
    <mergeCell ref="AX32:AX33"/>
    <mergeCell ref="AO32:AO33"/>
    <mergeCell ref="AP32:AP33"/>
    <mergeCell ref="AQ32:AQ33"/>
    <mergeCell ref="AR32:AR33"/>
    <mergeCell ref="AS32:AS33"/>
    <mergeCell ref="AJ32:AJ33"/>
    <mergeCell ref="AK32:AK33"/>
    <mergeCell ref="AL32:AL33"/>
    <mergeCell ref="AM32:AM33"/>
    <mergeCell ref="AN32:AN33"/>
    <mergeCell ref="AE32:AE33"/>
    <mergeCell ref="AF32:AF33"/>
    <mergeCell ref="AG32:AG33"/>
    <mergeCell ref="AH32:AH33"/>
    <mergeCell ref="AI32:AI33"/>
    <mergeCell ref="L32:L33"/>
    <mergeCell ref="M32:M33"/>
    <mergeCell ref="N32:N33"/>
    <mergeCell ref="O32:O33"/>
    <mergeCell ref="P32:P33"/>
    <mergeCell ref="F32:F33"/>
    <mergeCell ref="G32:G33"/>
    <mergeCell ref="H32:H33"/>
    <mergeCell ref="J32:J33"/>
    <mergeCell ref="K32:K33"/>
    <mergeCell ref="A32:A33"/>
    <mergeCell ref="B32:B33"/>
    <mergeCell ref="C32:C33"/>
    <mergeCell ref="D32:D33"/>
    <mergeCell ref="E32:E33"/>
    <mergeCell ref="AY30:AY31"/>
    <mergeCell ref="AZ30:AZ31"/>
    <mergeCell ref="BA30:BA31"/>
    <mergeCell ref="BB30:BB31"/>
    <mergeCell ref="BC30:BC31"/>
    <mergeCell ref="AT30:AT31"/>
    <mergeCell ref="AU30:AU31"/>
    <mergeCell ref="AV30:AV31"/>
    <mergeCell ref="AW30:AW31"/>
    <mergeCell ref="AX30:AX31"/>
    <mergeCell ref="AO30:AO31"/>
    <mergeCell ref="AP30:AP31"/>
    <mergeCell ref="AQ30:AQ31"/>
    <mergeCell ref="AR30:AR31"/>
    <mergeCell ref="AS30:AS31"/>
    <mergeCell ref="AJ30:AJ31"/>
    <mergeCell ref="AK30:AK31"/>
    <mergeCell ref="AL30:AL31"/>
    <mergeCell ref="AM30:AM31"/>
    <mergeCell ref="AN30:AN31"/>
    <mergeCell ref="AE30:AE31"/>
    <mergeCell ref="AF30:AF31"/>
    <mergeCell ref="AG30:AG31"/>
    <mergeCell ref="AH30:AH31"/>
    <mergeCell ref="AI30:AI31"/>
    <mergeCell ref="L30:L31"/>
    <mergeCell ref="M30:M31"/>
    <mergeCell ref="N30:N31"/>
    <mergeCell ref="O30:O31"/>
    <mergeCell ref="P30:P31"/>
    <mergeCell ref="F30:F31"/>
    <mergeCell ref="G30:G31"/>
    <mergeCell ref="H30:H31"/>
    <mergeCell ref="J30:J31"/>
    <mergeCell ref="K30:K31"/>
    <mergeCell ref="A30:A31"/>
    <mergeCell ref="B30:B31"/>
    <mergeCell ref="C30:C31"/>
    <mergeCell ref="D30:D31"/>
    <mergeCell ref="E30:E31"/>
    <mergeCell ref="AY28:AY29"/>
    <mergeCell ref="AZ28:AZ29"/>
    <mergeCell ref="BA28:BA29"/>
    <mergeCell ref="BB28:BB29"/>
    <mergeCell ref="BC28:BC29"/>
    <mergeCell ref="AT28:AT29"/>
    <mergeCell ref="AU28:AU29"/>
    <mergeCell ref="AV28:AV29"/>
    <mergeCell ref="AW28:AW29"/>
    <mergeCell ref="AX28:AX29"/>
    <mergeCell ref="AO28:AO29"/>
    <mergeCell ref="AP28:AP29"/>
    <mergeCell ref="AQ28:AQ29"/>
    <mergeCell ref="AR28:AR29"/>
    <mergeCell ref="AS28:AS29"/>
    <mergeCell ref="AJ28:AJ29"/>
    <mergeCell ref="AK28:AK29"/>
    <mergeCell ref="AL28:AL29"/>
    <mergeCell ref="AM28:AM29"/>
    <mergeCell ref="AN28:AN29"/>
    <mergeCell ref="AE28:AE29"/>
    <mergeCell ref="AF28:AF29"/>
    <mergeCell ref="AG28:AG29"/>
    <mergeCell ref="AH28:AH29"/>
    <mergeCell ref="AI28:AI29"/>
    <mergeCell ref="L28:L29"/>
    <mergeCell ref="M28:M29"/>
    <mergeCell ref="N28:N29"/>
    <mergeCell ref="O28:O29"/>
    <mergeCell ref="P28:P29"/>
    <mergeCell ref="F28:F29"/>
    <mergeCell ref="G28:G29"/>
    <mergeCell ref="H28:H29"/>
    <mergeCell ref="J28:J29"/>
    <mergeCell ref="K28:K29"/>
    <mergeCell ref="A28:A29"/>
    <mergeCell ref="B28:B29"/>
    <mergeCell ref="C28:C29"/>
    <mergeCell ref="D28:D29"/>
    <mergeCell ref="E28:E29"/>
    <mergeCell ref="AY26:AY27"/>
    <mergeCell ref="AZ26:AZ27"/>
    <mergeCell ref="BA26:BA27"/>
    <mergeCell ref="BB26:BB27"/>
    <mergeCell ref="BC26:BC27"/>
    <mergeCell ref="AT26:AT27"/>
    <mergeCell ref="AU26:AU27"/>
    <mergeCell ref="AV26:AV27"/>
    <mergeCell ref="AW26:AW27"/>
    <mergeCell ref="AX26:AX27"/>
    <mergeCell ref="AO26:AO27"/>
    <mergeCell ref="AP26:AP27"/>
    <mergeCell ref="AQ26:AQ27"/>
    <mergeCell ref="AR26:AR27"/>
    <mergeCell ref="AS26:AS27"/>
    <mergeCell ref="AJ26:AJ27"/>
    <mergeCell ref="AK26:AK27"/>
    <mergeCell ref="AL26:AL27"/>
    <mergeCell ref="AM26:AM27"/>
    <mergeCell ref="AN26:AN27"/>
    <mergeCell ref="AE26:AE27"/>
    <mergeCell ref="AF26:AF27"/>
    <mergeCell ref="AG26:AG27"/>
    <mergeCell ref="AH26:AH27"/>
    <mergeCell ref="AI26:AI27"/>
    <mergeCell ref="L26:L27"/>
    <mergeCell ref="M26:M27"/>
    <mergeCell ref="N26:N27"/>
    <mergeCell ref="O26:O27"/>
    <mergeCell ref="P26:P27"/>
    <mergeCell ref="F26:F27"/>
    <mergeCell ref="G26:G27"/>
    <mergeCell ref="H26:H27"/>
    <mergeCell ref="J26:J27"/>
    <mergeCell ref="K26:K27"/>
    <mergeCell ref="A26:A27"/>
    <mergeCell ref="B26:B27"/>
    <mergeCell ref="C26:C27"/>
    <mergeCell ref="D26:D27"/>
    <mergeCell ref="E26:E27"/>
    <mergeCell ref="AY24:AY25"/>
    <mergeCell ref="AZ24:AZ25"/>
    <mergeCell ref="BA24:BA25"/>
    <mergeCell ref="BB24:BB25"/>
    <mergeCell ref="BC24:BC25"/>
    <mergeCell ref="AT24:AT25"/>
    <mergeCell ref="AU24:AU25"/>
    <mergeCell ref="AV24:AV25"/>
    <mergeCell ref="AW24:AW25"/>
    <mergeCell ref="AX24:AX25"/>
    <mergeCell ref="AO24:AO25"/>
    <mergeCell ref="AP24:AP25"/>
    <mergeCell ref="AQ24:AQ25"/>
    <mergeCell ref="AR24:AR25"/>
    <mergeCell ref="AS24:AS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AI24:AI25"/>
    <mergeCell ref="L24:L25"/>
    <mergeCell ref="M24:M25"/>
    <mergeCell ref="N24:N25"/>
    <mergeCell ref="O24:O25"/>
    <mergeCell ref="P24:P25"/>
    <mergeCell ref="F24:F25"/>
    <mergeCell ref="G24:G25"/>
    <mergeCell ref="H24:H25"/>
    <mergeCell ref="J24:J25"/>
    <mergeCell ref="K24:K25"/>
    <mergeCell ref="A24:A25"/>
    <mergeCell ref="B24:B25"/>
    <mergeCell ref="C24:C25"/>
    <mergeCell ref="D24:D25"/>
    <mergeCell ref="E24:E25"/>
    <mergeCell ref="AY22:AY23"/>
    <mergeCell ref="AZ22:AZ23"/>
    <mergeCell ref="BA22:BA23"/>
    <mergeCell ref="BB22:BB23"/>
    <mergeCell ref="BC22:BC23"/>
    <mergeCell ref="AT22:AT23"/>
    <mergeCell ref="AU22:AU23"/>
    <mergeCell ref="AV22:AV23"/>
    <mergeCell ref="AW22:AW23"/>
    <mergeCell ref="AX22:AX23"/>
    <mergeCell ref="AO22:AO23"/>
    <mergeCell ref="AP22:AP23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L22:L23"/>
    <mergeCell ref="M22:M23"/>
    <mergeCell ref="N22:N23"/>
    <mergeCell ref="O22:O23"/>
    <mergeCell ref="P22:P23"/>
    <mergeCell ref="F22:F23"/>
    <mergeCell ref="G22:G23"/>
    <mergeCell ref="H22:H23"/>
    <mergeCell ref="J22:J23"/>
    <mergeCell ref="K22:K23"/>
    <mergeCell ref="A22:A23"/>
    <mergeCell ref="B22:B23"/>
    <mergeCell ref="C22:C23"/>
    <mergeCell ref="D22:D23"/>
    <mergeCell ref="E22:E23"/>
    <mergeCell ref="AY20:AY21"/>
    <mergeCell ref="AZ20:AZ21"/>
    <mergeCell ref="BA20:BA21"/>
    <mergeCell ref="BB20:BB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18:A19"/>
    <mergeCell ref="B18:B19"/>
    <mergeCell ref="C18:C19"/>
    <mergeCell ref="D18:D19"/>
    <mergeCell ref="E18:E19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BA11:BA12"/>
    <mergeCell ref="AH14:AH15"/>
    <mergeCell ref="X11:X12"/>
    <mergeCell ref="Y11:Y12"/>
    <mergeCell ref="BB11:BB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Z11:AZ12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K14:K15"/>
    <mergeCell ref="L14:L15"/>
    <mergeCell ref="M14:M15"/>
    <mergeCell ref="N14:N15"/>
    <mergeCell ref="O14:O15"/>
    <mergeCell ref="AG9:AG10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AE11:AE12"/>
    <mergeCell ref="AF11:AF12"/>
    <mergeCell ref="AO14:AO15"/>
    <mergeCell ref="AP14:AP15"/>
    <mergeCell ref="AQ14:AQ15"/>
    <mergeCell ref="AR14:AR15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P11:P12"/>
    <mergeCell ref="Q11:Q12"/>
    <mergeCell ref="R11:R12"/>
    <mergeCell ref="S11:S12"/>
    <mergeCell ref="T11:T12"/>
    <mergeCell ref="AO9:AO10"/>
    <mergeCell ref="AP9:AP10"/>
    <mergeCell ref="AQ9:AQ10"/>
    <mergeCell ref="AR9:AR10"/>
    <mergeCell ref="AS9:AS10"/>
    <mergeCell ref="W9:W10"/>
    <mergeCell ref="X9:X10"/>
    <mergeCell ref="Y9:Y10"/>
    <mergeCell ref="AJ9:AJ10"/>
    <mergeCell ref="AK9:AK10"/>
    <mergeCell ref="AL9:AL10"/>
    <mergeCell ref="AM9:AM10"/>
    <mergeCell ref="K11:K12"/>
    <mergeCell ref="L11:L12"/>
    <mergeCell ref="M11:M12"/>
    <mergeCell ref="N11:N12"/>
    <mergeCell ref="O11:O12"/>
    <mergeCell ref="AN9:AN10"/>
    <mergeCell ref="AY9:AY10"/>
    <mergeCell ref="AZ9:AZ10"/>
    <mergeCell ref="BA9:BA10"/>
    <mergeCell ref="AE9:AE10"/>
    <mergeCell ref="AF9:AF10"/>
    <mergeCell ref="P9:P10"/>
    <mergeCell ref="Q9:Q10"/>
    <mergeCell ref="R9:R10"/>
    <mergeCell ref="S9:S10"/>
    <mergeCell ref="T9:T10"/>
    <mergeCell ref="A1:BC1"/>
    <mergeCell ref="A3:BC3"/>
    <mergeCell ref="A5:BC5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BB9:BB10"/>
    <mergeCell ref="BC9:BC10"/>
    <mergeCell ref="AT9:AT10"/>
    <mergeCell ref="AU9:AU10"/>
    <mergeCell ref="AV9:AV10"/>
    <mergeCell ref="AW9:AW10"/>
    <mergeCell ref="AX9:AX10"/>
  </mergeCells>
  <pageMargins left="0" right="0" top="0" bottom="0" header="0" footer="0"/>
  <pageSetup paperSize="8" scale="99" orientation="landscape" horizontalDpi="300" verticalDpi="300" r:id="rId1"/>
  <headerFooter alignWithMargins="0">
    <oddFooter>Page &amp;P of &amp;N</oddFooter>
  </headerFooter>
  <rowBreaks count="2" manualBreakCount="2">
    <brk id="37" max="54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35"/>
  <sheetViews>
    <sheetView showGridLines="0" view="pageBreakPreview" topLeftCell="G26" zoomScale="150" zoomScaleNormal="100" zoomScaleSheetLayoutView="150" workbookViewId="0">
      <selection activeCell="I32" sqref="A32:XFD33"/>
    </sheetView>
  </sheetViews>
  <sheetFormatPr defaultRowHeight="15" x14ac:dyDescent="0.25"/>
  <cols>
    <col min="1" max="1" width="2.85546875" customWidth="1"/>
    <col min="2" max="2" width="5.5703125" customWidth="1"/>
    <col min="3" max="3" width="6.42578125" customWidth="1"/>
    <col min="4" max="4" width="7.140625" customWidth="1"/>
    <col min="5" max="5" width="3.28515625" customWidth="1"/>
    <col min="6" max="6" width="8" customWidth="1"/>
    <col min="7" max="7" width="5.28515625" customWidth="1"/>
    <col min="8" max="8" width="4" customWidth="1"/>
    <col min="9" max="9" width="4.140625" hidden="1" customWidth="1"/>
    <col min="10" max="11" width="4.140625" customWidth="1"/>
    <col min="12" max="12" width="3.7109375" customWidth="1"/>
    <col min="13" max="14" width="5.5703125" customWidth="1"/>
    <col min="15" max="15" width="6.28515625" customWidth="1"/>
    <col min="16" max="16" width="4" customWidth="1"/>
    <col min="17" max="17" width="6.7109375" customWidth="1"/>
    <col min="18" max="18" width="4.140625" customWidth="1"/>
    <col min="19" max="19" width="7.28515625" customWidth="1"/>
    <col min="20" max="20" width="4" customWidth="1"/>
    <col min="21" max="21" width="5.7109375" hidden="1" customWidth="1"/>
    <col min="22" max="22" width="3.5703125" hidden="1" customWidth="1"/>
    <col min="23" max="23" width="5.42578125" customWidth="1"/>
    <col min="24" max="25" width="4.5703125" customWidth="1"/>
    <col min="26" max="26" width="3.7109375" hidden="1" customWidth="1"/>
    <col min="27" max="27" width="4.140625" hidden="1" customWidth="1"/>
    <col min="28" max="28" width="4.28515625" hidden="1" customWidth="1"/>
    <col min="29" max="29" width="6.140625" customWidth="1"/>
    <col min="30" max="30" width="4.85546875" hidden="1" customWidth="1"/>
    <col min="31" max="31" width="4.42578125" customWidth="1"/>
    <col min="32" max="32" width="3.42578125" customWidth="1"/>
    <col min="33" max="34" width="3.85546875" customWidth="1"/>
    <col min="35" max="35" width="4.5703125" customWidth="1"/>
    <col min="36" max="36" width="4.140625" hidden="1" customWidth="1"/>
    <col min="37" max="37" width="3.5703125" hidden="1" customWidth="1"/>
    <col min="38" max="38" width="3.5703125" customWidth="1"/>
    <col min="39" max="39" width="3.85546875" hidden="1" customWidth="1"/>
    <col min="40" max="40" width="4" hidden="1" customWidth="1"/>
    <col min="41" max="41" width="4" customWidth="1"/>
    <col min="42" max="43" width="4.140625" hidden="1" customWidth="1"/>
    <col min="44" max="44" width="5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4.42578125" hidden="1" customWidth="1"/>
    <col min="50" max="50" width="4.42578125" customWidth="1"/>
    <col min="51" max="51" width="4.7109375" customWidth="1"/>
    <col min="52" max="52" width="5.85546875" customWidth="1"/>
    <col min="53" max="53" width="5.5703125" customWidth="1"/>
    <col min="54" max="54" width="8.42578125" customWidth="1"/>
    <col min="55" max="55" width="9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ht="24.75" customHeight="1" x14ac:dyDescent="0.25">
      <c r="A8" s="65" t="s">
        <v>721</v>
      </c>
      <c r="B8" s="65"/>
      <c r="C8" s="65"/>
      <c r="D8" s="65"/>
      <c r="E8" s="65"/>
      <c r="F8" s="65"/>
      <c r="G8" s="65"/>
      <c r="H8" s="1" t="s">
        <v>4</v>
      </c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40.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40.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s="23" customFormat="1" ht="14.25" x14ac:dyDescent="0.2">
      <c r="A11" s="70" t="s">
        <v>59</v>
      </c>
      <c r="B11" s="70" t="s">
        <v>60</v>
      </c>
      <c r="C11" s="70" t="s">
        <v>61</v>
      </c>
      <c r="D11" s="72"/>
      <c r="E11" s="70" t="s">
        <v>62</v>
      </c>
      <c r="F11" s="70" t="s">
        <v>63</v>
      </c>
      <c r="G11" s="70" t="s">
        <v>64</v>
      </c>
      <c r="H11" s="70" t="s">
        <v>65</v>
      </c>
      <c r="I11" s="75"/>
      <c r="J11" s="76"/>
      <c r="K11" s="70" t="s">
        <v>66</v>
      </c>
      <c r="L11" s="70" t="s">
        <v>67</v>
      </c>
      <c r="M11" s="70" t="s">
        <v>68</v>
      </c>
      <c r="N11" s="70" t="s">
        <v>69</v>
      </c>
      <c r="O11" s="70" t="s">
        <v>70</v>
      </c>
      <c r="P11" s="70" t="s">
        <v>71</v>
      </c>
      <c r="Q11" s="70" t="s">
        <v>72</v>
      </c>
      <c r="R11" s="70" t="s">
        <v>73</v>
      </c>
      <c r="S11" s="70" t="s">
        <v>74</v>
      </c>
      <c r="T11" s="70" t="s">
        <v>75</v>
      </c>
      <c r="U11" s="70" t="s">
        <v>76</v>
      </c>
      <c r="V11" s="70" t="s">
        <v>77</v>
      </c>
      <c r="W11" s="70" t="s">
        <v>78</v>
      </c>
      <c r="X11" s="70" t="s">
        <v>79</v>
      </c>
      <c r="Y11" s="70" t="s">
        <v>80</v>
      </c>
      <c r="Z11" s="70" t="s">
        <v>81</v>
      </c>
      <c r="AA11" s="70" t="s">
        <v>82</v>
      </c>
      <c r="AB11" s="70" t="s">
        <v>83</v>
      </c>
      <c r="AC11" s="70" t="s">
        <v>84</v>
      </c>
      <c r="AD11" s="70" t="s">
        <v>85</v>
      </c>
      <c r="AE11" s="70" t="s">
        <v>86</v>
      </c>
      <c r="AF11" s="70" t="s">
        <v>87</v>
      </c>
      <c r="AG11" s="70" t="s">
        <v>88</v>
      </c>
      <c r="AH11" s="70" t="s">
        <v>89</v>
      </c>
      <c r="AI11" s="70" t="s">
        <v>90</v>
      </c>
      <c r="AJ11" s="70" t="s">
        <v>91</v>
      </c>
      <c r="AK11" s="70" t="s">
        <v>92</v>
      </c>
      <c r="AL11" s="70" t="s">
        <v>93</v>
      </c>
      <c r="AM11" s="70" t="s">
        <v>94</v>
      </c>
      <c r="AN11" s="70" t="s">
        <v>95</v>
      </c>
      <c r="AO11" s="70" t="s">
        <v>96</v>
      </c>
      <c r="AP11" s="70" t="s">
        <v>97</v>
      </c>
      <c r="AQ11" s="70" t="s">
        <v>98</v>
      </c>
      <c r="AR11" s="70" t="s">
        <v>99</v>
      </c>
      <c r="AS11" s="70" t="s">
        <v>100</v>
      </c>
      <c r="AT11" s="70" t="s">
        <v>101</v>
      </c>
      <c r="AU11" s="70" t="s">
        <v>102</v>
      </c>
      <c r="AV11" s="70" t="s">
        <v>103</v>
      </c>
      <c r="AW11" s="70" t="s">
        <v>104</v>
      </c>
      <c r="AX11" s="70" t="s">
        <v>105</v>
      </c>
      <c r="AY11" s="70" t="s">
        <v>106</v>
      </c>
      <c r="AZ11" s="70" t="s">
        <v>107</v>
      </c>
      <c r="BA11" s="70" t="s">
        <v>108</v>
      </c>
      <c r="BB11" s="70" t="s">
        <v>109</v>
      </c>
      <c r="BC11" s="70" t="s">
        <v>110</v>
      </c>
    </row>
    <row r="12" spans="1:55" s="23" customFormat="1" ht="16.5" x14ac:dyDescent="0.2">
      <c r="A12" s="71"/>
      <c r="B12" s="71"/>
      <c r="C12" s="73"/>
      <c r="D12" s="74"/>
      <c r="E12" s="71"/>
      <c r="F12" s="71"/>
      <c r="G12" s="71"/>
      <c r="H12" s="22" t="s">
        <v>111</v>
      </c>
      <c r="I12" s="70" t="s">
        <v>112</v>
      </c>
      <c r="J12" s="76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</row>
    <row r="13" spans="1:55" s="6" customFormat="1" ht="52.5" customHeight="1" x14ac:dyDescent="0.15">
      <c r="A13" s="5" t="s">
        <v>113</v>
      </c>
      <c r="B13" s="5" t="s">
        <v>114</v>
      </c>
      <c r="C13" s="77" t="s">
        <v>115</v>
      </c>
      <c r="D13" s="78"/>
      <c r="E13" s="5" t="s">
        <v>116</v>
      </c>
      <c r="F13" s="5" t="s">
        <v>117</v>
      </c>
      <c r="G13" s="5" t="s">
        <v>118</v>
      </c>
      <c r="H13" s="5" t="s">
        <v>119</v>
      </c>
      <c r="J13" s="5" t="s">
        <v>120</v>
      </c>
      <c r="K13" s="5" t="s">
        <v>121</v>
      </c>
      <c r="L13" s="5" t="s">
        <v>122</v>
      </c>
      <c r="M13" s="5" t="s">
        <v>123</v>
      </c>
      <c r="N13" s="5" t="s">
        <v>124</v>
      </c>
      <c r="O13" s="5" t="s">
        <v>125</v>
      </c>
      <c r="P13" s="5" t="s">
        <v>126</v>
      </c>
      <c r="Q13" s="5" t="s">
        <v>127</v>
      </c>
      <c r="R13" s="5" t="s">
        <v>128</v>
      </c>
      <c r="S13" s="5" t="s">
        <v>129</v>
      </c>
      <c r="T13" s="5" t="s">
        <v>130</v>
      </c>
      <c r="U13" s="5" t="s">
        <v>131</v>
      </c>
      <c r="V13" s="5" t="s">
        <v>132</v>
      </c>
      <c r="W13" s="5" t="s">
        <v>133</v>
      </c>
      <c r="X13" s="5" t="s">
        <v>134</v>
      </c>
      <c r="Y13" s="5" t="s">
        <v>135</v>
      </c>
      <c r="Z13" s="5" t="s">
        <v>136</v>
      </c>
      <c r="AA13" s="5" t="s">
        <v>137</v>
      </c>
      <c r="AB13" s="5" t="s">
        <v>138</v>
      </c>
      <c r="AC13" s="5" t="s">
        <v>139</v>
      </c>
      <c r="AD13" s="5" t="s">
        <v>140</v>
      </c>
      <c r="AE13" s="5" t="s">
        <v>141</v>
      </c>
      <c r="AF13" s="5" t="s">
        <v>142</v>
      </c>
      <c r="AG13" s="5" t="s">
        <v>143</v>
      </c>
      <c r="AH13" s="5" t="s">
        <v>144</v>
      </c>
      <c r="AI13" s="5" t="s">
        <v>145</v>
      </c>
      <c r="AJ13" s="5" t="s">
        <v>146</v>
      </c>
      <c r="AK13" s="5" t="s">
        <v>147</v>
      </c>
      <c r="AL13" s="5" t="s">
        <v>148</v>
      </c>
      <c r="AM13" s="5" t="s">
        <v>149</v>
      </c>
      <c r="AN13" s="5" t="s">
        <v>150</v>
      </c>
      <c r="AO13" s="5" t="s">
        <v>151</v>
      </c>
      <c r="AP13" s="5" t="s">
        <v>152</v>
      </c>
      <c r="AQ13" s="5" t="s">
        <v>153</v>
      </c>
      <c r="AR13" s="5" t="s">
        <v>154</v>
      </c>
      <c r="AS13" s="5" t="s">
        <v>155</v>
      </c>
      <c r="AT13" s="5" t="s">
        <v>156</v>
      </c>
      <c r="AU13" s="5" t="s">
        <v>157</v>
      </c>
      <c r="AV13" s="5" t="s">
        <v>158</v>
      </c>
      <c r="AW13" s="5" t="s">
        <v>159</v>
      </c>
      <c r="AX13" s="5" t="s">
        <v>160</v>
      </c>
      <c r="AY13" s="5" t="s">
        <v>161</v>
      </c>
      <c r="AZ13" s="5" t="s">
        <v>162</v>
      </c>
      <c r="BA13" s="5" t="s">
        <v>163</v>
      </c>
      <c r="BB13" s="5" t="s">
        <v>1391</v>
      </c>
      <c r="BC13" s="5" t="s">
        <v>165</v>
      </c>
    </row>
    <row r="14" spans="1:55" s="13" customFormat="1" ht="22.5" customHeight="1" x14ac:dyDescent="0.15">
      <c r="A14" s="38">
        <v>1</v>
      </c>
      <c r="B14" s="38" t="s">
        <v>722</v>
      </c>
      <c r="C14" s="38" t="s">
        <v>723</v>
      </c>
      <c r="D14" s="38" t="s">
        <v>724</v>
      </c>
      <c r="E14" s="38" t="s">
        <v>169</v>
      </c>
      <c r="F14" s="38" t="s">
        <v>249</v>
      </c>
      <c r="G14" s="38" t="s">
        <v>171</v>
      </c>
      <c r="H14" s="38">
        <v>0</v>
      </c>
      <c r="J14" s="38">
        <v>3</v>
      </c>
      <c r="K14" s="38">
        <v>204</v>
      </c>
      <c r="L14" s="38">
        <v>0</v>
      </c>
      <c r="M14" s="38">
        <v>21</v>
      </c>
      <c r="N14" s="54">
        <v>0</v>
      </c>
      <c r="O14" s="38">
        <v>180</v>
      </c>
      <c r="P14" s="54">
        <v>0.98076923076923095</v>
      </c>
      <c r="Q14" s="12">
        <v>176</v>
      </c>
      <c r="R14" s="12">
        <v>0</v>
      </c>
      <c r="S14" s="14">
        <v>12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2.5</v>
      </c>
      <c r="AD14" s="14">
        <v>0</v>
      </c>
      <c r="AE14" s="54">
        <v>3</v>
      </c>
      <c r="AF14" s="54">
        <v>0.5</v>
      </c>
      <c r="AG14" s="54">
        <v>0</v>
      </c>
      <c r="AH14" s="54">
        <v>9.81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227.73</v>
      </c>
      <c r="AS14" s="38">
        <v>3</v>
      </c>
      <c r="AT14" s="54">
        <v>4.55</v>
      </c>
      <c r="AU14" s="54">
        <v>0</v>
      </c>
      <c r="AV14" s="54">
        <v>0</v>
      </c>
      <c r="AW14" s="54">
        <v>0</v>
      </c>
      <c r="AX14" s="54">
        <v>86.31</v>
      </c>
      <c r="AY14" s="54">
        <v>93.86</v>
      </c>
      <c r="AZ14" s="54">
        <v>133.87</v>
      </c>
      <c r="BA14" s="54">
        <v>100</v>
      </c>
      <c r="BB14" s="54">
        <v>135500</v>
      </c>
      <c r="BC14" s="38" t="s">
        <v>4</v>
      </c>
    </row>
    <row r="15" spans="1:55" s="13" customFormat="1" ht="22.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172.62</v>
      </c>
      <c r="R15" s="14">
        <v>0</v>
      </c>
      <c r="S15" s="14">
        <v>17.649999999999999</v>
      </c>
      <c r="T15" s="14">
        <v>0</v>
      </c>
      <c r="U15" s="14">
        <v>0</v>
      </c>
      <c r="V15" s="14">
        <v>0</v>
      </c>
      <c r="W15" s="14">
        <v>7.85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9.81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2.5" customHeight="1" x14ac:dyDescent="0.15">
      <c r="A16" s="38">
        <v>2</v>
      </c>
      <c r="B16" s="38" t="s">
        <v>725</v>
      </c>
      <c r="C16" s="38" t="s">
        <v>726</v>
      </c>
      <c r="D16" s="38" t="s">
        <v>727</v>
      </c>
      <c r="E16" s="38" t="s">
        <v>169</v>
      </c>
      <c r="F16" s="38" t="s">
        <v>624</v>
      </c>
      <c r="G16" s="38" t="s">
        <v>171</v>
      </c>
      <c r="H16" s="38">
        <v>1</v>
      </c>
      <c r="J16" s="38">
        <v>2</v>
      </c>
      <c r="K16" s="38">
        <v>204</v>
      </c>
      <c r="L16" s="38">
        <v>0</v>
      </c>
      <c r="M16" s="38">
        <v>24</v>
      </c>
      <c r="N16" s="54">
        <v>144.96575000000001</v>
      </c>
      <c r="O16" s="38">
        <v>223</v>
      </c>
      <c r="P16" s="54">
        <v>0.98076923076923095</v>
      </c>
      <c r="Q16" s="12">
        <v>200</v>
      </c>
      <c r="R16" s="12">
        <v>0</v>
      </c>
      <c r="S16" s="14">
        <v>31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4">
        <v>7.75</v>
      </c>
      <c r="AF16" s="54">
        <v>0</v>
      </c>
      <c r="AG16" s="54">
        <v>0</v>
      </c>
      <c r="AH16" s="54">
        <v>10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274.36</v>
      </c>
      <c r="AS16" s="38">
        <v>7.75</v>
      </c>
      <c r="AT16" s="54">
        <v>5.49</v>
      </c>
      <c r="AU16" s="54">
        <v>0</v>
      </c>
      <c r="AV16" s="54">
        <v>0</v>
      </c>
      <c r="AW16" s="54">
        <v>0</v>
      </c>
      <c r="AX16" s="54">
        <v>94.15</v>
      </c>
      <c r="AY16" s="54">
        <v>107.39</v>
      </c>
      <c r="AZ16" s="54">
        <v>166.97</v>
      </c>
      <c r="BA16" s="54">
        <v>150</v>
      </c>
      <c r="BB16" s="54">
        <v>67900</v>
      </c>
      <c r="BC16" s="38" t="s">
        <v>4</v>
      </c>
    </row>
    <row r="17" spans="1:55" s="13" customFormat="1" ht="22.5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196.15</v>
      </c>
      <c r="R17" s="14">
        <v>0</v>
      </c>
      <c r="S17" s="14">
        <v>45.61</v>
      </c>
      <c r="T17" s="14">
        <v>0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2.5" customHeight="1" x14ac:dyDescent="0.15">
      <c r="A18" s="38">
        <v>3</v>
      </c>
      <c r="B18" s="38" t="s">
        <v>728</v>
      </c>
      <c r="C18" s="38" t="s">
        <v>729</v>
      </c>
      <c r="D18" s="38" t="s">
        <v>730</v>
      </c>
      <c r="E18" s="38" t="s">
        <v>169</v>
      </c>
      <c r="F18" s="38" t="s">
        <v>344</v>
      </c>
      <c r="G18" s="38" t="s">
        <v>171</v>
      </c>
      <c r="H18" s="38">
        <v>0</v>
      </c>
      <c r="J18" s="38">
        <v>0</v>
      </c>
      <c r="K18" s="38">
        <v>204</v>
      </c>
      <c r="L18" s="38">
        <v>0</v>
      </c>
      <c r="M18" s="38">
        <v>23.5</v>
      </c>
      <c r="N18" s="54">
        <v>98.807500000000005</v>
      </c>
      <c r="O18" s="38">
        <v>219</v>
      </c>
      <c r="P18" s="54">
        <v>0.98076923076923095</v>
      </c>
      <c r="Q18" s="12">
        <v>196</v>
      </c>
      <c r="R18" s="12">
        <v>0</v>
      </c>
      <c r="S18" s="14">
        <v>31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54">
        <v>7.75</v>
      </c>
      <c r="AF18" s="54">
        <v>0.5</v>
      </c>
      <c r="AG18" s="54">
        <v>0</v>
      </c>
      <c r="AH18" s="54">
        <v>9.81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270.25</v>
      </c>
      <c r="AS18" s="38">
        <v>7.75</v>
      </c>
      <c r="AT18" s="54">
        <v>5.41</v>
      </c>
      <c r="AU18" s="54">
        <v>0</v>
      </c>
      <c r="AV18" s="54">
        <v>0</v>
      </c>
      <c r="AW18" s="54">
        <v>0</v>
      </c>
      <c r="AX18" s="54">
        <v>94.15</v>
      </c>
      <c r="AY18" s="54">
        <v>107.31</v>
      </c>
      <c r="AZ18" s="54">
        <v>162.94</v>
      </c>
      <c r="BA18" s="54">
        <v>150</v>
      </c>
      <c r="BB18" s="54">
        <v>51800</v>
      </c>
      <c r="BC18" s="38" t="s">
        <v>4</v>
      </c>
    </row>
    <row r="19" spans="1:55" s="13" customFormat="1" ht="22.5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192.23</v>
      </c>
      <c r="R19" s="14">
        <v>0</v>
      </c>
      <c r="S19" s="14">
        <v>45.61</v>
      </c>
      <c r="T19" s="14">
        <v>0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2.5" customHeight="1" x14ac:dyDescent="0.15">
      <c r="A20" s="38">
        <v>4</v>
      </c>
      <c r="B20" s="38" t="s">
        <v>731</v>
      </c>
      <c r="C20" s="38" t="s">
        <v>732</v>
      </c>
      <c r="D20" s="38" t="s">
        <v>733</v>
      </c>
      <c r="E20" s="38" t="s">
        <v>169</v>
      </c>
      <c r="F20" s="38" t="s">
        <v>734</v>
      </c>
      <c r="G20" s="38" t="s">
        <v>171</v>
      </c>
      <c r="H20" s="38">
        <v>1</v>
      </c>
      <c r="J20" s="38">
        <v>2</v>
      </c>
      <c r="K20" s="38">
        <v>204</v>
      </c>
      <c r="L20" s="38">
        <v>0</v>
      </c>
      <c r="M20" s="38">
        <v>24</v>
      </c>
      <c r="N20" s="54">
        <v>105.5</v>
      </c>
      <c r="O20" s="38">
        <v>223</v>
      </c>
      <c r="P20" s="54">
        <v>0.98076923076923095</v>
      </c>
      <c r="Q20" s="12">
        <v>200</v>
      </c>
      <c r="R20" s="12">
        <v>0</v>
      </c>
      <c r="S20" s="14">
        <v>31</v>
      </c>
      <c r="T20" s="14">
        <v>0</v>
      </c>
      <c r="U20" s="14">
        <v>0</v>
      </c>
      <c r="V20" s="14">
        <v>0</v>
      </c>
      <c r="W20" s="14">
        <v>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54">
        <v>7.75</v>
      </c>
      <c r="AF20" s="54">
        <v>0</v>
      </c>
      <c r="AG20" s="54">
        <v>0</v>
      </c>
      <c r="AH20" s="54">
        <v>10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274.36</v>
      </c>
      <c r="AS20" s="38">
        <v>7.75</v>
      </c>
      <c r="AT20" s="54">
        <v>5.49</v>
      </c>
      <c r="AU20" s="54">
        <v>0</v>
      </c>
      <c r="AV20" s="54">
        <v>0</v>
      </c>
      <c r="AW20" s="54">
        <v>0</v>
      </c>
      <c r="AX20" s="54">
        <v>94.15</v>
      </c>
      <c r="AY20" s="54">
        <v>107.39</v>
      </c>
      <c r="AZ20" s="54">
        <v>166.97</v>
      </c>
      <c r="BA20" s="54">
        <v>150</v>
      </c>
      <c r="BB20" s="54">
        <v>67900</v>
      </c>
      <c r="BC20" s="38" t="s">
        <v>4</v>
      </c>
    </row>
    <row r="21" spans="1:55" s="13" customFormat="1" ht="22.5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196.15</v>
      </c>
      <c r="R21" s="14">
        <v>0</v>
      </c>
      <c r="S21" s="14">
        <v>45.61</v>
      </c>
      <c r="T21" s="14">
        <v>0</v>
      </c>
      <c r="U21" s="14">
        <v>0</v>
      </c>
      <c r="V21" s="14">
        <v>0</v>
      </c>
      <c r="W21" s="14">
        <v>7.85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3" customFormat="1" ht="22.5" customHeight="1" x14ac:dyDescent="0.15">
      <c r="A22" s="38">
        <v>5</v>
      </c>
      <c r="B22" s="38" t="s">
        <v>735</v>
      </c>
      <c r="C22" s="38" t="s">
        <v>736</v>
      </c>
      <c r="D22" s="38" t="s">
        <v>737</v>
      </c>
      <c r="E22" s="38" t="s">
        <v>169</v>
      </c>
      <c r="F22" s="38" t="s">
        <v>637</v>
      </c>
      <c r="G22" s="38" t="s">
        <v>171</v>
      </c>
      <c r="H22" s="38">
        <v>0</v>
      </c>
      <c r="J22" s="38">
        <v>0</v>
      </c>
      <c r="K22" s="38">
        <v>204</v>
      </c>
      <c r="L22" s="38">
        <v>0</v>
      </c>
      <c r="M22" s="38">
        <v>22</v>
      </c>
      <c r="N22" s="54">
        <v>0</v>
      </c>
      <c r="O22" s="38">
        <v>194</v>
      </c>
      <c r="P22" s="54">
        <v>0.98076923076923095</v>
      </c>
      <c r="Q22" s="12">
        <v>184</v>
      </c>
      <c r="R22" s="12">
        <v>0</v>
      </c>
      <c r="S22" s="14">
        <v>18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2</v>
      </c>
      <c r="AD22" s="14">
        <v>0</v>
      </c>
      <c r="AE22" s="54">
        <v>4.5</v>
      </c>
      <c r="AF22" s="54">
        <v>0</v>
      </c>
      <c r="AG22" s="54">
        <v>0</v>
      </c>
      <c r="AH22" s="54">
        <v>10</v>
      </c>
      <c r="AI22" s="54">
        <v>7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8">
        <v>0</v>
      </c>
      <c r="AP22" s="54">
        <v>0</v>
      </c>
      <c r="AQ22" s="54">
        <v>0</v>
      </c>
      <c r="AR22" s="54">
        <v>244.13</v>
      </c>
      <c r="AS22" s="38">
        <v>4.5</v>
      </c>
      <c r="AT22" s="54">
        <v>4.88</v>
      </c>
      <c r="AU22" s="54">
        <v>0</v>
      </c>
      <c r="AV22" s="54">
        <v>0</v>
      </c>
      <c r="AW22" s="54">
        <v>0</v>
      </c>
      <c r="AX22" s="54">
        <v>92.19</v>
      </c>
      <c r="AY22" s="54">
        <v>101.57</v>
      </c>
      <c r="AZ22" s="54">
        <v>142.56</v>
      </c>
      <c r="BA22" s="54">
        <v>100</v>
      </c>
      <c r="BB22" s="54">
        <v>170200</v>
      </c>
      <c r="BC22" s="38" t="s">
        <v>4</v>
      </c>
    </row>
    <row r="23" spans="1:55" s="13" customFormat="1" ht="22.5" customHeight="1" x14ac:dyDescent="0.15">
      <c r="A23" s="53"/>
      <c r="B23" s="53"/>
      <c r="C23" s="53"/>
      <c r="D23" s="53"/>
      <c r="E23" s="53"/>
      <c r="F23" s="53"/>
      <c r="G23" s="53"/>
      <c r="H23" s="53"/>
      <c r="J23" s="53"/>
      <c r="K23" s="53"/>
      <c r="L23" s="53"/>
      <c r="M23" s="53"/>
      <c r="N23" s="53"/>
      <c r="O23" s="53"/>
      <c r="P23" s="53"/>
      <c r="Q23" s="12">
        <v>180.46</v>
      </c>
      <c r="R23" s="14">
        <v>0</v>
      </c>
      <c r="S23" s="14">
        <v>26.48</v>
      </c>
      <c r="T23" s="14">
        <v>0</v>
      </c>
      <c r="U23" s="14">
        <v>0</v>
      </c>
      <c r="V23" s="14">
        <v>0</v>
      </c>
      <c r="W23" s="14">
        <v>7.85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7.85</v>
      </c>
      <c r="AD23" s="14">
        <v>0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13" customFormat="1" ht="22.5" customHeight="1" x14ac:dyDescent="0.15">
      <c r="A24" s="38">
        <v>6</v>
      </c>
      <c r="B24" s="38" t="s">
        <v>738</v>
      </c>
      <c r="C24" s="38" t="s">
        <v>739</v>
      </c>
      <c r="D24" s="38" t="s">
        <v>740</v>
      </c>
      <c r="E24" s="38" t="s">
        <v>169</v>
      </c>
      <c r="F24" s="38" t="s">
        <v>734</v>
      </c>
      <c r="G24" s="38" t="s">
        <v>171</v>
      </c>
      <c r="H24" s="38">
        <v>1</v>
      </c>
      <c r="J24" s="38">
        <v>3</v>
      </c>
      <c r="K24" s="38">
        <v>204</v>
      </c>
      <c r="L24" s="38">
        <v>0</v>
      </c>
      <c r="M24" s="38">
        <v>22</v>
      </c>
      <c r="N24" s="54">
        <v>0</v>
      </c>
      <c r="O24" s="38">
        <v>196</v>
      </c>
      <c r="P24" s="54">
        <v>0.98076923076923095</v>
      </c>
      <c r="Q24" s="12">
        <v>184</v>
      </c>
      <c r="R24" s="12">
        <v>0</v>
      </c>
      <c r="S24" s="14">
        <v>20</v>
      </c>
      <c r="T24" s="14">
        <v>0</v>
      </c>
      <c r="U24" s="14">
        <v>0</v>
      </c>
      <c r="V24" s="14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2</v>
      </c>
      <c r="AD24" s="14">
        <v>0</v>
      </c>
      <c r="AE24" s="54">
        <v>5</v>
      </c>
      <c r="AF24" s="54">
        <v>0</v>
      </c>
      <c r="AG24" s="54">
        <v>0</v>
      </c>
      <c r="AH24" s="54">
        <v>10</v>
      </c>
      <c r="AI24" s="54">
        <v>7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8">
        <v>0</v>
      </c>
      <c r="AP24" s="54">
        <v>0</v>
      </c>
      <c r="AQ24" s="54">
        <v>0</v>
      </c>
      <c r="AR24" s="54">
        <v>247.57</v>
      </c>
      <c r="AS24" s="38">
        <v>5</v>
      </c>
      <c r="AT24" s="54">
        <v>4.95</v>
      </c>
      <c r="AU24" s="54">
        <v>0</v>
      </c>
      <c r="AV24" s="54">
        <v>0</v>
      </c>
      <c r="AW24" s="54">
        <v>0</v>
      </c>
      <c r="AX24" s="54">
        <v>92.19</v>
      </c>
      <c r="AY24" s="54">
        <v>102.14</v>
      </c>
      <c r="AZ24" s="54">
        <v>145.43</v>
      </c>
      <c r="BA24" s="54">
        <v>100</v>
      </c>
      <c r="BB24" s="54">
        <v>181700</v>
      </c>
      <c r="BC24" s="38" t="s">
        <v>4</v>
      </c>
    </row>
    <row r="25" spans="1:55" s="13" customFormat="1" ht="22.5" customHeight="1" x14ac:dyDescent="0.15">
      <c r="A25" s="53"/>
      <c r="B25" s="53"/>
      <c r="C25" s="53"/>
      <c r="D25" s="53"/>
      <c r="E25" s="53"/>
      <c r="F25" s="53"/>
      <c r="G25" s="53"/>
      <c r="H25" s="53"/>
      <c r="J25" s="53"/>
      <c r="K25" s="53"/>
      <c r="L25" s="53"/>
      <c r="M25" s="53"/>
      <c r="N25" s="53"/>
      <c r="O25" s="53"/>
      <c r="P25" s="53"/>
      <c r="Q25" s="12">
        <v>180.46</v>
      </c>
      <c r="R25" s="14">
        <v>0</v>
      </c>
      <c r="S25" s="14">
        <v>29.42</v>
      </c>
      <c r="T25" s="14">
        <v>0</v>
      </c>
      <c r="U25" s="14">
        <v>0</v>
      </c>
      <c r="V25" s="14">
        <v>0</v>
      </c>
      <c r="W25" s="14">
        <v>7.85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7.85</v>
      </c>
      <c r="AD25" s="14"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s="13" customFormat="1" ht="22.5" customHeight="1" x14ac:dyDescent="0.15">
      <c r="A26" s="38">
        <v>7</v>
      </c>
      <c r="B26" s="38" t="s">
        <v>741</v>
      </c>
      <c r="C26" s="38" t="s">
        <v>742</v>
      </c>
      <c r="D26" s="38" t="s">
        <v>743</v>
      </c>
      <c r="E26" s="38" t="s">
        <v>169</v>
      </c>
      <c r="F26" s="38" t="s">
        <v>744</v>
      </c>
      <c r="G26" s="38" t="s">
        <v>745</v>
      </c>
      <c r="H26" s="38">
        <v>1</v>
      </c>
      <c r="J26" s="38">
        <v>2</v>
      </c>
      <c r="K26" s="38">
        <v>204</v>
      </c>
      <c r="L26" s="38">
        <v>0</v>
      </c>
      <c r="M26" s="38">
        <v>23</v>
      </c>
      <c r="N26" s="54">
        <v>459.43516</v>
      </c>
      <c r="O26" s="38">
        <v>222</v>
      </c>
      <c r="P26" s="54">
        <v>2.0695277477477498</v>
      </c>
      <c r="Q26" s="12">
        <v>192</v>
      </c>
      <c r="R26" s="12">
        <v>0</v>
      </c>
      <c r="S26" s="14">
        <v>38</v>
      </c>
      <c r="T26" s="14">
        <v>0</v>
      </c>
      <c r="U26" s="14">
        <v>0</v>
      </c>
      <c r="V26" s="14">
        <v>0</v>
      </c>
      <c r="W26" s="14">
        <v>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54">
        <v>9.75</v>
      </c>
      <c r="AF26" s="54">
        <v>1</v>
      </c>
      <c r="AG26" s="54">
        <v>0</v>
      </c>
      <c r="AH26" s="54">
        <v>9.6199999999999992</v>
      </c>
      <c r="AI26" s="54">
        <v>7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8">
        <v>0</v>
      </c>
      <c r="AP26" s="54">
        <v>0</v>
      </c>
      <c r="AQ26" s="54">
        <v>0</v>
      </c>
      <c r="AR26" s="54">
        <v>549.526463643086</v>
      </c>
      <c r="AS26" s="38">
        <v>9.75</v>
      </c>
      <c r="AT26" s="54">
        <v>5.9</v>
      </c>
      <c r="AU26" s="54">
        <v>2.60646364308603</v>
      </c>
      <c r="AV26" s="54">
        <v>0</v>
      </c>
      <c r="AW26" s="54">
        <v>0</v>
      </c>
      <c r="AX26" s="54">
        <v>94.15</v>
      </c>
      <c r="AY26" s="54">
        <v>112.406463643086</v>
      </c>
      <c r="AZ26" s="54">
        <v>437.12</v>
      </c>
      <c r="BA26" s="54">
        <v>400</v>
      </c>
      <c r="BB26" s="54">
        <v>148500</v>
      </c>
      <c r="BC26" s="38" t="s">
        <v>4</v>
      </c>
    </row>
    <row r="27" spans="1:55" s="13" customFormat="1" ht="22.5" customHeight="1" x14ac:dyDescent="0.15">
      <c r="A27" s="53"/>
      <c r="B27" s="53"/>
      <c r="C27" s="53"/>
      <c r="D27" s="53"/>
      <c r="E27" s="53"/>
      <c r="F27" s="53"/>
      <c r="G27" s="53"/>
      <c r="H27" s="53"/>
      <c r="J27" s="53"/>
      <c r="K27" s="53"/>
      <c r="L27" s="53"/>
      <c r="M27" s="53"/>
      <c r="N27" s="53"/>
      <c r="O27" s="53"/>
      <c r="P27" s="53"/>
      <c r="Q27" s="12">
        <v>397.35</v>
      </c>
      <c r="R27" s="14">
        <v>0</v>
      </c>
      <c r="S27" s="14">
        <v>117.96</v>
      </c>
      <c r="T27" s="14">
        <v>0</v>
      </c>
      <c r="U27" s="14">
        <v>0</v>
      </c>
      <c r="V27" s="14">
        <v>0</v>
      </c>
      <c r="W27" s="14">
        <v>7.85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s="13" customFormat="1" ht="22.5" customHeight="1" x14ac:dyDescent="0.15">
      <c r="A28" s="38">
        <v>8</v>
      </c>
      <c r="B28" s="38" t="s">
        <v>746</v>
      </c>
      <c r="C28" s="38" t="s">
        <v>747</v>
      </c>
      <c r="D28" s="38" t="s">
        <v>748</v>
      </c>
      <c r="E28" s="38" t="s">
        <v>169</v>
      </c>
      <c r="F28" s="38" t="s">
        <v>749</v>
      </c>
      <c r="G28" s="38" t="s">
        <v>171</v>
      </c>
      <c r="H28" s="38">
        <v>1</v>
      </c>
      <c r="J28" s="38">
        <v>3</v>
      </c>
      <c r="K28" s="38">
        <v>204</v>
      </c>
      <c r="L28" s="38">
        <v>0</v>
      </c>
      <c r="M28" s="38">
        <v>24</v>
      </c>
      <c r="N28" s="54">
        <v>148.07</v>
      </c>
      <c r="O28" s="38">
        <v>227</v>
      </c>
      <c r="P28" s="54">
        <v>0.98076923076923095</v>
      </c>
      <c r="Q28" s="12">
        <v>200</v>
      </c>
      <c r="R28" s="12">
        <v>0</v>
      </c>
      <c r="S28" s="14">
        <v>35</v>
      </c>
      <c r="T28" s="14">
        <v>0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54">
        <v>8.75</v>
      </c>
      <c r="AF28" s="54">
        <v>0</v>
      </c>
      <c r="AG28" s="54">
        <v>0</v>
      </c>
      <c r="AH28" s="54">
        <v>10</v>
      </c>
      <c r="AI28" s="54">
        <v>7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38">
        <v>0</v>
      </c>
      <c r="AP28" s="54">
        <v>0</v>
      </c>
      <c r="AQ28" s="54">
        <v>0</v>
      </c>
      <c r="AR28" s="54">
        <v>281.24</v>
      </c>
      <c r="AS28" s="38">
        <v>8.75</v>
      </c>
      <c r="AT28" s="54">
        <v>5.62</v>
      </c>
      <c r="AU28" s="54">
        <v>0</v>
      </c>
      <c r="AV28" s="54">
        <v>0</v>
      </c>
      <c r="AW28" s="54">
        <v>0</v>
      </c>
      <c r="AX28" s="54">
        <v>94.15</v>
      </c>
      <c r="AY28" s="54">
        <v>108.52</v>
      </c>
      <c r="AZ28" s="54">
        <v>172.72</v>
      </c>
      <c r="BA28" s="54">
        <v>150</v>
      </c>
      <c r="BB28" s="54">
        <v>90900</v>
      </c>
      <c r="BC28" s="38" t="s">
        <v>4</v>
      </c>
    </row>
    <row r="29" spans="1:55" s="13" customFormat="1" ht="22.5" customHeight="1" x14ac:dyDescent="0.15">
      <c r="A29" s="53"/>
      <c r="B29" s="53"/>
      <c r="C29" s="53"/>
      <c r="D29" s="53"/>
      <c r="E29" s="53"/>
      <c r="F29" s="53"/>
      <c r="G29" s="53"/>
      <c r="H29" s="53"/>
      <c r="J29" s="53"/>
      <c r="K29" s="53"/>
      <c r="L29" s="53"/>
      <c r="M29" s="53"/>
      <c r="N29" s="53"/>
      <c r="O29" s="53"/>
      <c r="P29" s="53"/>
      <c r="Q29" s="12">
        <v>196.15</v>
      </c>
      <c r="R29" s="14">
        <v>0</v>
      </c>
      <c r="S29" s="14">
        <v>51.49</v>
      </c>
      <c r="T29" s="14">
        <v>0</v>
      </c>
      <c r="U29" s="14">
        <v>0</v>
      </c>
      <c r="V29" s="14">
        <v>0</v>
      </c>
      <c r="W29" s="14">
        <v>7.85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s="13" customFormat="1" ht="22.5" customHeight="1" x14ac:dyDescent="0.15">
      <c r="A30" s="38">
        <v>9</v>
      </c>
      <c r="B30" s="38" t="s">
        <v>750</v>
      </c>
      <c r="C30" s="38" t="s">
        <v>751</v>
      </c>
      <c r="D30" s="38" t="s">
        <v>752</v>
      </c>
      <c r="E30" s="38" t="s">
        <v>169</v>
      </c>
      <c r="F30" s="38" t="s">
        <v>753</v>
      </c>
      <c r="G30" s="38" t="s">
        <v>171</v>
      </c>
      <c r="H30" s="38">
        <v>1</v>
      </c>
      <c r="J30" s="38">
        <v>2</v>
      </c>
      <c r="K30" s="38">
        <v>202</v>
      </c>
      <c r="L30" s="38">
        <v>0</v>
      </c>
      <c r="M30" s="38">
        <v>22</v>
      </c>
      <c r="N30" s="54">
        <v>94.420680000000004</v>
      </c>
      <c r="O30" s="38">
        <v>194</v>
      </c>
      <c r="P30" s="54">
        <v>0.97115384615384603</v>
      </c>
      <c r="Q30" s="12">
        <v>184</v>
      </c>
      <c r="R30" s="12">
        <v>0</v>
      </c>
      <c r="S30" s="14">
        <v>18</v>
      </c>
      <c r="T30" s="14">
        <v>0</v>
      </c>
      <c r="U30" s="14">
        <v>0</v>
      </c>
      <c r="V30" s="14">
        <v>0</v>
      </c>
      <c r="W30" s="14">
        <v>1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54">
        <v>4.5</v>
      </c>
      <c r="AF30" s="54">
        <v>2</v>
      </c>
      <c r="AG30" s="54">
        <v>0</v>
      </c>
      <c r="AH30" s="54">
        <v>9.23</v>
      </c>
      <c r="AI30" s="54">
        <v>7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38">
        <v>0</v>
      </c>
      <c r="AP30" s="54">
        <v>0</v>
      </c>
      <c r="AQ30" s="54">
        <v>0</v>
      </c>
      <c r="AR30" s="54">
        <v>233.41</v>
      </c>
      <c r="AS30" s="38">
        <v>4.5</v>
      </c>
      <c r="AT30" s="54">
        <v>4.67</v>
      </c>
      <c r="AU30" s="54">
        <v>0</v>
      </c>
      <c r="AV30" s="54">
        <v>0</v>
      </c>
      <c r="AW30" s="54">
        <v>0</v>
      </c>
      <c r="AX30" s="54">
        <v>85.46</v>
      </c>
      <c r="AY30" s="54">
        <v>94.63</v>
      </c>
      <c r="AZ30" s="54">
        <v>138.78</v>
      </c>
      <c r="BA30" s="54">
        <v>100</v>
      </c>
      <c r="BB30" s="54">
        <v>155100</v>
      </c>
      <c r="BC30" s="38" t="s">
        <v>4</v>
      </c>
    </row>
    <row r="31" spans="1:55" s="13" customFormat="1" ht="22.5" customHeight="1" x14ac:dyDescent="0.15">
      <c r="A31" s="53"/>
      <c r="B31" s="53"/>
      <c r="C31" s="53"/>
      <c r="D31" s="53"/>
      <c r="E31" s="53"/>
      <c r="F31" s="53"/>
      <c r="G31" s="53"/>
      <c r="H31" s="53"/>
      <c r="J31" s="53"/>
      <c r="K31" s="53"/>
      <c r="L31" s="53"/>
      <c r="M31" s="53"/>
      <c r="N31" s="53"/>
      <c r="O31" s="53"/>
      <c r="P31" s="53"/>
      <c r="Q31" s="12">
        <v>178.69</v>
      </c>
      <c r="R31" s="14">
        <v>0</v>
      </c>
      <c r="S31" s="14">
        <v>26.22</v>
      </c>
      <c r="T31" s="14">
        <v>0</v>
      </c>
      <c r="U31" s="14">
        <v>0</v>
      </c>
      <c r="V31" s="14">
        <v>0</v>
      </c>
      <c r="W31" s="14">
        <v>7.77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s="16" customFormat="1" ht="16.5" customHeight="1" x14ac:dyDescent="0.2">
      <c r="A32" s="57" t="s">
        <v>303</v>
      </c>
      <c r="B32" s="58"/>
      <c r="C32" s="58"/>
      <c r="D32" s="58"/>
      <c r="E32" s="58"/>
      <c r="F32" s="58"/>
      <c r="G32" s="58"/>
      <c r="H32" s="61">
        <f>SUM(H14:H31)</f>
        <v>6</v>
      </c>
      <c r="J32" s="61">
        <f>SUM(J14:J31)</f>
        <v>17</v>
      </c>
      <c r="K32" s="61">
        <f t="shared" ref="K32:P32" si="0">SUM(K14:K31)</f>
        <v>1834</v>
      </c>
      <c r="L32" s="61">
        <f t="shared" si="0"/>
        <v>0</v>
      </c>
      <c r="M32" s="61">
        <f t="shared" si="0"/>
        <v>205.5</v>
      </c>
      <c r="N32" s="61">
        <f t="shared" si="0"/>
        <v>1051.1990899999998</v>
      </c>
      <c r="O32" s="61">
        <f t="shared" si="0"/>
        <v>1878</v>
      </c>
      <c r="P32" s="61">
        <f t="shared" si="0"/>
        <v>9.9060662092862142</v>
      </c>
      <c r="Q32" s="17">
        <f>SUM(Q14+Q16+Q18+Q20+Q22+Q24+Q26+Q28+Q30)</f>
        <v>1716</v>
      </c>
      <c r="R32" s="17">
        <f t="shared" ref="R32:AD32" si="1">SUM(R14+R16+R18+R20+R22+R24+R26+R28+R30)</f>
        <v>0</v>
      </c>
      <c r="S32" s="17">
        <f t="shared" si="1"/>
        <v>234</v>
      </c>
      <c r="T32" s="17">
        <f t="shared" si="1"/>
        <v>0</v>
      </c>
      <c r="U32" s="17">
        <f t="shared" si="1"/>
        <v>0</v>
      </c>
      <c r="V32" s="17">
        <f t="shared" si="1"/>
        <v>0</v>
      </c>
      <c r="W32" s="17">
        <f t="shared" si="1"/>
        <v>9</v>
      </c>
      <c r="X32" s="17">
        <f t="shared" si="1"/>
        <v>0</v>
      </c>
      <c r="Y32" s="17">
        <f t="shared" si="1"/>
        <v>0</v>
      </c>
      <c r="Z32" s="17">
        <f t="shared" si="1"/>
        <v>0</v>
      </c>
      <c r="AA32" s="17">
        <f t="shared" si="1"/>
        <v>0</v>
      </c>
      <c r="AB32" s="17">
        <f t="shared" si="1"/>
        <v>0</v>
      </c>
      <c r="AC32" s="17">
        <f t="shared" si="1"/>
        <v>6.5</v>
      </c>
      <c r="AD32" s="17">
        <f t="shared" si="1"/>
        <v>0</v>
      </c>
      <c r="AE32" s="62">
        <f>SUM(AE14:AE31)</f>
        <v>58.75</v>
      </c>
      <c r="AF32" s="62">
        <f t="shared" ref="AF32:BB32" si="2">SUM(AF14:AF31)</f>
        <v>4</v>
      </c>
      <c r="AG32" s="62">
        <f t="shared" si="2"/>
        <v>0</v>
      </c>
      <c r="AH32" s="62">
        <f t="shared" si="2"/>
        <v>88.470000000000013</v>
      </c>
      <c r="AI32" s="62">
        <f t="shared" si="2"/>
        <v>63</v>
      </c>
      <c r="AJ32" s="62">
        <f t="shared" si="2"/>
        <v>0</v>
      </c>
      <c r="AK32" s="62">
        <f t="shared" si="2"/>
        <v>0</v>
      </c>
      <c r="AL32" s="62">
        <f t="shared" si="2"/>
        <v>0</v>
      </c>
      <c r="AM32" s="62">
        <f t="shared" si="2"/>
        <v>0</v>
      </c>
      <c r="AN32" s="62">
        <f t="shared" si="2"/>
        <v>0</v>
      </c>
      <c r="AO32" s="62">
        <f t="shared" si="2"/>
        <v>0</v>
      </c>
      <c r="AP32" s="62">
        <f t="shared" si="2"/>
        <v>0</v>
      </c>
      <c r="AQ32" s="62">
        <f t="shared" si="2"/>
        <v>0</v>
      </c>
      <c r="AR32" s="62">
        <f t="shared" si="2"/>
        <v>2602.5764636430858</v>
      </c>
      <c r="AS32" s="62">
        <f t="shared" si="2"/>
        <v>58.75</v>
      </c>
      <c r="AT32" s="62">
        <f t="shared" si="2"/>
        <v>46.959999999999994</v>
      </c>
      <c r="AU32" s="62">
        <f t="shared" si="2"/>
        <v>2.60646364308603</v>
      </c>
      <c r="AV32" s="62">
        <f t="shared" si="2"/>
        <v>0</v>
      </c>
      <c r="AW32" s="62">
        <f t="shared" si="2"/>
        <v>0</v>
      </c>
      <c r="AX32" s="62">
        <f t="shared" si="2"/>
        <v>826.9</v>
      </c>
      <c r="AY32" s="62">
        <f t="shared" si="2"/>
        <v>935.21646364308594</v>
      </c>
      <c r="AZ32" s="62">
        <f t="shared" si="2"/>
        <v>1667.3600000000001</v>
      </c>
      <c r="BA32" s="62">
        <f t="shared" si="2"/>
        <v>1400</v>
      </c>
      <c r="BB32" s="62">
        <f t="shared" si="2"/>
        <v>1069500</v>
      </c>
      <c r="BC32" s="67" t="s">
        <v>4</v>
      </c>
    </row>
    <row r="33" spans="1:55" s="16" customFormat="1" ht="16.5" customHeight="1" x14ac:dyDescent="0.2">
      <c r="A33" s="59"/>
      <c r="B33" s="60"/>
      <c r="C33" s="60"/>
      <c r="D33" s="60"/>
      <c r="E33" s="60"/>
      <c r="F33" s="60"/>
      <c r="G33" s="60"/>
      <c r="H33" s="59"/>
      <c r="J33" s="59"/>
      <c r="K33" s="59"/>
      <c r="L33" s="59"/>
      <c r="M33" s="59"/>
      <c r="N33" s="59"/>
      <c r="O33" s="59"/>
      <c r="P33" s="59"/>
      <c r="Q33" s="17">
        <f>SUM(Q15+Q17+Q19+Q21+Q23+Q25+Q27+Q29+Q31)</f>
        <v>1890.2600000000002</v>
      </c>
      <c r="R33" s="17">
        <f t="shared" ref="R33:AD33" si="3">SUM(R15+R17+R19+R21+R23+R25+R27+R29+R31)</f>
        <v>0</v>
      </c>
      <c r="S33" s="17">
        <f t="shared" si="3"/>
        <v>406.04999999999995</v>
      </c>
      <c r="T33" s="17">
        <f t="shared" si="3"/>
        <v>0</v>
      </c>
      <c r="U33" s="17">
        <f t="shared" si="3"/>
        <v>0</v>
      </c>
      <c r="V33" s="17">
        <f t="shared" si="3"/>
        <v>0</v>
      </c>
      <c r="W33" s="17">
        <f t="shared" si="3"/>
        <v>70.570000000000007</v>
      </c>
      <c r="X33" s="17">
        <f t="shared" si="3"/>
        <v>0</v>
      </c>
      <c r="Y33" s="17">
        <f t="shared" si="3"/>
        <v>0</v>
      </c>
      <c r="Z33" s="17">
        <f t="shared" si="3"/>
        <v>0</v>
      </c>
      <c r="AA33" s="17">
        <f t="shared" si="3"/>
        <v>0</v>
      </c>
      <c r="AB33" s="17">
        <f t="shared" si="3"/>
        <v>0</v>
      </c>
      <c r="AC33" s="17">
        <f t="shared" si="3"/>
        <v>25.509999999999998</v>
      </c>
      <c r="AD33" s="17">
        <f t="shared" si="3"/>
        <v>0</v>
      </c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68"/>
    </row>
    <row r="34" spans="1:55" s="16" customFormat="1" ht="41.65" customHeight="1" x14ac:dyDescent="0.2">
      <c r="A34" s="69" t="s">
        <v>1424</v>
      </c>
      <c r="B34" s="58"/>
      <c r="C34" s="58"/>
      <c r="D34" s="58"/>
      <c r="E34" s="58"/>
      <c r="F34" s="58"/>
      <c r="G34" s="58"/>
      <c r="H34" s="79" t="s">
        <v>4</v>
      </c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69" t="s">
        <v>1425</v>
      </c>
      <c r="AA34" s="58"/>
      <c r="AB34" s="58"/>
      <c r="AC34" s="58"/>
      <c r="AD34" s="58"/>
      <c r="AE34" s="58"/>
      <c r="AF34" s="58"/>
      <c r="AG34" s="58"/>
      <c r="AH34" s="79" t="s">
        <v>4</v>
      </c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69" t="s">
        <v>1426</v>
      </c>
      <c r="AZ34" s="58"/>
      <c r="BA34" s="58"/>
      <c r="BB34" s="58"/>
      <c r="BC34" s="58"/>
    </row>
    <row r="35" spans="1:55" ht="0" hidden="1" customHeight="1" x14ac:dyDescent="0.25"/>
  </sheetData>
  <mergeCells count="510">
    <mergeCell ref="A8:G8"/>
    <mergeCell ref="AZ32:AZ33"/>
    <mergeCell ref="BA32:BA33"/>
    <mergeCell ref="BB32:BB33"/>
    <mergeCell ref="BC32:BC33"/>
    <mergeCell ref="A34:G34"/>
    <mergeCell ref="H34:Y34"/>
    <mergeCell ref="Z34:AG34"/>
    <mergeCell ref="AH34:AX34"/>
    <mergeCell ref="AY34:BC34"/>
    <mergeCell ref="AU32:AU33"/>
    <mergeCell ref="AV32:AV33"/>
    <mergeCell ref="AW32:AW33"/>
    <mergeCell ref="AX32:AX33"/>
    <mergeCell ref="AY32:AY33"/>
    <mergeCell ref="AP32:AP33"/>
    <mergeCell ref="AQ32:AQ33"/>
    <mergeCell ref="AR32:AR33"/>
    <mergeCell ref="AS32:AS33"/>
    <mergeCell ref="AT32:AT33"/>
    <mergeCell ref="AK32:AK33"/>
    <mergeCell ref="AL32:AL33"/>
    <mergeCell ref="AM32:AM33"/>
    <mergeCell ref="AN32:AN33"/>
    <mergeCell ref="AO32:AO33"/>
    <mergeCell ref="AF32:AF33"/>
    <mergeCell ref="AG32:AG33"/>
    <mergeCell ref="AH32:AH33"/>
    <mergeCell ref="AI32:AI33"/>
    <mergeCell ref="AJ32:AJ33"/>
    <mergeCell ref="M32:M33"/>
    <mergeCell ref="N32:N33"/>
    <mergeCell ref="O32:O33"/>
    <mergeCell ref="P32:P33"/>
    <mergeCell ref="AE32:AE33"/>
    <mergeCell ref="A32:G33"/>
    <mergeCell ref="H32:H33"/>
    <mergeCell ref="J32:J33"/>
    <mergeCell ref="K32:K33"/>
    <mergeCell ref="L32:L33"/>
    <mergeCell ref="AY30:AY31"/>
    <mergeCell ref="AZ30:AZ31"/>
    <mergeCell ref="BA30:BA31"/>
    <mergeCell ref="BB30:BB31"/>
    <mergeCell ref="AJ30:AJ31"/>
    <mergeCell ref="AK30:AK31"/>
    <mergeCell ref="AL30:AL31"/>
    <mergeCell ref="AM30:AM31"/>
    <mergeCell ref="AN30:AN31"/>
    <mergeCell ref="AE30:AE31"/>
    <mergeCell ref="AF30:AF31"/>
    <mergeCell ref="AG30:AG31"/>
    <mergeCell ref="AH30:AH31"/>
    <mergeCell ref="AI30:AI31"/>
    <mergeCell ref="L30:L31"/>
    <mergeCell ref="M30:M31"/>
    <mergeCell ref="N30:N31"/>
    <mergeCell ref="O30:O31"/>
    <mergeCell ref="P30:P31"/>
    <mergeCell ref="BC30:BC31"/>
    <mergeCell ref="AT30:AT31"/>
    <mergeCell ref="AU30:AU31"/>
    <mergeCell ref="AV30:AV31"/>
    <mergeCell ref="AW30:AW31"/>
    <mergeCell ref="AX30:AX31"/>
    <mergeCell ref="AO30:AO31"/>
    <mergeCell ref="AP30:AP31"/>
    <mergeCell ref="AQ30:AQ31"/>
    <mergeCell ref="AR30:AR31"/>
    <mergeCell ref="AS30:AS31"/>
    <mergeCell ref="F30:F31"/>
    <mergeCell ref="G30:G31"/>
    <mergeCell ref="H30:H31"/>
    <mergeCell ref="J30:J31"/>
    <mergeCell ref="K30:K31"/>
    <mergeCell ref="A30:A31"/>
    <mergeCell ref="B30:B31"/>
    <mergeCell ref="C30:C31"/>
    <mergeCell ref="D30:D31"/>
    <mergeCell ref="E30:E31"/>
    <mergeCell ref="AY28:AY29"/>
    <mergeCell ref="AZ28:AZ29"/>
    <mergeCell ref="BA28:BA29"/>
    <mergeCell ref="BB28:BB29"/>
    <mergeCell ref="BC28:BC29"/>
    <mergeCell ref="AT28:AT29"/>
    <mergeCell ref="AU28:AU29"/>
    <mergeCell ref="AV28:AV29"/>
    <mergeCell ref="AW28:AW29"/>
    <mergeCell ref="AX28:AX29"/>
    <mergeCell ref="AO28:AO29"/>
    <mergeCell ref="AP28:AP29"/>
    <mergeCell ref="AQ28:AQ29"/>
    <mergeCell ref="AR28:AR29"/>
    <mergeCell ref="AS28:AS29"/>
    <mergeCell ref="AJ28:AJ29"/>
    <mergeCell ref="AK28:AK29"/>
    <mergeCell ref="AL28:AL29"/>
    <mergeCell ref="AM28:AM29"/>
    <mergeCell ref="AN28:AN29"/>
    <mergeCell ref="AE28:AE29"/>
    <mergeCell ref="AF28:AF29"/>
    <mergeCell ref="AG28:AG29"/>
    <mergeCell ref="AH28:AH29"/>
    <mergeCell ref="AI28:AI29"/>
    <mergeCell ref="L28:L29"/>
    <mergeCell ref="M28:M29"/>
    <mergeCell ref="N28:N29"/>
    <mergeCell ref="O28:O29"/>
    <mergeCell ref="P28:P29"/>
    <mergeCell ref="F28:F29"/>
    <mergeCell ref="G28:G29"/>
    <mergeCell ref="H28:H29"/>
    <mergeCell ref="J28:J29"/>
    <mergeCell ref="K28:K29"/>
    <mergeCell ref="A28:A29"/>
    <mergeCell ref="B28:B29"/>
    <mergeCell ref="C28:C29"/>
    <mergeCell ref="D28:D29"/>
    <mergeCell ref="E28:E29"/>
    <mergeCell ref="AY26:AY27"/>
    <mergeCell ref="AZ26:AZ27"/>
    <mergeCell ref="BA26:BA27"/>
    <mergeCell ref="BB26:BB27"/>
    <mergeCell ref="BC26:BC27"/>
    <mergeCell ref="AT26:AT27"/>
    <mergeCell ref="AU26:AU27"/>
    <mergeCell ref="AV26:AV27"/>
    <mergeCell ref="AW26:AW27"/>
    <mergeCell ref="AX26:AX27"/>
    <mergeCell ref="AO26:AO27"/>
    <mergeCell ref="AP26:AP27"/>
    <mergeCell ref="AQ26:AQ27"/>
    <mergeCell ref="AR26:AR27"/>
    <mergeCell ref="AS26:AS27"/>
    <mergeCell ref="AJ26:AJ27"/>
    <mergeCell ref="AK26:AK27"/>
    <mergeCell ref="AL26:AL27"/>
    <mergeCell ref="AM26:AM27"/>
    <mergeCell ref="AN26:AN27"/>
    <mergeCell ref="AE26:AE27"/>
    <mergeCell ref="AF26:AF27"/>
    <mergeCell ref="AG26:AG27"/>
    <mergeCell ref="AH26:AH27"/>
    <mergeCell ref="AI26:AI27"/>
    <mergeCell ref="L26:L27"/>
    <mergeCell ref="M26:M27"/>
    <mergeCell ref="N26:N27"/>
    <mergeCell ref="O26:O27"/>
    <mergeCell ref="P26:P27"/>
    <mergeCell ref="F26:F27"/>
    <mergeCell ref="G26:G27"/>
    <mergeCell ref="H26:H27"/>
    <mergeCell ref="J26:J27"/>
    <mergeCell ref="K26:K27"/>
    <mergeCell ref="A26:A27"/>
    <mergeCell ref="B26:B27"/>
    <mergeCell ref="C26:C27"/>
    <mergeCell ref="D26:D27"/>
    <mergeCell ref="E26:E27"/>
    <mergeCell ref="AY24:AY25"/>
    <mergeCell ref="AZ24:AZ25"/>
    <mergeCell ref="BA24:BA25"/>
    <mergeCell ref="BB24:BB25"/>
    <mergeCell ref="BC24:BC25"/>
    <mergeCell ref="AT24:AT25"/>
    <mergeCell ref="AU24:AU25"/>
    <mergeCell ref="AV24:AV25"/>
    <mergeCell ref="AW24:AW25"/>
    <mergeCell ref="AX24:AX25"/>
    <mergeCell ref="AO24:AO25"/>
    <mergeCell ref="AP24:AP25"/>
    <mergeCell ref="AQ24:AQ25"/>
    <mergeCell ref="AR24:AR25"/>
    <mergeCell ref="AS24:AS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AI24:AI25"/>
    <mergeCell ref="L24:L25"/>
    <mergeCell ref="M24:M25"/>
    <mergeCell ref="N24:N25"/>
    <mergeCell ref="O24:O25"/>
    <mergeCell ref="P24:P25"/>
    <mergeCell ref="F24:F25"/>
    <mergeCell ref="G24:G25"/>
    <mergeCell ref="H24:H25"/>
    <mergeCell ref="J24:J25"/>
    <mergeCell ref="K24:K25"/>
    <mergeCell ref="A24:A25"/>
    <mergeCell ref="B24:B25"/>
    <mergeCell ref="C24:C25"/>
    <mergeCell ref="D24:D25"/>
    <mergeCell ref="E24:E25"/>
    <mergeCell ref="AY22:AY23"/>
    <mergeCell ref="AZ22:AZ23"/>
    <mergeCell ref="BA22:BA23"/>
    <mergeCell ref="BB22:BB23"/>
    <mergeCell ref="BC22:BC23"/>
    <mergeCell ref="AT22:AT23"/>
    <mergeCell ref="AU22:AU23"/>
    <mergeCell ref="AV22:AV23"/>
    <mergeCell ref="AW22:AW23"/>
    <mergeCell ref="AX22:AX23"/>
    <mergeCell ref="AO22:AO23"/>
    <mergeCell ref="AP22:AP23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L22:L23"/>
    <mergeCell ref="M22:M23"/>
    <mergeCell ref="N22:N23"/>
    <mergeCell ref="O22:O23"/>
    <mergeCell ref="P22:P23"/>
    <mergeCell ref="F22:F23"/>
    <mergeCell ref="G22:G23"/>
    <mergeCell ref="H22:H23"/>
    <mergeCell ref="J22:J23"/>
    <mergeCell ref="K22:K23"/>
    <mergeCell ref="A22:A23"/>
    <mergeCell ref="B22:B23"/>
    <mergeCell ref="C22:C23"/>
    <mergeCell ref="D22:D23"/>
    <mergeCell ref="E22:E23"/>
    <mergeCell ref="AY20:AY21"/>
    <mergeCell ref="AZ20:AZ21"/>
    <mergeCell ref="BA20:BA21"/>
    <mergeCell ref="BB20:BB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18:A19"/>
    <mergeCell ref="B18:B19"/>
    <mergeCell ref="C18:C19"/>
    <mergeCell ref="D18:D19"/>
    <mergeCell ref="E18:E19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14:AH15"/>
    <mergeCell ref="K14:K15"/>
    <mergeCell ref="L14:L15"/>
    <mergeCell ref="M14:M15"/>
    <mergeCell ref="N14:N15"/>
    <mergeCell ref="O14:O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Z11:AZ12"/>
    <mergeCell ref="BA11:BA12"/>
    <mergeCell ref="BB11:BB12"/>
    <mergeCell ref="AJ11:AJ12"/>
    <mergeCell ref="AK11:AK1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Y9:AY10"/>
    <mergeCell ref="AZ9:AZ10"/>
    <mergeCell ref="BA9:BA10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T9:T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U9:U10"/>
    <mergeCell ref="V9:V10"/>
    <mergeCell ref="W9:W10"/>
    <mergeCell ref="X9:X10"/>
    <mergeCell ref="Y9:Y10"/>
    <mergeCell ref="P9:P10"/>
    <mergeCell ref="Q9:Q10"/>
    <mergeCell ref="R9:R10"/>
    <mergeCell ref="S9:S10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8"/>
  <sheetViews>
    <sheetView showGridLines="0" view="pageBreakPreview" topLeftCell="N19" zoomScale="180" zoomScaleNormal="100" zoomScaleSheetLayoutView="180" workbookViewId="0">
      <selection activeCell="A7" sqref="A7:H7"/>
    </sheetView>
  </sheetViews>
  <sheetFormatPr defaultRowHeight="15" x14ac:dyDescent="0.25"/>
  <cols>
    <col min="1" max="1" width="2.85546875" customWidth="1"/>
    <col min="2" max="2" width="7" customWidth="1"/>
    <col min="3" max="3" width="6" customWidth="1"/>
    <col min="4" max="4" width="7" customWidth="1"/>
    <col min="5" max="5" width="2.85546875" customWidth="1"/>
    <col min="6" max="6" width="7.42578125" customWidth="1"/>
    <col min="7" max="7" width="5.28515625" customWidth="1"/>
    <col min="8" max="8" width="3.85546875" customWidth="1"/>
    <col min="9" max="9" width="4.140625" hidden="1" customWidth="1"/>
    <col min="10" max="11" width="4.140625" customWidth="1"/>
    <col min="12" max="12" width="3.7109375" customWidth="1"/>
    <col min="13" max="13" width="3.5703125" customWidth="1"/>
    <col min="14" max="14" width="3.28515625" customWidth="1"/>
    <col min="15" max="15" width="3.42578125" customWidth="1"/>
    <col min="16" max="16" width="4" customWidth="1"/>
    <col min="17" max="17" width="6.140625" customWidth="1"/>
    <col min="18" max="18" width="4.140625" customWidth="1"/>
    <col min="19" max="19" width="5.140625" customWidth="1"/>
    <col min="20" max="20" width="4" customWidth="1"/>
    <col min="21" max="21" width="5.42578125" customWidth="1"/>
    <col min="22" max="22" width="4.140625" customWidth="1"/>
    <col min="23" max="23" width="4.28515625" customWidth="1"/>
    <col min="24" max="25" width="4.42578125" customWidth="1"/>
    <col min="26" max="26" width="3.7109375" hidden="1" customWidth="1"/>
    <col min="27" max="27" width="3.5703125" hidden="1" customWidth="1"/>
    <col min="28" max="28" width="4.28515625" customWidth="1"/>
    <col min="29" max="29" width="4.140625" customWidth="1"/>
    <col min="30" max="30" width="4.85546875" hidden="1" customWidth="1"/>
    <col min="31" max="31" width="4.42578125" customWidth="1"/>
    <col min="32" max="32" width="3.42578125" customWidth="1"/>
    <col min="33" max="34" width="3.85546875" customWidth="1"/>
    <col min="35" max="35" width="4.5703125" customWidth="1"/>
    <col min="36" max="36" width="4.140625" hidden="1" customWidth="1"/>
    <col min="37" max="37" width="3.5703125" hidden="1" customWidth="1"/>
    <col min="38" max="38" width="3.5703125" customWidth="1"/>
    <col min="39" max="39" width="3.85546875" hidden="1" customWidth="1"/>
    <col min="40" max="41" width="4" hidden="1" customWidth="1"/>
    <col min="42" max="43" width="4.140625" hidden="1" customWidth="1"/>
    <col min="44" max="44" width="6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3.7109375" hidden="1" customWidth="1"/>
    <col min="50" max="50" width="4.42578125" customWidth="1"/>
    <col min="51" max="51" width="4.7109375" customWidth="1"/>
    <col min="52" max="52" width="4.5703125" customWidth="1"/>
    <col min="53" max="53" width="5.5703125" customWidth="1"/>
    <col min="54" max="54" width="7.28515625" customWidth="1"/>
    <col min="55" max="55" width="11.710937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2.5" customHeight="1" x14ac:dyDescent="0.25">
      <c r="A7" s="65" t="s">
        <v>307</v>
      </c>
      <c r="B7" s="65"/>
      <c r="C7" s="65"/>
      <c r="D7" s="65"/>
      <c r="E7" s="65"/>
      <c r="F7" s="65"/>
      <c r="G7" s="65"/>
      <c r="H7" s="65"/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x14ac:dyDescent="0.25">
      <c r="A10" s="95" t="s">
        <v>59</v>
      </c>
      <c r="B10" s="95" t="s">
        <v>60</v>
      </c>
      <c r="C10" s="95" t="s">
        <v>61</v>
      </c>
      <c r="D10" s="97"/>
      <c r="E10" s="95" t="s">
        <v>62</v>
      </c>
      <c r="F10" s="95" t="s">
        <v>63</v>
      </c>
      <c r="G10" s="95" t="s">
        <v>64</v>
      </c>
      <c r="H10" s="95" t="s">
        <v>65</v>
      </c>
      <c r="I10" s="100"/>
      <c r="J10" s="101"/>
      <c r="K10" s="95" t="s">
        <v>66</v>
      </c>
      <c r="L10" s="95" t="s">
        <v>67</v>
      </c>
      <c r="M10" s="95" t="s">
        <v>68</v>
      </c>
      <c r="N10" s="95" t="s">
        <v>69</v>
      </c>
      <c r="O10" s="95" t="s">
        <v>70</v>
      </c>
      <c r="P10" s="95" t="s">
        <v>71</v>
      </c>
      <c r="Q10" s="95" t="s">
        <v>72</v>
      </c>
      <c r="R10" s="95" t="s">
        <v>73</v>
      </c>
      <c r="S10" s="95" t="s">
        <v>74</v>
      </c>
      <c r="T10" s="95" t="s">
        <v>75</v>
      </c>
      <c r="U10" s="95" t="s">
        <v>76</v>
      </c>
      <c r="V10" s="95" t="s">
        <v>77</v>
      </c>
      <c r="W10" s="95" t="s">
        <v>78</v>
      </c>
      <c r="X10" s="95" t="s">
        <v>79</v>
      </c>
      <c r="Y10" s="95" t="s">
        <v>80</v>
      </c>
      <c r="Z10" s="95" t="s">
        <v>81</v>
      </c>
      <c r="AA10" s="95" t="s">
        <v>82</v>
      </c>
      <c r="AB10" s="95" t="s">
        <v>83</v>
      </c>
      <c r="AC10" s="95" t="s">
        <v>84</v>
      </c>
      <c r="AD10" s="95" t="s">
        <v>85</v>
      </c>
      <c r="AE10" s="95" t="s">
        <v>86</v>
      </c>
      <c r="AF10" s="95" t="s">
        <v>87</v>
      </c>
      <c r="AG10" s="95" t="s">
        <v>88</v>
      </c>
      <c r="AH10" s="95" t="s">
        <v>89</v>
      </c>
      <c r="AI10" s="95" t="s">
        <v>90</v>
      </c>
      <c r="AJ10" s="95" t="s">
        <v>91</v>
      </c>
      <c r="AK10" s="95" t="s">
        <v>92</v>
      </c>
      <c r="AL10" s="95" t="s">
        <v>93</v>
      </c>
      <c r="AM10" s="95" t="s">
        <v>94</v>
      </c>
      <c r="AN10" s="95" t="s">
        <v>95</v>
      </c>
      <c r="AO10" s="95" t="s">
        <v>96</v>
      </c>
      <c r="AP10" s="95" t="s">
        <v>97</v>
      </c>
      <c r="AQ10" s="95" t="s">
        <v>98</v>
      </c>
      <c r="AR10" s="95" t="s">
        <v>99</v>
      </c>
      <c r="AS10" s="95" t="s">
        <v>100</v>
      </c>
      <c r="AT10" s="95" t="s">
        <v>101</v>
      </c>
      <c r="AU10" s="95" t="s">
        <v>102</v>
      </c>
      <c r="AV10" s="95" t="s">
        <v>103</v>
      </c>
      <c r="AW10" s="95" t="s">
        <v>104</v>
      </c>
      <c r="AX10" s="95" t="s">
        <v>105</v>
      </c>
      <c r="AY10" s="95" t="s">
        <v>106</v>
      </c>
      <c r="AZ10" s="95" t="s">
        <v>107</v>
      </c>
      <c r="BA10" s="95" t="s">
        <v>108</v>
      </c>
      <c r="BB10" s="95" t="s">
        <v>109</v>
      </c>
      <c r="BC10" s="95" t="s">
        <v>110</v>
      </c>
    </row>
    <row r="11" spans="1:55" ht="16.5" x14ac:dyDescent="0.25">
      <c r="A11" s="96"/>
      <c r="B11" s="96"/>
      <c r="C11" s="98"/>
      <c r="D11" s="99"/>
      <c r="E11" s="96"/>
      <c r="F11" s="96"/>
      <c r="G11" s="96"/>
      <c r="H11" s="3" t="s">
        <v>111</v>
      </c>
      <c r="I11" s="95" t="s">
        <v>112</v>
      </c>
      <c r="J11" s="101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</row>
    <row r="12" spans="1:55" s="8" customFormat="1" ht="49.5" x14ac:dyDescent="0.15">
      <c r="A12" s="7" t="s">
        <v>113</v>
      </c>
      <c r="B12" s="7" t="s">
        <v>114</v>
      </c>
      <c r="C12" s="102" t="s">
        <v>115</v>
      </c>
      <c r="D12" s="103"/>
      <c r="E12" s="7" t="s">
        <v>116</v>
      </c>
      <c r="F12" s="7" t="s">
        <v>117</v>
      </c>
      <c r="G12" s="7" t="s">
        <v>118</v>
      </c>
      <c r="H12" s="7" t="s">
        <v>119</v>
      </c>
      <c r="J12" s="7" t="s">
        <v>120</v>
      </c>
      <c r="K12" s="7" t="s">
        <v>121</v>
      </c>
      <c r="L12" s="7" t="s">
        <v>122</v>
      </c>
      <c r="M12" s="7" t="s">
        <v>123</v>
      </c>
      <c r="N12" s="7" t="s">
        <v>124</v>
      </c>
      <c r="O12" s="7" t="s">
        <v>125</v>
      </c>
      <c r="P12" s="7" t="s">
        <v>126</v>
      </c>
      <c r="Q12" s="7" t="s">
        <v>127</v>
      </c>
      <c r="R12" s="7" t="s">
        <v>128</v>
      </c>
      <c r="S12" s="7" t="s">
        <v>129</v>
      </c>
      <c r="T12" s="7" t="s">
        <v>130</v>
      </c>
      <c r="U12" s="7" t="s">
        <v>131</v>
      </c>
      <c r="V12" s="7" t="s">
        <v>132</v>
      </c>
      <c r="W12" s="7" t="s">
        <v>133</v>
      </c>
      <c r="X12" s="7" t="s">
        <v>134</v>
      </c>
      <c r="Y12" s="7" t="s">
        <v>135</v>
      </c>
      <c r="Z12" s="7" t="s">
        <v>136</v>
      </c>
      <c r="AA12" s="7" t="s">
        <v>137</v>
      </c>
      <c r="AB12" s="7" t="s">
        <v>138</v>
      </c>
      <c r="AC12" s="7" t="s">
        <v>139</v>
      </c>
      <c r="AD12" s="7" t="s">
        <v>140</v>
      </c>
      <c r="AE12" s="7" t="s">
        <v>141</v>
      </c>
      <c r="AF12" s="7" t="s">
        <v>142</v>
      </c>
      <c r="AG12" s="7" t="s">
        <v>143</v>
      </c>
      <c r="AH12" s="7" t="s">
        <v>144</v>
      </c>
      <c r="AI12" s="7" t="s">
        <v>145</v>
      </c>
      <c r="AJ12" s="7" t="s">
        <v>146</v>
      </c>
      <c r="AK12" s="7" t="s">
        <v>147</v>
      </c>
      <c r="AL12" s="7" t="s">
        <v>148</v>
      </c>
      <c r="AM12" s="7" t="s">
        <v>149</v>
      </c>
      <c r="AN12" s="7" t="s">
        <v>150</v>
      </c>
      <c r="AO12" s="7" t="s">
        <v>151</v>
      </c>
      <c r="AP12" s="7" t="s">
        <v>152</v>
      </c>
      <c r="AQ12" s="7" t="s">
        <v>153</v>
      </c>
      <c r="AR12" s="7" t="s">
        <v>154</v>
      </c>
      <c r="AS12" s="7" t="s">
        <v>155</v>
      </c>
      <c r="AT12" s="7" t="s">
        <v>156</v>
      </c>
      <c r="AU12" s="7" t="s">
        <v>157</v>
      </c>
      <c r="AV12" s="7" t="s">
        <v>158</v>
      </c>
      <c r="AW12" s="7" t="s">
        <v>159</v>
      </c>
      <c r="AX12" s="7" t="s">
        <v>160</v>
      </c>
      <c r="AY12" s="7" t="s">
        <v>161</v>
      </c>
      <c r="AZ12" s="7" t="s">
        <v>162</v>
      </c>
      <c r="BA12" s="7" t="s">
        <v>163</v>
      </c>
      <c r="BB12" s="7" t="s">
        <v>1391</v>
      </c>
      <c r="BC12" s="7" t="s">
        <v>165</v>
      </c>
    </row>
    <row r="13" spans="1:55" s="13" customFormat="1" ht="22.5" customHeight="1" x14ac:dyDescent="0.15">
      <c r="A13" s="38">
        <v>1</v>
      </c>
      <c r="B13" s="38" t="s">
        <v>308</v>
      </c>
      <c r="C13" s="38" t="s">
        <v>309</v>
      </c>
      <c r="D13" s="38" t="s">
        <v>310</v>
      </c>
      <c r="E13" s="38" t="s">
        <v>169</v>
      </c>
      <c r="F13" s="38" t="s">
        <v>311</v>
      </c>
      <c r="G13" s="38" t="s">
        <v>171</v>
      </c>
      <c r="H13" s="38">
        <v>0</v>
      </c>
      <c r="J13" s="38">
        <v>0</v>
      </c>
      <c r="K13" s="38">
        <v>204</v>
      </c>
      <c r="L13" s="38">
        <v>0</v>
      </c>
      <c r="M13" s="38">
        <v>24</v>
      </c>
      <c r="N13" s="54">
        <v>0</v>
      </c>
      <c r="O13" s="38">
        <v>232</v>
      </c>
      <c r="P13" s="54">
        <v>0.98076923076923095</v>
      </c>
      <c r="Q13" s="12">
        <v>200</v>
      </c>
      <c r="R13" s="12">
        <v>0</v>
      </c>
      <c r="S13" s="14">
        <v>40</v>
      </c>
      <c r="T13" s="14">
        <v>0</v>
      </c>
      <c r="U13" s="14">
        <v>0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54">
        <v>10</v>
      </c>
      <c r="AF13" s="54">
        <v>0</v>
      </c>
      <c r="AG13" s="54">
        <v>0</v>
      </c>
      <c r="AH13" s="54">
        <v>10</v>
      </c>
      <c r="AI13" s="54">
        <v>7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8">
        <v>0</v>
      </c>
      <c r="AP13" s="54">
        <v>0</v>
      </c>
      <c r="AQ13" s="54">
        <v>0</v>
      </c>
      <c r="AR13" s="54">
        <v>289.85000000000002</v>
      </c>
      <c r="AS13" s="38">
        <v>10</v>
      </c>
      <c r="AT13" s="54">
        <v>5.8</v>
      </c>
      <c r="AU13" s="54">
        <v>0</v>
      </c>
      <c r="AV13" s="54">
        <v>0</v>
      </c>
      <c r="AW13" s="54">
        <v>0</v>
      </c>
      <c r="AX13" s="54">
        <v>94.15</v>
      </c>
      <c r="AY13" s="54">
        <v>109.95</v>
      </c>
      <c r="AZ13" s="54">
        <v>179.9</v>
      </c>
      <c r="BA13" s="54">
        <v>150</v>
      </c>
      <c r="BB13" s="54">
        <v>119600</v>
      </c>
      <c r="BC13" s="38" t="s">
        <v>4</v>
      </c>
    </row>
    <row r="14" spans="1:55" s="13" customFormat="1" ht="22.5" customHeight="1" x14ac:dyDescent="0.15">
      <c r="A14" s="53"/>
      <c r="B14" s="53"/>
      <c r="C14" s="53"/>
      <c r="D14" s="53"/>
      <c r="E14" s="53"/>
      <c r="F14" s="53"/>
      <c r="G14" s="53"/>
      <c r="H14" s="53"/>
      <c r="J14" s="53"/>
      <c r="K14" s="53"/>
      <c r="L14" s="53"/>
      <c r="M14" s="53"/>
      <c r="N14" s="53"/>
      <c r="O14" s="53"/>
      <c r="P14" s="53"/>
      <c r="Q14" s="12">
        <v>196.15</v>
      </c>
      <c r="R14" s="14">
        <v>0</v>
      </c>
      <c r="S14" s="14">
        <v>58.85</v>
      </c>
      <c r="T14" s="14">
        <v>0</v>
      </c>
      <c r="U14" s="14">
        <v>0</v>
      </c>
      <c r="V14" s="14">
        <v>0</v>
      </c>
      <c r="W14" s="14">
        <v>7.85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13" customFormat="1" ht="22.5" customHeight="1" x14ac:dyDescent="0.15">
      <c r="A15" s="38">
        <v>2</v>
      </c>
      <c r="B15" s="38" t="s">
        <v>312</v>
      </c>
      <c r="C15" s="38" t="s">
        <v>313</v>
      </c>
      <c r="D15" s="38" t="s">
        <v>314</v>
      </c>
      <c r="E15" s="38" t="s">
        <v>169</v>
      </c>
      <c r="F15" s="38" t="s">
        <v>226</v>
      </c>
      <c r="G15" s="38" t="s">
        <v>171</v>
      </c>
      <c r="H15" s="38">
        <v>1</v>
      </c>
      <c r="J15" s="38">
        <v>1</v>
      </c>
      <c r="K15" s="38">
        <v>204</v>
      </c>
      <c r="L15" s="38">
        <v>0</v>
      </c>
      <c r="M15" s="38">
        <v>24</v>
      </c>
      <c r="N15" s="54">
        <v>0</v>
      </c>
      <c r="O15" s="38">
        <v>228</v>
      </c>
      <c r="P15" s="54">
        <v>0.98076923076923095</v>
      </c>
      <c r="Q15" s="12">
        <v>200</v>
      </c>
      <c r="R15" s="12">
        <v>0</v>
      </c>
      <c r="S15" s="14">
        <v>36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4">
        <v>9</v>
      </c>
      <c r="AF15" s="54">
        <v>0</v>
      </c>
      <c r="AG15" s="54">
        <v>0</v>
      </c>
      <c r="AH15" s="54">
        <v>10</v>
      </c>
      <c r="AI15" s="54">
        <v>7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8">
        <v>0</v>
      </c>
      <c r="AP15" s="54">
        <v>0</v>
      </c>
      <c r="AQ15" s="54">
        <v>0</v>
      </c>
      <c r="AR15" s="54">
        <v>282.95999999999998</v>
      </c>
      <c r="AS15" s="38">
        <v>9</v>
      </c>
      <c r="AT15" s="54">
        <v>5.66</v>
      </c>
      <c r="AU15" s="54">
        <v>0</v>
      </c>
      <c r="AV15" s="54">
        <v>0</v>
      </c>
      <c r="AW15" s="54">
        <v>0</v>
      </c>
      <c r="AX15" s="54">
        <v>94.15</v>
      </c>
      <c r="AY15" s="54">
        <v>108.81</v>
      </c>
      <c r="AZ15" s="54">
        <v>174.15</v>
      </c>
      <c r="BA15" s="54">
        <v>150</v>
      </c>
      <c r="BB15" s="54">
        <v>96600</v>
      </c>
      <c r="BC15" s="38" t="s">
        <v>4</v>
      </c>
    </row>
    <row r="16" spans="1:55" s="13" customFormat="1" ht="22.5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K16" s="53"/>
      <c r="L16" s="53"/>
      <c r="M16" s="53"/>
      <c r="N16" s="53"/>
      <c r="O16" s="53"/>
      <c r="P16" s="53"/>
      <c r="Q16" s="12">
        <v>196.15</v>
      </c>
      <c r="R16" s="14">
        <v>0</v>
      </c>
      <c r="S16" s="14">
        <v>52.96</v>
      </c>
      <c r="T16" s="14">
        <v>0</v>
      </c>
      <c r="U16" s="14">
        <v>0</v>
      </c>
      <c r="V16" s="14">
        <v>0</v>
      </c>
      <c r="W16" s="14">
        <v>7.85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13" customFormat="1" ht="22.5" customHeight="1" x14ac:dyDescent="0.15">
      <c r="A17" s="38">
        <v>3</v>
      </c>
      <c r="B17" s="38" t="s">
        <v>315</v>
      </c>
      <c r="C17" s="38" t="s">
        <v>316</v>
      </c>
      <c r="D17" s="38" t="s">
        <v>317</v>
      </c>
      <c r="E17" s="38" t="s">
        <v>169</v>
      </c>
      <c r="F17" s="38" t="s">
        <v>318</v>
      </c>
      <c r="G17" s="38" t="s">
        <v>171</v>
      </c>
      <c r="H17" s="38">
        <v>1</v>
      </c>
      <c r="J17" s="38">
        <v>1</v>
      </c>
      <c r="K17" s="38">
        <v>204</v>
      </c>
      <c r="L17" s="38">
        <v>0</v>
      </c>
      <c r="M17" s="38">
        <v>24</v>
      </c>
      <c r="N17" s="54">
        <v>0</v>
      </c>
      <c r="O17" s="38">
        <v>236</v>
      </c>
      <c r="P17" s="54">
        <v>0.98076923076923095</v>
      </c>
      <c r="Q17" s="12">
        <v>200</v>
      </c>
      <c r="R17" s="12">
        <v>0</v>
      </c>
      <c r="S17" s="14">
        <v>44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4">
        <v>11</v>
      </c>
      <c r="AF17" s="54">
        <v>0</v>
      </c>
      <c r="AG17" s="54">
        <v>0</v>
      </c>
      <c r="AH17" s="54">
        <v>10</v>
      </c>
      <c r="AI17" s="54">
        <v>7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8">
        <v>0</v>
      </c>
      <c r="AP17" s="54">
        <v>0</v>
      </c>
      <c r="AQ17" s="54">
        <v>0</v>
      </c>
      <c r="AR17" s="54">
        <v>296.73</v>
      </c>
      <c r="AS17" s="38">
        <v>11</v>
      </c>
      <c r="AT17" s="54">
        <v>5.9</v>
      </c>
      <c r="AU17" s="54">
        <v>0</v>
      </c>
      <c r="AV17" s="54">
        <v>0</v>
      </c>
      <c r="AW17" s="54">
        <v>0</v>
      </c>
      <c r="AX17" s="54">
        <v>94.15</v>
      </c>
      <c r="AY17" s="54">
        <v>111.05</v>
      </c>
      <c r="AZ17" s="54">
        <v>185.68</v>
      </c>
      <c r="BA17" s="54">
        <v>150</v>
      </c>
      <c r="BB17" s="54">
        <v>142700</v>
      </c>
      <c r="BC17" s="38" t="s">
        <v>4</v>
      </c>
    </row>
    <row r="18" spans="1:55" s="13" customFormat="1" ht="22.5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K18" s="53"/>
      <c r="L18" s="53"/>
      <c r="M18" s="53"/>
      <c r="N18" s="53"/>
      <c r="O18" s="53"/>
      <c r="P18" s="53"/>
      <c r="Q18" s="12">
        <v>196.15</v>
      </c>
      <c r="R18" s="14">
        <v>0</v>
      </c>
      <c r="S18" s="14">
        <v>64.73</v>
      </c>
      <c r="T18" s="14">
        <v>0</v>
      </c>
      <c r="U18" s="14">
        <v>0</v>
      </c>
      <c r="V18" s="14">
        <v>0</v>
      </c>
      <c r="W18" s="14">
        <v>7.85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13" customFormat="1" ht="22.5" customHeight="1" x14ac:dyDescent="0.15">
      <c r="A19" s="38">
        <v>4</v>
      </c>
      <c r="B19" s="38" t="s">
        <v>319</v>
      </c>
      <c r="C19" s="38" t="s">
        <v>320</v>
      </c>
      <c r="D19" s="38" t="s">
        <v>321</v>
      </c>
      <c r="E19" s="38" t="s">
        <v>169</v>
      </c>
      <c r="F19" s="38" t="s">
        <v>322</v>
      </c>
      <c r="G19" s="38" t="s">
        <v>171</v>
      </c>
      <c r="H19" s="38">
        <v>1</v>
      </c>
      <c r="J19" s="38">
        <v>2</v>
      </c>
      <c r="K19" s="38">
        <v>204</v>
      </c>
      <c r="L19" s="38">
        <v>0</v>
      </c>
      <c r="M19" s="38">
        <v>23</v>
      </c>
      <c r="N19" s="54">
        <v>0</v>
      </c>
      <c r="O19" s="38">
        <v>208</v>
      </c>
      <c r="P19" s="54">
        <v>0.98076923076923095</v>
      </c>
      <c r="Q19" s="12">
        <v>192</v>
      </c>
      <c r="R19" s="12">
        <v>0</v>
      </c>
      <c r="S19" s="14">
        <v>24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1</v>
      </c>
      <c r="AD19" s="14">
        <v>0</v>
      </c>
      <c r="AE19" s="54">
        <v>6</v>
      </c>
      <c r="AF19" s="54">
        <v>0</v>
      </c>
      <c r="AG19" s="54">
        <v>0</v>
      </c>
      <c r="AH19" s="54">
        <v>10</v>
      </c>
      <c r="AI19" s="54">
        <v>7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8">
        <v>0</v>
      </c>
      <c r="AP19" s="54">
        <v>0</v>
      </c>
      <c r="AQ19" s="54">
        <v>0</v>
      </c>
      <c r="AR19" s="54">
        <v>258.39</v>
      </c>
      <c r="AS19" s="38">
        <v>6</v>
      </c>
      <c r="AT19" s="54">
        <v>5.17</v>
      </c>
      <c r="AU19" s="54">
        <v>0</v>
      </c>
      <c r="AV19" s="54">
        <v>0</v>
      </c>
      <c r="AW19" s="54">
        <v>0</v>
      </c>
      <c r="AX19" s="54">
        <v>94.15</v>
      </c>
      <c r="AY19" s="54">
        <v>105.32</v>
      </c>
      <c r="AZ19" s="54">
        <v>153.07</v>
      </c>
      <c r="BA19" s="54">
        <v>150</v>
      </c>
      <c r="BB19" s="54">
        <v>12300</v>
      </c>
      <c r="BC19" s="38" t="s">
        <v>4</v>
      </c>
    </row>
    <row r="20" spans="1:55" s="13" customFormat="1" ht="22.5" customHeight="1" x14ac:dyDescent="0.15">
      <c r="A20" s="53"/>
      <c r="B20" s="53"/>
      <c r="C20" s="53"/>
      <c r="D20" s="53"/>
      <c r="E20" s="53"/>
      <c r="F20" s="53"/>
      <c r="G20" s="53"/>
      <c r="H20" s="53"/>
      <c r="J20" s="53"/>
      <c r="K20" s="53"/>
      <c r="L20" s="53"/>
      <c r="M20" s="53"/>
      <c r="N20" s="53"/>
      <c r="O20" s="53"/>
      <c r="P20" s="53"/>
      <c r="Q20" s="12">
        <v>188.31</v>
      </c>
      <c r="R20" s="14">
        <v>0</v>
      </c>
      <c r="S20" s="14">
        <v>35.31</v>
      </c>
      <c r="T20" s="14">
        <v>0</v>
      </c>
      <c r="U20" s="14">
        <v>0</v>
      </c>
      <c r="V20" s="14">
        <v>0</v>
      </c>
      <c r="W20" s="14">
        <v>7.85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3.92</v>
      </c>
      <c r="AD20" s="14">
        <v>0</v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s="13" customFormat="1" ht="22.5" customHeight="1" x14ac:dyDescent="0.15">
      <c r="A21" s="38">
        <v>5</v>
      </c>
      <c r="B21" s="38" t="s">
        <v>323</v>
      </c>
      <c r="C21" s="38" t="s">
        <v>324</v>
      </c>
      <c r="D21" s="38" t="s">
        <v>325</v>
      </c>
      <c r="E21" s="38" t="s">
        <v>169</v>
      </c>
      <c r="F21" s="38" t="s">
        <v>326</v>
      </c>
      <c r="G21" s="38" t="s">
        <v>171</v>
      </c>
      <c r="H21" s="38">
        <v>1</v>
      </c>
      <c r="J21" s="38">
        <v>1</v>
      </c>
      <c r="K21" s="38">
        <v>204</v>
      </c>
      <c r="L21" s="38">
        <v>0</v>
      </c>
      <c r="M21" s="38">
        <v>24</v>
      </c>
      <c r="N21" s="54">
        <v>0</v>
      </c>
      <c r="O21" s="38">
        <v>230.5</v>
      </c>
      <c r="P21" s="54">
        <v>0.98076923076923095</v>
      </c>
      <c r="Q21" s="12">
        <v>200</v>
      </c>
      <c r="R21" s="12">
        <v>0</v>
      </c>
      <c r="S21" s="14">
        <v>38.5</v>
      </c>
      <c r="T21" s="14">
        <v>0</v>
      </c>
      <c r="U21" s="14">
        <v>0</v>
      </c>
      <c r="V21" s="14">
        <v>0</v>
      </c>
      <c r="W21" s="14">
        <v>1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54">
        <v>10</v>
      </c>
      <c r="AF21" s="54">
        <v>0</v>
      </c>
      <c r="AG21" s="54">
        <v>0</v>
      </c>
      <c r="AH21" s="54">
        <v>10</v>
      </c>
      <c r="AI21" s="54">
        <v>7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38">
        <v>0</v>
      </c>
      <c r="AP21" s="54">
        <v>0</v>
      </c>
      <c r="AQ21" s="54">
        <v>0</v>
      </c>
      <c r="AR21" s="54">
        <v>287.64</v>
      </c>
      <c r="AS21" s="38">
        <v>10</v>
      </c>
      <c r="AT21" s="54">
        <v>5.75</v>
      </c>
      <c r="AU21" s="54">
        <v>0</v>
      </c>
      <c r="AV21" s="54">
        <v>0</v>
      </c>
      <c r="AW21" s="54">
        <v>0</v>
      </c>
      <c r="AX21" s="54">
        <v>94.15</v>
      </c>
      <c r="AY21" s="54">
        <v>109.9</v>
      </c>
      <c r="AZ21" s="54">
        <v>177.74</v>
      </c>
      <c r="BA21" s="54">
        <v>150</v>
      </c>
      <c r="BB21" s="54">
        <v>111000</v>
      </c>
      <c r="BC21" s="38" t="s">
        <v>4</v>
      </c>
    </row>
    <row r="22" spans="1:55" s="13" customFormat="1" ht="22.5" customHeight="1" x14ac:dyDescent="0.15">
      <c r="A22" s="53"/>
      <c r="B22" s="53"/>
      <c r="C22" s="53"/>
      <c r="D22" s="53"/>
      <c r="E22" s="53"/>
      <c r="F22" s="53"/>
      <c r="G22" s="53"/>
      <c r="H22" s="53"/>
      <c r="J22" s="53"/>
      <c r="K22" s="53"/>
      <c r="L22" s="53"/>
      <c r="M22" s="53"/>
      <c r="N22" s="53"/>
      <c r="O22" s="53"/>
      <c r="P22" s="53"/>
      <c r="Q22" s="12">
        <v>196.15</v>
      </c>
      <c r="R22" s="14">
        <v>0</v>
      </c>
      <c r="S22" s="14">
        <v>56.64</v>
      </c>
      <c r="T22" s="14">
        <v>0</v>
      </c>
      <c r="U22" s="14">
        <v>0</v>
      </c>
      <c r="V22" s="14">
        <v>0</v>
      </c>
      <c r="W22" s="14">
        <v>7.85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s="13" customFormat="1" ht="22.5" customHeight="1" x14ac:dyDescent="0.15">
      <c r="A23" s="38">
        <v>6</v>
      </c>
      <c r="B23" s="38" t="s">
        <v>327</v>
      </c>
      <c r="C23" s="38" t="s">
        <v>328</v>
      </c>
      <c r="D23" s="38" t="s">
        <v>329</v>
      </c>
      <c r="E23" s="38" t="s">
        <v>169</v>
      </c>
      <c r="F23" s="38" t="s">
        <v>330</v>
      </c>
      <c r="G23" s="38" t="s">
        <v>171</v>
      </c>
      <c r="H23" s="38">
        <v>1</v>
      </c>
      <c r="J23" s="38">
        <v>2</v>
      </c>
      <c r="K23" s="38">
        <v>202</v>
      </c>
      <c r="L23" s="38">
        <v>0</v>
      </c>
      <c r="M23" s="38">
        <v>11</v>
      </c>
      <c r="N23" s="54">
        <v>0</v>
      </c>
      <c r="O23" s="38">
        <v>92</v>
      </c>
      <c r="P23" s="54">
        <v>0.97115384615384603</v>
      </c>
      <c r="Q23" s="12">
        <v>88</v>
      </c>
      <c r="R23" s="12">
        <v>0</v>
      </c>
      <c r="S23" s="14">
        <v>4</v>
      </c>
      <c r="T23" s="14">
        <v>0</v>
      </c>
      <c r="U23" s="14">
        <v>0</v>
      </c>
      <c r="V23" s="14">
        <v>0</v>
      </c>
      <c r="W23" s="14">
        <v>1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3</v>
      </c>
      <c r="AD23" s="14">
        <v>0</v>
      </c>
      <c r="AE23" s="54">
        <v>1</v>
      </c>
      <c r="AF23" s="54">
        <v>0</v>
      </c>
      <c r="AG23" s="54">
        <v>0</v>
      </c>
      <c r="AH23" s="54">
        <v>5.77</v>
      </c>
      <c r="AI23" s="54">
        <v>7</v>
      </c>
      <c r="AJ23" s="54">
        <v>0</v>
      </c>
      <c r="AK23" s="54">
        <v>0</v>
      </c>
      <c r="AL23" s="54">
        <v>4.5</v>
      </c>
      <c r="AM23" s="54">
        <v>0</v>
      </c>
      <c r="AN23" s="54">
        <v>0</v>
      </c>
      <c r="AO23" s="38">
        <v>0</v>
      </c>
      <c r="AP23" s="54">
        <v>0</v>
      </c>
      <c r="AQ23" s="54">
        <v>0</v>
      </c>
      <c r="AR23" s="54">
        <v>128.97999999999999</v>
      </c>
      <c r="AS23" s="38">
        <v>1</v>
      </c>
      <c r="AT23" s="54">
        <v>2.58</v>
      </c>
      <c r="AU23" s="54">
        <v>0</v>
      </c>
      <c r="AV23" s="54">
        <v>0</v>
      </c>
      <c r="AW23" s="54">
        <v>0</v>
      </c>
      <c r="AX23" s="54">
        <v>15.54</v>
      </c>
      <c r="AY23" s="54">
        <v>19.12</v>
      </c>
      <c r="AZ23" s="54">
        <v>109.86</v>
      </c>
      <c r="BA23" s="54">
        <v>100</v>
      </c>
      <c r="BB23" s="54">
        <v>39400</v>
      </c>
      <c r="BC23" s="38" t="s">
        <v>4</v>
      </c>
    </row>
    <row r="24" spans="1:55" s="13" customFormat="1" ht="22.5" customHeight="1" x14ac:dyDescent="0.15">
      <c r="A24" s="53"/>
      <c r="B24" s="53"/>
      <c r="C24" s="53"/>
      <c r="D24" s="53"/>
      <c r="E24" s="53"/>
      <c r="F24" s="53"/>
      <c r="G24" s="53"/>
      <c r="H24" s="53"/>
      <c r="J24" s="53"/>
      <c r="K24" s="53"/>
      <c r="L24" s="53"/>
      <c r="M24" s="53"/>
      <c r="N24" s="53"/>
      <c r="O24" s="53"/>
      <c r="P24" s="53"/>
      <c r="Q24" s="12">
        <v>85.46</v>
      </c>
      <c r="R24" s="14">
        <v>0</v>
      </c>
      <c r="S24" s="14">
        <v>5.83</v>
      </c>
      <c r="T24" s="14">
        <v>0</v>
      </c>
      <c r="U24" s="14">
        <v>0</v>
      </c>
      <c r="V24" s="14">
        <v>0</v>
      </c>
      <c r="W24" s="14">
        <v>7.77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11.65</v>
      </c>
      <c r="AD24" s="14">
        <v>0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s="16" customFormat="1" ht="12.75" x14ac:dyDescent="0.2">
      <c r="A25" s="57" t="s">
        <v>303</v>
      </c>
      <c r="B25" s="58"/>
      <c r="C25" s="58"/>
      <c r="D25" s="58"/>
      <c r="E25" s="58"/>
      <c r="F25" s="58"/>
      <c r="G25" s="58"/>
      <c r="H25" s="61">
        <f>SUM(H13:H24)</f>
        <v>5</v>
      </c>
      <c r="J25" s="61">
        <f>SUM(J13:J24)</f>
        <v>7</v>
      </c>
      <c r="K25" s="61">
        <f t="shared" ref="K25:P25" si="0">SUM(K13:K24)</f>
        <v>1222</v>
      </c>
      <c r="L25" s="61">
        <f t="shared" si="0"/>
        <v>0</v>
      </c>
      <c r="M25" s="61">
        <f t="shared" si="0"/>
        <v>130</v>
      </c>
      <c r="N25" s="61">
        <f t="shared" si="0"/>
        <v>0</v>
      </c>
      <c r="O25" s="61">
        <f t="shared" si="0"/>
        <v>1226.5</v>
      </c>
      <c r="P25" s="61">
        <f t="shared" si="0"/>
        <v>5.8750000000000009</v>
      </c>
      <c r="Q25" s="17">
        <f>SUM(Q13++Q15+Q17+Q19+Q21+Q23)</f>
        <v>1080</v>
      </c>
      <c r="R25" s="17">
        <f t="shared" ref="R25:AD25" si="1">SUM(R13++R15+R17+R19+R21+R23)</f>
        <v>0</v>
      </c>
      <c r="S25" s="17">
        <f t="shared" si="1"/>
        <v>186.5</v>
      </c>
      <c r="T25" s="17">
        <f t="shared" si="1"/>
        <v>0</v>
      </c>
      <c r="U25" s="17">
        <f t="shared" si="1"/>
        <v>0</v>
      </c>
      <c r="V25" s="17">
        <f t="shared" si="1"/>
        <v>0</v>
      </c>
      <c r="W25" s="17">
        <f t="shared" si="1"/>
        <v>6</v>
      </c>
      <c r="X25" s="17">
        <f t="shared" si="1"/>
        <v>0</v>
      </c>
      <c r="Y25" s="17">
        <f t="shared" si="1"/>
        <v>0</v>
      </c>
      <c r="Z25" s="17">
        <f t="shared" si="1"/>
        <v>0</v>
      </c>
      <c r="AA25" s="17">
        <f t="shared" si="1"/>
        <v>0</v>
      </c>
      <c r="AB25" s="17">
        <f t="shared" si="1"/>
        <v>0</v>
      </c>
      <c r="AC25" s="17">
        <f t="shared" si="1"/>
        <v>4</v>
      </c>
      <c r="AD25" s="17">
        <f t="shared" si="1"/>
        <v>0</v>
      </c>
      <c r="AE25" s="62">
        <f>SUM(AE13:AE24)</f>
        <v>47</v>
      </c>
      <c r="AF25" s="62">
        <f t="shared" ref="AF25:BB25" si="2">SUM(AF13:AF24)</f>
        <v>0</v>
      </c>
      <c r="AG25" s="62">
        <f t="shared" si="2"/>
        <v>0</v>
      </c>
      <c r="AH25" s="62">
        <f t="shared" si="2"/>
        <v>55.769999999999996</v>
      </c>
      <c r="AI25" s="62">
        <f t="shared" si="2"/>
        <v>42</v>
      </c>
      <c r="AJ25" s="62">
        <f t="shared" si="2"/>
        <v>0</v>
      </c>
      <c r="AK25" s="62">
        <f t="shared" si="2"/>
        <v>0</v>
      </c>
      <c r="AL25" s="62">
        <f t="shared" si="2"/>
        <v>4.5</v>
      </c>
      <c r="AM25" s="62">
        <f t="shared" si="2"/>
        <v>0</v>
      </c>
      <c r="AN25" s="62">
        <f t="shared" si="2"/>
        <v>0</v>
      </c>
      <c r="AO25" s="62">
        <f t="shared" si="2"/>
        <v>0</v>
      </c>
      <c r="AP25" s="62">
        <f t="shared" si="2"/>
        <v>0</v>
      </c>
      <c r="AQ25" s="62">
        <f t="shared" si="2"/>
        <v>0</v>
      </c>
      <c r="AR25" s="62">
        <f t="shared" si="2"/>
        <v>1544.5499999999997</v>
      </c>
      <c r="AS25" s="62">
        <f t="shared" si="2"/>
        <v>47</v>
      </c>
      <c r="AT25" s="62">
        <f t="shared" si="2"/>
        <v>30.86</v>
      </c>
      <c r="AU25" s="62">
        <f t="shared" si="2"/>
        <v>0</v>
      </c>
      <c r="AV25" s="62">
        <f t="shared" si="2"/>
        <v>0</v>
      </c>
      <c r="AW25" s="62">
        <f t="shared" si="2"/>
        <v>0</v>
      </c>
      <c r="AX25" s="62">
        <f t="shared" si="2"/>
        <v>486.29</v>
      </c>
      <c r="AY25" s="62">
        <f t="shared" si="2"/>
        <v>564.15</v>
      </c>
      <c r="AZ25" s="62">
        <f t="shared" si="2"/>
        <v>980.4</v>
      </c>
      <c r="BA25" s="62">
        <f t="shared" si="2"/>
        <v>850</v>
      </c>
      <c r="BB25" s="62">
        <f t="shared" si="2"/>
        <v>521600</v>
      </c>
      <c r="BC25" s="67" t="s">
        <v>4</v>
      </c>
    </row>
    <row r="26" spans="1:55" s="16" customFormat="1" ht="12.75" x14ac:dyDescent="0.2">
      <c r="A26" s="59"/>
      <c r="B26" s="60"/>
      <c r="C26" s="60"/>
      <c r="D26" s="60"/>
      <c r="E26" s="60"/>
      <c r="F26" s="60"/>
      <c r="G26" s="60"/>
      <c r="H26" s="59"/>
      <c r="J26" s="59"/>
      <c r="K26" s="59"/>
      <c r="L26" s="59"/>
      <c r="M26" s="59"/>
      <c r="N26" s="59"/>
      <c r="O26" s="59"/>
      <c r="P26" s="59"/>
      <c r="Q26" s="17">
        <f>SUM(Q14+Q16+Q18+Q20+Q22+Q24)</f>
        <v>1058.3699999999999</v>
      </c>
      <c r="R26" s="17">
        <f t="shared" ref="R26:AD26" si="3">SUM(R14+R16+R18+R20+R22+R24)</f>
        <v>0</v>
      </c>
      <c r="S26" s="17">
        <f t="shared" si="3"/>
        <v>274.32</v>
      </c>
      <c r="T26" s="17">
        <f t="shared" si="3"/>
        <v>0</v>
      </c>
      <c r="U26" s="17">
        <f t="shared" si="3"/>
        <v>0</v>
      </c>
      <c r="V26" s="17">
        <f t="shared" si="3"/>
        <v>0</v>
      </c>
      <c r="W26" s="17">
        <f t="shared" si="3"/>
        <v>47.019999999999996</v>
      </c>
      <c r="X26" s="17">
        <f t="shared" si="3"/>
        <v>0</v>
      </c>
      <c r="Y26" s="17">
        <f t="shared" si="3"/>
        <v>0</v>
      </c>
      <c r="Z26" s="17">
        <f t="shared" si="3"/>
        <v>0</v>
      </c>
      <c r="AA26" s="17">
        <f t="shared" si="3"/>
        <v>0</v>
      </c>
      <c r="AB26" s="17">
        <f t="shared" si="3"/>
        <v>0</v>
      </c>
      <c r="AC26" s="17">
        <f t="shared" si="3"/>
        <v>15.57</v>
      </c>
      <c r="AD26" s="17">
        <f t="shared" si="3"/>
        <v>0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68"/>
    </row>
    <row r="27" spans="1:55" x14ac:dyDescent="0.25">
      <c r="A27" s="104" t="s">
        <v>304</v>
      </c>
      <c r="B27" s="36"/>
      <c r="C27" s="36"/>
      <c r="D27" s="36"/>
      <c r="E27" s="36"/>
      <c r="F27" s="36"/>
      <c r="G27" s="36"/>
      <c r="H27" s="105" t="s">
        <v>4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104" t="s">
        <v>305</v>
      </c>
      <c r="AA27" s="36"/>
      <c r="AB27" s="36"/>
      <c r="AC27" s="36"/>
      <c r="AD27" s="36"/>
      <c r="AE27" s="36"/>
      <c r="AF27" s="36"/>
      <c r="AG27" s="36"/>
      <c r="AH27" s="105" t="s">
        <v>4</v>
      </c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104" t="s">
        <v>306</v>
      </c>
      <c r="AZ27" s="36"/>
      <c r="BA27" s="36"/>
      <c r="BB27" s="36"/>
      <c r="BC27" s="36"/>
    </row>
    <row r="28" spans="1:55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</row>
  </sheetData>
  <mergeCells count="390">
    <mergeCell ref="A7:H7"/>
    <mergeCell ref="AZ25:AZ26"/>
    <mergeCell ref="BA25:BA26"/>
    <mergeCell ref="BB25:BB26"/>
    <mergeCell ref="BC25:BC26"/>
    <mergeCell ref="A27:G28"/>
    <mergeCell ref="H27:Y28"/>
    <mergeCell ref="Z27:AG28"/>
    <mergeCell ref="AH27:AX28"/>
    <mergeCell ref="AY27:BC28"/>
    <mergeCell ref="AU25:AU26"/>
    <mergeCell ref="AV25:AV26"/>
    <mergeCell ref="AW25:AW26"/>
    <mergeCell ref="AX25:AX26"/>
    <mergeCell ref="AY25:AY26"/>
    <mergeCell ref="AP25:AP26"/>
    <mergeCell ref="AQ25:AQ26"/>
    <mergeCell ref="AR25:AR26"/>
    <mergeCell ref="AS25:AS26"/>
    <mergeCell ref="AT25:AT26"/>
    <mergeCell ref="AK25:AK26"/>
    <mergeCell ref="AL25:AL26"/>
    <mergeCell ref="AM25:AM26"/>
    <mergeCell ref="AN25:AN26"/>
    <mergeCell ref="AO25:AO26"/>
    <mergeCell ref="AF25:AF26"/>
    <mergeCell ref="AG25:AG26"/>
    <mergeCell ref="AH25:AH26"/>
    <mergeCell ref="AI25:AI26"/>
    <mergeCell ref="AJ25:AJ26"/>
    <mergeCell ref="M25:M26"/>
    <mergeCell ref="N25:N26"/>
    <mergeCell ref="O25:O26"/>
    <mergeCell ref="P25:P26"/>
    <mergeCell ref="AE25:AE26"/>
    <mergeCell ref="A25:G26"/>
    <mergeCell ref="H25:H26"/>
    <mergeCell ref="J25:J26"/>
    <mergeCell ref="K25:K26"/>
    <mergeCell ref="L25:L26"/>
    <mergeCell ref="AY23:AY24"/>
    <mergeCell ref="AZ23:AZ24"/>
    <mergeCell ref="BA23:BA24"/>
    <mergeCell ref="BB23:BB24"/>
    <mergeCell ref="AJ23:AJ24"/>
    <mergeCell ref="AK23:AK24"/>
    <mergeCell ref="AL23:AL24"/>
    <mergeCell ref="AM23:AM24"/>
    <mergeCell ref="AN23:AN24"/>
    <mergeCell ref="AE23:AE24"/>
    <mergeCell ref="AF23:AF24"/>
    <mergeCell ref="AG23:AG24"/>
    <mergeCell ref="AH23:AH24"/>
    <mergeCell ref="AI23:AI24"/>
    <mergeCell ref="L23:L24"/>
    <mergeCell ref="M23:M24"/>
    <mergeCell ref="N23:N24"/>
    <mergeCell ref="O23:O24"/>
    <mergeCell ref="P23:P24"/>
    <mergeCell ref="BC23:BC24"/>
    <mergeCell ref="AT23:AT24"/>
    <mergeCell ref="AU23:AU24"/>
    <mergeCell ref="AV23:AV24"/>
    <mergeCell ref="AW23:AW24"/>
    <mergeCell ref="AX23:AX24"/>
    <mergeCell ref="AO23:AO24"/>
    <mergeCell ref="AP23:AP24"/>
    <mergeCell ref="AQ23:AQ24"/>
    <mergeCell ref="AR23:AR24"/>
    <mergeCell ref="AS23:AS24"/>
    <mergeCell ref="F23:F24"/>
    <mergeCell ref="G23:G24"/>
    <mergeCell ref="H23:H24"/>
    <mergeCell ref="J23:J24"/>
    <mergeCell ref="K23:K24"/>
    <mergeCell ref="A23:A24"/>
    <mergeCell ref="B23:B24"/>
    <mergeCell ref="C23:C24"/>
    <mergeCell ref="D23:D24"/>
    <mergeCell ref="E23:E24"/>
    <mergeCell ref="AY21:AY22"/>
    <mergeCell ref="AZ21:AZ22"/>
    <mergeCell ref="BA21:BA22"/>
    <mergeCell ref="BB21:BB22"/>
    <mergeCell ref="BC21:BC22"/>
    <mergeCell ref="AT21:AT22"/>
    <mergeCell ref="AU21:AU22"/>
    <mergeCell ref="AV21:AV22"/>
    <mergeCell ref="AW21:AW22"/>
    <mergeCell ref="AX21:AX22"/>
    <mergeCell ref="AO21:AO22"/>
    <mergeCell ref="AP21:AP22"/>
    <mergeCell ref="AQ21:AQ22"/>
    <mergeCell ref="AR21:AR22"/>
    <mergeCell ref="AS21:AS22"/>
    <mergeCell ref="AJ21:AJ22"/>
    <mergeCell ref="AK21:AK22"/>
    <mergeCell ref="AL21:AL22"/>
    <mergeCell ref="AM21:AM22"/>
    <mergeCell ref="AN21:AN22"/>
    <mergeCell ref="AE21:AE22"/>
    <mergeCell ref="AF21:AF22"/>
    <mergeCell ref="AG21:AG22"/>
    <mergeCell ref="AH21:AH22"/>
    <mergeCell ref="AI21:AI22"/>
    <mergeCell ref="L21:L22"/>
    <mergeCell ref="M21:M22"/>
    <mergeCell ref="N21:N22"/>
    <mergeCell ref="O21:O22"/>
    <mergeCell ref="P21:P22"/>
    <mergeCell ref="F21:F22"/>
    <mergeCell ref="G21:G22"/>
    <mergeCell ref="H21:H22"/>
    <mergeCell ref="J21:J22"/>
    <mergeCell ref="K21:K22"/>
    <mergeCell ref="A21:A22"/>
    <mergeCell ref="B21:B22"/>
    <mergeCell ref="C21:C22"/>
    <mergeCell ref="D21:D22"/>
    <mergeCell ref="E21:E22"/>
    <mergeCell ref="AY19:AY20"/>
    <mergeCell ref="AZ19:AZ20"/>
    <mergeCell ref="BA19:BA20"/>
    <mergeCell ref="BB19:BB20"/>
    <mergeCell ref="BC19:BC20"/>
    <mergeCell ref="AT19:AT20"/>
    <mergeCell ref="AU19:AU20"/>
    <mergeCell ref="AV19:AV20"/>
    <mergeCell ref="AW19:AW20"/>
    <mergeCell ref="AX19:AX20"/>
    <mergeCell ref="AO19:AO20"/>
    <mergeCell ref="AP19:AP20"/>
    <mergeCell ref="AQ19:AQ20"/>
    <mergeCell ref="AR19:AR20"/>
    <mergeCell ref="AS19:AS20"/>
    <mergeCell ref="AJ19:AJ20"/>
    <mergeCell ref="AK19:AK20"/>
    <mergeCell ref="AL19:AL20"/>
    <mergeCell ref="AM19:AM20"/>
    <mergeCell ref="AN19:AN20"/>
    <mergeCell ref="AE19:AE20"/>
    <mergeCell ref="AF19:AF20"/>
    <mergeCell ref="AG19:AG20"/>
    <mergeCell ref="AH19:AH20"/>
    <mergeCell ref="AI19:AI20"/>
    <mergeCell ref="L19:L20"/>
    <mergeCell ref="M19:M20"/>
    <mergeCell ref="N19:N20"/>
    <mergeCell ref="O19:O20"/>
    <mergeCell ref="P19:P20"/>
    <mergeCell ref="F19:F20"/>
    <mergeCell ref="G19:G20"/>
    <mergeCell ref="H19:H20"/>
    <mergeCell ref="J19:J20"/>
    <mergeCell ref="K19:K20"/>
    <mergeCell ref="A19:A20"/>
    <mergeCell ref="B19:B20"/>
    <mergeCell ref="C19:C20"/>
    <mergeCell ref="D19:D20"/>
    <mergeCell ref="E19:E20"/>
    <mergeCell ref="AY17:AY18"/>
    <mergeCell ref="AZ17:AZ18"/>
    <mergeCell ref="BA17:BA18"/>
    <mergeCell ref="BB17:BB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F17:F18"/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J15:AJ16"/>
    <mergeCell ref="AK15:AK16"/>
    <mergeCell ref="AL15:AL16"/>
    <mergeCell ref="AM15:AM16"/>
    <mergeCell ref="AN15:AN16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N13:AN14"/>
    <mergeCell ref="AO13:AO14"/>
    <mergeCell ref="AP13:AP14"/>
    <mergeCell ref="AQ13:AQ14"/>
    <mergeCell ref="AR13:AR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AH13:AH14"/>
    <mergeCell ref="K13:K14"/>
    <mergeCell ref="L13:L14"/>
    <mergeCell ref="M13:M14"/>
    <mergeCell ref="N13:N14"/>
    <mergeCell ref="O13:O14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AZ10:AZ11"/>
    <mergeCell ref="BA10:BA11"/>
    <mergeCell ref="BB10:BB11"/>
    <mergeCell ref="AJ10:AJ11"/>
    <mergeCell ref="AK10:AK11"/>
    <mergeCell ref="AL10:AL11"/>
    <mergeCell ref="AM10:AM11"/>
    <mergeCell ref="AN10:AN11"/>
    <mergeCell ref="AE10:AE11"/>
    <mergeCell ref="AF10:AF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Y8:AY9"/>
    <mergeCell ref="AZ8:AZ9"/>
    <mergeCell ref="BA8:BA9"/>
    <mergeCell ref="BB8:BB9"/>
    <mergeCell ref="BC8:BC9"/>
    <mergeCell ref="AT8:AT9"/>
    <mergeCell ref="AU8:AU9"/>
    <mergeCell ref="AV8:AV9"/>
    <mergeCell ref="AW8:AW9"/>
    <mergeCell ref="AX8:AX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T8:T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U8:U9"/>
    <mergeCell ref="V8:V9"/>
    <mergeCell ref="W8:W9"/>
    <mergeCell ref="X8:X9"/>
    <mergeCell ref="Y8:Y9"/>
    <mergeCell ref="P8:P9"/>
    <mergeCell ref="Q8:Q9"/>
    <mergeCell ref="R8:R9"/>
    <mergeCell ref="S8:S9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22"/>
  <sheetViews>
    <sheetView showGridLines="0" view="pageBreakPreview" topLeftCell="E7" zoomScale="140" zoomScaleNormal="100" zoomScaleSheetLayoutView="140" workbookViewId="0">
      <selection activeCell="V20" sqref="V20"/>
    </sheetView>
  </sheetViews>
  <sheetFormatPr defaultRowHeight="15" x14ac:dyDescent="0.25"/>
  <cols>
    <col min="1" max="1" width="2.85546875" customWidth="1"/>
    <col min="2" max="2" width="7.85546875" customWidth="1"/>
    <col min="3" max="4" width="6" customWidth="1"/>
    <col min="5" max="5" width="2.5703125" customWidth="1"/>
    <col min="6" max="6" width="8.28515625" customWidth="1"/>
    <col min="7" max="7" width="5.28515625" customWidth="1"/>
    <col min="8" max="8" width="3.7109375" customWidth="1"/>
    <col min="9" max="9" width="3.85546875" hidden="1" customWidth="1"/>
    <col min="10" max="11" width="3.85546875" customWidth="1"/>
    <col min="12" max="12" width="3.7109375" customWidth="1"/>
    <col min="13" max="13" width="3.5703125" customWidth="1"/>
    <col min="14" max="14" width="3.28515625" customWidth="1"/>
    <col min="15" max="15" width="3.42578125" customWidth="1"/>
    <col min="16" max="16" width="4" customWidth="1"/>
    <col min="17" max="17" width="5.140625" customWidth="1"/>
    <col min="18" max="18" width="4.140625" customWidth="1"/>
    <col min="19" max="19" width="5.28515625" customWidth="1"/>
    <col min="20" max="20" width="4" customWidth="1"/>
    <col min="21" max="21" width="6" customWidth="1"/>
    <col min="22" max="22" width="3.5703125" customWidth="1"/>
    <col min="23" max="23" width="4.28515625" customWidth="1"/>
    <col min="24" max="25" width="4.42578125" customWidth="1"/>
    <col min="26" max="26" width="3.7109375" hidden="1" customWidth="1"/>
    <col min="27" max="27" width="3.5703125" hidden="1" customWidth="1"/>
    <col min="28" max="28" width="4.28515625" hidden="1" customWidth="1"/>
    <col min="29" max="29" width="4.140625" hidden="1" customWidth="1"/>
    <col min="30" max="30" width="4.85546875" hidden="1" customWidth="1"/>
    <col min="31" max="31" width="4.42578125" customWidth="1"/>
    <col min="32" max="32" width="3.42578125" customWidth="1"/>
    <col min="33" max="34" width="3.85546875" customWidth="1"/>
    <col min="35" max="35" width="5.42578125" customWidth="1"/>
    <col min="36" max="36" width="4.140625" customWidth="1"/>
    <col min="37" max="38" width="3.5703125" hidden="1" customWidth="1"/>
    <col min="39" max="39" width="3.85546875" hidden="1" customWidth="1"/>
    <col min="40" max="41" width="4" customWidth="1"/>
    <col min="42" max="43" width="4.140625" hidden="1" customWidth="1"/>
    <col min="44" max="44" width="6.5703125" customWidth="1"/>
    <col min="45" max="45" width="4" customWidth="1"/>
    <col min="46" max="46" width="4.5703125" customWidth="1"/>
    <col min="47" max="47" width="5" customWidth="1"/>
    <col min="48" max="48" width="3.5703125" customWidth="1"/>
    <col min="49" max="49" width="4" hidden="1" customWidth="1"/>
    <col min="50" max="50" width="5.5703125" customWidth="1"/>
    <col min="51" max="51" width="4.7109375" customWidth="1"/>
    <col min="52" max="52" width="4.5703125" customWidth="1"/>
    <col min="53" max="53" width="5.5703125" customWidth="1"/>
    <col min="54" max="54" width="7.28515625" customWidth="1"/>
    <col min="55" max="55" width="10.42578125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s="15" customFormat="1" ht="21" customHeight="1" x14ac:dyDescent="0.2">
      <c r="A8" s="65" t="s">
        <v>884</v>
      </c>
      <c r="B8" s="65"/>
      <c r="C8" s="65"/>
      <c r="D8" s="65"/>
      <c r="E8" s="65"/>
      <c r="F8" s="65"/>
      <c r="G8" s="65"/>
      <c r="H8" s="65"/>
      <c r="J8" s="30" t="s">
        <v>4</v>
      </c>
      <c r="K8" s="30" t="s">
        <v>4</v>
      </c>
      <c r="L8" s="30" t="s">
        <v>4</v>
      </c>
      <c r="M8" s="30" t="s">
        <v>4</v>
      </c>
      <c r="N8" s="30" t="s">
        <v>4</v>
      </c>
      <c r="O8" s="30" t="s">
        <v>4</v>
      </c>
      <c r="P8" s="30" t="s">
        <v>4</v>
      </c>
      <c r="Q8" s="30" t="s">
        <v>4</v>
      </c>
      <c r="R8" s="30" t="s">
        <v>4</v>
      </c>
      <c r="S8" s="30" t="s">
        <v>4</v>
      </c>
      <c r="T8" s="30" t="s">
        <v>4</v>
      </c>
      <c r="U8" s="30" t="s">
        <v>4</v>
      </c>
      <c r="V8" s="30" t="s">
        <v>4</v>
      </c>
      <c r="W8" s="30" t="s">
        <v>4</v>
      </c>
      <c r="X8" s="30" t="s">
        <v>4</v>
      </c>
      <c r="Y8" s="30" t="s">
        <v>4</v>
      </c>
      <c r="Z8" s="30" t="s">
        <v>4</v>
      </c>
      <c r="AA8" s="30" t="s">
        <v>4</v>
      </c>
      <c r="AB8" s="30" t="s">
        <v>4</v>
      </c>
      <c r="AC8" s="30" t="s">
        <v>4</v>
      </c>
      <c r="AD8" s="30" t="s">
        <v>4</v>
      </c>
      <c r="AE8" s="30" t="s">
        <v>4</v>
      </c>
      <c r="AF8" s="30" t="s">
        <v>4</v>
      </c>
      <c r="AG8" s="30" t="s">
        <v>4</v>
      </c>
      <c r="AH8" s="30" t="s">
        <v>4</v>
      </c>
      <c r="AI8" s="30" t="s">
        <v>4</v>
      </c>
      <c r="AJ8" s="30" t="s">
        <v>4</v>
      </c>
      <c r="AK8" s="30" t="s">
        <v>4</v>
      </c>
      <c r="AL8" s="30" t="s">
        <v>4</v>
      </c>
      <c r="AM8" s="30" t="s">
        <v>4</v>
      </c>
      <c r="AN8" s="30" t="s">
        <v>4</v>
      </c>
      <c r="AO8" s="30" t="s">
        <v>4</v>
      </c>
      <c r="AP8" s="30" t="s">
        <v>4</v>
      </c>
      <c r="AQ8" s="30" t="s">
        <v>4</v>
      </c>
      <c r="AR8" s="30" t="s">
        <v>4</v>
      </c>
      <c r="AS8" s="30" t="s">
        <v>4</v>
      </c>
      <c r="AT8" s="30" t="s">
        <v>4</v>
      </c>
      <c r="AU8" s="30" t="s">
        <v>4</v>
      </c>
      <c r="AV8" s="30" t="s">
        <v>4</v>
      </c>
      <c r="AW8" s="30" t="s">
        <v>4</v>
      </c>
      <c r="AX8" s="30" t="s">
        <v>4</v>
      </c>
      <c r="AY8" s="30" t="s">
        <v>4</v>
      </c>
      <c r="AZ8" s="30" t="s">
        <v>4</v>
      </c>
      <c r="BA8" s="30" t="s">
        <v>4</v>
      </c>
      <c r="BB8" s="30" t="s">
        <v>4</v>
      </c>
      <c r="BC8" s="30" t="s">
        <v>4</v>
      </c>
    </row>
    <row r="9" spans="1:55" s="19" customFormat="1" ht="51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1427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41.2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K11" s="95" t="s">
        <v>66</v>
      </c>
      <c r="L11" s="95" t="s">
        <v>67</v>
      </c>
      <c r="M11" s="95" t="s">
        <v>68</v>
      </c>
      <c r="N11" s="95" t="s">
        <v>69</v>
      </c>
      <c r="O11" s="95" t="s">
        <v>70</v>
      </c>
      <c r="P11" s="95" t="s">
        <v>71</v>
      </c>
      <c r="Q11" s="95" t="s">
        <v>72</v>
      </c>
      <c r="R11" s="95" t="s">
        <v>73</v>
      </c>
      <c r="S11" s="95" t="s">
        <v>74</v>
      </c>
      <c r="T11" s="95" t="s">
        <v>75</v>
      </c>
      <c r="U11" s="95" t="s">
        <v>76</v>
      </c>
      <c r="V11" s="95" t="s">
        <v>77</v>
      </c>
      <c r="W11" s="95" t="s">
        <v>78</v>
      </c>
      <c r="X11" s="95" t="s">
        <v>79</v>
      </c>
      <c r="Y11" s="95" t="s">
        <v>80</v>
      </c>
      <c r="Z11" s="95" t="s">
        <v>81</v>
      </c>
      <c r="AA11" s="95" t="s">
        <v>82</v>
      </c>
      <c r="AB11" s="95" t="s">
        <v>83</v>
      </c>
      <c r="AC11" s="95" t="s">
        <v>84</v>
      </c>
      <c r="AD11" s="95" t="s">
        <v>85</v>
      </c>
      <c r="AE11" s="95" t="s">
        <v>86</v>
      </c>
      <c r="AF11" s="95" t="s">
        <v>87</v>
      </c>
      <c r="AG11" s="95" t="s">
        <v>88</v>
      </c>
      <c r="AH11" s="95" t="s">
        <v>89</v>
      </c>
      <c r="AI11" s="95" t="s">
        <v>90</v>
      </c>
      <c r="AJ11" s="95" t="s">
        <v>91</v>
      </c>
      <c r="AK11" s="95" t="s">
        <v>92</v>
      </c>
      <c r="AL11" s="95" t="s">
        <v>93</v>
      </c>
      <c r="AM11" s="95" t="s">
        <v>94</v>
      </c>
      <c r="AN11" s="95" t="s">
        <v>95</v>
      </c>
      <c r="AO11" s="95" t="s">
        <v>96</v>
      </c>
      <c r="AP11" s="95" t="s">
        <v>97</v>
      </c>
      <c r="AQ11" s="95" t="s">
        <v>98</v>
      </c>
      <c r="AR11" s="95" t="s">
        <v>99</v>
      </c>
      <c r="AS11" s="95" t="s">
        <v>100</v>
      </c>
      <c r="AT11" s="95" t="s">
        <v>101</v>
      </c>
      <c r="AU11" s="95" t="s">
        <v>102</v>
      </c>
      <c r="AV11" s="95" t="s">
        <v>103</v>
      </c>
      <c r="AW11" s="95" t="s">
        <v>104</v>
      </c>
      <c r="AX11" s="95" t="s">
        <v>105</v>
      </c>
      <c r="AY11" s="95" t="s">
        <v>106</v>
      </c>
      <c r="AZ11" s="95" t="s">
        <v>107</v>
      </c>
      <c r="BA11" s="95" t="s">
        <v>108</v>
      </c>
      <c r="BB11" s="95" t="s">
        <v>109</v>
      </c>
      <c r="BC11" s="95" t="s">
        <v>110</v>
      </c>
    </row>
    <row r="12" spans="1:55" ht="16.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</row>
    <row r="13" spans="1:55" s="6" customFormat="1" ht="55.5" customHeight="1" x14ac:dyDescent="0.15">
      <c r="A13" s="5" t="s">
        <v>113</v>
      </c>
      <c r="B13" s="5" t="s">
        <v>114</v>
      </c>
      <c r="C13" s="77" t="s">
        <v>115</v>
      </c>
      <c r="D13" s="78"/>
      <c r="E13" s="5" t="s">
        <v>116</v>
      </c>
      <c r="F13" s="5" t="s">
        <v>117</v>
      </c>
      <c r="G13" s="5" t="s">
        <v>118</v>
      </c>
      <c r="H13" s="5" t="s">
        <v>119</v>
      </c>
      <c r="J13" s="5" t="s">
        <v>120</v>
      </c>
      <c r="K13" s="5" t="s">
        <v>121</v>
      </c>
      <c r="L13" s="5" t="s">
        <v>122</v>
      </c>
      <c r="M13" s="5" t="s">
        <v>123</v>
      </c>
      <c r="N13" s="5" t="s">
        <v>124</v>
      </c>
      <c r="O13" s="5" t="s">
        <v>125</v>
      </c>
      <c r="P13" s="5" t="s">
        <v>126</v>
      </c>
      <c r="Q13" s="5" t="s">
        <v>127</v>
      </c>
      <c r="R13" s="5" t="s">
        <v>128</v>
      </c>
      <c r="S13" s="5" t="s">
        <v>129</v>
      </c>
      <c r="T13" s="5" t="s">
        <v>130</v>
      </c>
      <c r="U13" s="5" t="s">
        <v>131</v>
      </c>
      <c r="V13" s="5" t="s">
        <v>132</v>
      </c>
      <c r="W13" s="5" t="s">
        <v>133</v>
      </c>
      <c r="X13" s="5" t="s">
        <v>134</v>
      </c>
      <c r="Y13" s="5" t="s">
        <v>135</v>
      </c>
      <c r="Z13" s="5" t="s">
        <v>136</v>
      </c>
      <c r="AA13" s="5" t="s">
        <v>137</v>
      </c>
      <c r="AB13" s="5" t="s">
        <v>138</v>
      </c>
      <c r="AC13" s="5" t="s">
        <v>139</v>
      </c>
      <c r="AD13" s="5" t="s">
        <v>140</v>
      </c>
      <c r="AE13" s="5" t="s">
        <v>141</v>
      </c>
      <c r="AF13" s="5" t="s">
        <v>142</v>
      </c>
      <c r="AG13" s="5" t="s">
        <v>143</v>
      </c>
      <c r="AH13" s="5" t="s">
        <v>144</v>
      </c>
      <c r="AI13" s="5" t="s">
        <v>145</v>
      </c>
      <c r="AJ13" s="5" t="s">
        <v>146</v>
      </c>
      <c r="AK13" s="5" t="s">
        <v>147</v>
      </c>
      <c r="AL13" s="5" t="s">
        <v>148</v>
      </c>
      <c r="AM13" s="5" t="s">
        <v>149</v>
      </c>
      <c r="AN13" s="5" t="s">
        <v>150</v>
      </c>
      <c r="AO13" s="5" t="s">
        <v>151</v>
      </c>
      <c r="AP13" s="5" t="s">
        <v>152</v>
      </c>
      <c r="AQ13" s="5" t="s">
        <v>153</v>
      </c>
      <c r="AR13" s="5" t="s">
        <v>154</v>
      </c>
      <c r="AS13" s="5" t="s">
        <v>155</v>
      </c>
      <c r="AT13" s="5" t="s">
        <v>156</v>
      </c>
      <c r="AU13" s="5" t="s">
        <v>157</v>
      </c>
      <c r="AV13" s="5" t="s">
        <v>158</v>
      </c>
      <c r="AW13" s="5" t="s">
        <v>159</v>
      </c>
      <c r="AX13" s="5" t="s">
        <v>160</v>
      </c>
      <c r="AY13" s="5" t="s">
        <v>161</v>
      </c>
      <c r="AZ13" s="5" t="s">
        <v>162</v>
      </c>
      <c r="BA13" s="5" t="s">
        <v>163</v>
      </c>
      <c r="BB13" s="5" t="s">
        <v>1391</v>
      </c>
      <c r="BC13" s="5" t="s">
        <v>165</v>
      </c>
    </row>
    <row r="14" spans="1:55" s="13" customFormat="1" ht="24" customHeight="1" x14ac:dyDescent="0.15">
      <c r="A14" s="38">
        <v>1</v>
      </c>
      <c r="B14" s="38" t="s">
        <v>885</v>
      </c>
      <c r="C14" s="38" t="s">
        <v>886</v>
      </c>
      <c r="D14" s="38" t="s">
        <v>887</v>
      </c>
      <c r="E14" s="38" t="s">
        <v>175</v>
      </c>
      <c r="F14" s="38" t="s">
        <v>888</v>
      </c>
      <c r="G14" s="38" t="s">
        <v>171</v>
      </c>
      <c r="H14" s="38">
        <v>1</v>
      </c>
      <c r="J14" s="38">
        <v>1</v>
      </c>
      <c r="K14" s="38">
        <v>300</v>
      </c>
      <c r="L14" s="38">
        <v>30</v>
      </c>
      <c r="M14" s="38">
        <v>23</v>
      </c>
      <c r="N14" s="54">
        <v>0</v>
      </c>
      <c r="O14" s="38">
        <v>216</v>
      </c>
      <c r="P14" s="54">
        <v>1.4423076923076901</v>
      </c>
      <c r="Q14" s="12">
        <v>192</v>
      </c>
      <c r="R14" s="12">
        <v>0</v>
      </c>
      <c r="S14" s="14">
        <v>32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4">
        <v>8</v>
      </c>
      <c r="AF14" s="54">
        <v>1</v>
      </c>
      <c r="AG14" s="54">
        <v>0</v>
      </c>
      <c r="AH14" s="54">
        <v>9.6199999999999992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411.16</v>
      </c>
      <c r="AS14" s="38">
        <v>8</v>
      </c>
      <c r="AT14" s="54">
        <v>5.9</v>
      </c>
      <c r="AU14" s="54">
        <v>0</v>
      </c>
      <c r="AV14" s="54">
        <v>0</v>
      </c>
      <c r="AW14" s="54">
        <v>0</v>
      </c>
      <c r="AX14" s="54">
        <v>126.92</v>
      </c>
      <c r="AY14" s="54">
        <v>140.82</v>
      </c>
      <c r="AZ14" s="54">
        <v>270.33999999999997</v>
      </c>
      <c r="BA14" s="54">
        <v>250</v>
      </c>
      <c r="BB14" s="54">
        <v>81400</v>
      </c>
      <c r="BC14" s="38" t="s">
        <v>4</v>
      </c>
    </row>
    <row r="15" spans="1:55" s="13" customFormat="1" ht="24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305.77</v>
      </c>
      <c r="R15" s="14">
        <v>0</v>
      </c>
      <c r="S15" s="14">
        <v>69.23</v>
      </c>
      <c r="T15" s="14">
        <v>0</v>
      </c>
      <c r="U15" s="14">
        <v>0</v>
      </c>
      <c r="V15" s="14">
        <v>0</v>
      </c>
      <c r="W15" s="14">
        <v>11.54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4" customHeight="1" x14ac:dyDescent="0.15">
      <c r="A16" s="38">
        <v>2</v>
      </c>
      <c r="B16" s="38" t="s">
        <v>889</v>
      </c>
      <c r="C16" s="38" t="s">
        <v>890</v>
      </c>
      <c r="D16" s="38" t="s">
        <v>891</v>
      </c>
      <c r="E16" s="38" t="s">
        <v>175</v>
      </c>
      <c r="F16" s="38" t="s">
        <v>892</v>
      </c>
      <c r="G16" s="38" t="s">
        <v>893</v>
      </c>
      <c r="H16" s="38">
        <v>1</v>
      </c>
      <c r="J16" s="38">
        <v>2</v>
      </c>
      <c r="K16" s="38">
        <v>650</v>
      </c>
      <c r="L16" s="38">
        <v>50</v>
      </c>
      <c r="M16" s="38">
        <v>24</v>
      </c>
      <c r="N16" s="54">
        <v>0</v>
      </c>
      <c r="O16" s="38">
        <v>230</v>
      </c>
      <c r="P16" s="54">
        <v>3.125</v>
      </c>
      <c r="Q16" s="12">
        <v>200</v>
      </c>
      <c r="R16" s="12">
        <v>0</v>
      </c>
      <c r="S16" s="14">
        <v>38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4">
        <v>9.5</v>
      </c>
      <c r="AF16" s="54">
        <v>0</v>
      </c>
      <c r="AG16" s="54">
        <v>0</v>
      </c>
      <c r="AH16" s="54">
        <v>10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35</v>
      </c>
      <c r="AO16" s="38">
        <v>0</v>
      </c>
      <c r="AP16" s="54">
        <v>0</v>
      </c>
      <c r="AQ16" s="54">
        <v>0</v>
      </c>
      <c r="AR16" s="54">
        <v>939.62573847670706</v>
      </c>
      <c r="AS16" s="38">
        <v>9.5</v>
      </c>
      <c r="AT16" s="54">
        <v>5.9</v>
      </c>
      <c r="AU16" s="54">
        <v>38.085738476706901</v>
      </c>
      <c r="AV16" s="54">
        <v>0</v>
      </c>
      <c r="AW16" s="54">
        <v>0</v>
      </c>
      <c r="AX16" s="54">
        <v>300</v>
      </c>
      <c r="AY16" s="54">
        <v>353.48573847670701</v>
      </c>
      <c r="AZ16" s="54">
        <v>586.14</v>
      </c>
      <c r="BA16" s="54">
        <v>550</v>
      </c>
      <c r="BB16" s="54">
        <v>144600</v>
      </c>
      <c r="BC16" s="38" t="s">
        <v>4</v>
      </c>
    </row>
    <row r="17" spans="1:55" s="13" customFormat="1" ht="24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675</v>
      </c>
      <c r="R17" s="14">
        <v>0</v>
      </c>
      <c r="S17" s="14">
        <v>178.13</v>
      </c>
      <c r="T17" s="14">
        <v>0</v>
      </c>
      <c r="U17" s="14">
        <v>0</v>
      </c>
      <c r="V17" s="14">
        <v>0</v>
      </c>
      <c r="W17" s="14">
        <v>25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6" customFormat="1" ht="19.5" customHeight="1" x14ac:dyDescent="0.2">
      <c r="A18" s="57" t="s">
        <v>303</v>
      </c>
      <c r="B18" s="58"/>
      <c r="C18" s="58"/>
      <c r="D18" s="58"/>
      <c r="E18" s="58"/>
      <c r="F18" s="58"/>
      <c r="G18" s="58"/>
      <c r="H18" s="61">
        <f>SUM(H14:H17)</f>
        <v>2</v>
      </c>
      <c r="J18" s="61">
        <f>SUM(J14:J17)</f>
        <v>3</v>
      </c>
      <c r="K18" s="61">
        <f t="shared" ref="K18:P18" si="0">SUM(K14:K17)</f>
        <v>950</v>
      </c>
      <c r="L18" s="61">
        <f t="shared" si="0"/>
        <v>80</v>
      </c>
      <c r="M18" s="61">
        <f t="shared" si="0"/>
        <v>47</v>
      </c>
      <c r="N18" s="61">
        <f t="shared" si="0"/>
        <v>0</v>
      </c>
      <c r="O18" s="61">
        <f t="shared" si="0"/>
        <v>446</v>
      </c>
      <c r="P18" s="61">
        <f t="shared" si="0"/>
        <v>4.5673076923076898</v>
      </c>
      <c r="Q18" s="17">
        <f>SUM(Q14+Q16)</f>
        <v>392</v>
      </c>
      <c r="R18" s="17">
        <f t="shared" ref="R18:AD18" si="1">SUM(R14+R16)</f>
        <v>0</v>
      </c>
      <c r="S18" s="17">
        <f t="shared" si="1"/>
        <v>70</v>
      </c>
      <c r="T18" s="17">
        <f t="shared" si="1"/>
        <v>0</v>
      </c>
      <c r="U18" s="17">
        <f t="shared" si="1"/>
        <v>0</v>
      </c>
      <c r="V18" s="17">
        <f t="shared" si="1"/>
        <v>0</v>
      </c>
      <c r="W18" s="17">
        <f t="shared" si="1"/>
        <v>2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7">
        <f t="shared" si="1"/>
        <v>0</v>
      </c>
      <c r="AB18" s="17">
        <f t="shared" si="1"/>
        <v>0</v>
      </c>
      <c r="AC18" s="17">
        <f t="shared" si="1"/>
        <v>0</v>
      </c>
      <c r="AD18" s="17">
        <f t="shared" si="1"/>
        <v>0</v>
      </c>
      <c r="AE18" s="62">
        <f>SUM(AE14:AE17)</f>
        <v>17.5</v>
      </c>
      <c r="AF18" s="62">
        <f t="shared" ref="AF18:BB18" si="2">SUM(AF14:AF17)</f>
        <v>1</v>
      </c>
      <c r="AG18" s="62">
        <f t="shared" si="2"/>
        <v>0</v>
      </c>
      <c r="AH18" s="62">
        <f t="shared" si="2"/>
        <v>19.619999999999997</v>
      </c>
      <c r="AI18" s="62">
        <f t="shared" si="2"/>
        <v>14</v>
      </c>
      <c r="AJ18" s="62">
        <f t="shared" si="2"/>
        <v>0</v>
      </c>
      <c r="AK18" s="62">
        <f t="shared" si="2"/>
        <v>0</v>
      </c>
      <c r="AL18" s="62">
        <f t="shared" si="2"/>
        <v>0</v>
      </c>
      <c r="AM18" s="62">
        <f t="shared" si="2"/>
        <v>0</v>
      </c>
      <c r="AN18" s="62">
        <f t="shared" si="2"/>
        <v>35</v>
      </c>
      <c r="AO18" s="62">
        <f t="shared" si="2"/>
        <v>0</v>
      </c>
      <c r="AP18" s="62">
        <f t="shared" si="2"/>
        <v>0</v>
      </c>
      <c r="AQ18" s="62">
        <f t="shared" si="2"/>
        <v>0</v>
      </c>
      <c r="AR18" s="62">
        <f t="shared" si="2"/>
        <v>1350.7857384767071</v>
      </c>
      <c r="AS18" s="62">
        <f t="shared" si="2"/>
        <v>17.5</v>
      </c>
      <c r="AT18" s="62">
        <f t="shared" si="2"/>
        <v>11.8</v>
      </c>
      <c r="AU18" s="62">
        <f t="shared" si="2"/>
        <v>38.085738476706901</v>
      </c>
      <c r="AV18" s="62">
        <f t="shared" si="2"/>
        <v>0</v>
      </c>
      <c r="AW18" s="62">
        <f t="shared" si="2"/>
        <v>0</v>
      </c>
      <c r="AX18" s="62">
        <f t="shared" si="2"/>
        <v>426.92</v>
      </c>
      <c r="AY18" s="62">
        <f t="shared" si="2"/>
        <v>494.30573847670701</v>
      </c>
      <c r="AZ18" s="62">
        <f t="shared" si="2"/>
        <v>856.48</v>
      </c>
      <c r="BA18" s="62">
        <f t="shared" si="2"/>
        <v>800</v>
      </c>
      <c r="BB18" s="62">
        <f t="shared" si="2"/>
        <v>226000</v>
      </c>
      <c r="BC18" s="67" t="s">
        <v>4</v>
      </c>
    </row>
    <row r="19" spans="1:55" s="16" customFormat="1" ht="19.5" customHeight="1" x14ac:dyDescent="0.2">
      <c r="A19" s="59"/>
      <c r="B19" s="60"/>
      <c r="C19" s="60"/>
      <c r="D19" s="60"/>
      <c r="E19" s="60"/>
      <c r="F19" s="60"/>
      <c r="G19" s="60"/>
      <c r="H19" s="59"/>
      <c r="J19" s="59"/>
      <c r="K19" s="59"/>
      <c r="L19" s="59"/>
      <c r="M19" s="59"/>
      <c r="N19" s="59"/>
      <c r="O19" s="59"/>
      <c r="P19" s="59"/>
      <c r="Q19" s="17">
        <f>SUM(Q15+Q17)</f>
        <v>980.77</v>
      </c>
      <c r="R19" s="17">
        <f t="shared" ref="R19:AD19" si="3">SUM(R15+R17)</f>
        <v>0</v>
      </c>
      <c r="S19" s="17">
        <f t="shared" si="3"/>
        <v>247.36</v>
      </c>
      <c r="T19" s="17">
        <f t="shared" si="3"/>
        <v>0</v>
      </c>
      <c r="U19" s="17">
        <f t="shared" si="3"/>
        <v>0</v>
      </c>
      <c r="V19" s="17">
        <f t="shared" si="3"/>
        <v>0</v>
      </c>
      <c r="W19" s="17">
        <f t="shared" si="3"/>
        <v>36.54</v>
      </c>
      <c r="X19" s="17">
        <f t="shared" si="3"/>
        <v>0</v>
      </c>
      <c r="Y19" s="17">
        <f t="shared" si="3"/>
        <v>0</v>
      </c>
      <c r="Z19" s="17">
        <f t="shared" si="3"/>
        <v>0</v>
      </c>
      <c r="AA19" s="17">
        <f t="shared" si="3"/>
        <v>0</v>
      </c>
      <c r="AB19" s="17">
        <f t="shared" si="3"/>
        <v>0</v>
      </c>
      <c r="AC19" s="17">
        <f t="shared" si="3"/>
        <v>0</v>
      </c>
      <c r="AD19" s="17">
        <f t="shared" si="3"/>
        <v>0</v>
      </c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68"/>
    </row>
    <row r="20" spans="1:55" s="16" customFormat="1" ht="11.25" customHeight="1" x14ac:dyDescent="0.2">
      <c r="A20" s="69" t="s">
        <v>1424</v>
      </c>
      <c r="B20" s="58"/>
      <c r="C20" s="58"/>
      <c r="D20" s="58"/>
      <c r="E20" s="58"/>
      <c r="F20" s="58"/>
      <c r="G20" s="58"/>
      <c r="H20" s="28" t="s">
        <v>4</v>
      </c>
      <c r="X20" s="66" t="s">
        <v>1425</v>
      </c>
      <c r="Y20" s="66"/>
      <c r="Z20" s="66"/>
      <c r="AA20" s="66"/>
      <c r="AB20" s="66"/>
      <c r="AC20" s="66"/>
      <c r="AD20" s="66"/>
      <c r="AE20" s="66"/>
      <c r="AF20" s="66"/>
      <c r="AG20" s="66"/>
      <c r="AH20" s="79" t="s">
        <v>4</v>
      </c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69" t="s">
        <v>1426</v>
      </c>
      <c r="AZ20" s="58"/>
      <c r="BA20" s="58"/>
      <c r="BB20" s="58"/>
      <c r="BC20" s="58"/>
    </row>
    <row r="21" spans="1:55" s="16" customFormat="1" ht="11.25" x14ac:dyDescent="0.2">
      <c r="A21" s="58"/>
      <c r="B21" s="58"/>
      <c r="C21" s="58"/>
      <c r="D21" s="58"/>
      <c r="E21" s="58"/>
      <c r="F21" s="58"/>
      <c r="G21" s="58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</row>
    <row r="22" spans="1:55" ht="0" hidden="1" customHeight="1" x14ac:dyDescent="0.25"/>
  </sheetData>
  <mergeCells count="229">
    <mergeCell ref="X20:AG21"/>
    <mergeCell ref="BB18:BB19"/>
    <mergeCell ref="BC18:BC19"/>
    <mergeCell ref="A20:G21"/>
    <mergeCell ref="AH20:AX21"/>
    <mergeCell ref="AY20:BC21"/>
    <mergeCell ref="AU18:AU19"/>
    <mergeCell ref="AV18:AV19"/>
    <mergeCell ref="AW18:AW19"/>
    <mergeCell ref="AX18:AX19"/>
    <mergeCell ref="AY18:AY19"/>
    <mergeCell ref="AP18:AP19"/>
    <mergeCell ref="AQ18:AQ19"/>
    <mergeCell ref="AR18:AR19"/>
    <mergeCell ref="AS18:AS19"/>
    <mergeCell ref="AT18:AT19"/>
    <mergeCell ref="AK18:AK19"/>
    <mergeCell ref="AL18:AL19"/>
    <mergeCell ref="AM18:AM19"/>
    <mergeCell ref="AN18:AN19"/>
    <mergeCell ref="AJ18:AJ19"/>
    <mergeCell ref="M18:M19"/>
    <mergeCell ref="N18:N19"/>
    <mergeCell ref="O18:O19"/>
    <mergeCell ref="P18:P19"/>
    <mergeCell ref="AE18:AE19"/>
    <mergeCell ref="A8:H8"/>
    <mergeCell ref="AZ18:AZ19"/>
    <mergeCell ref="BA18:BA19"/>
    <mergeCell ref="A18:G19"/>
    <mergeCell ref="H18:H19"/>
    <mergeCell ref="J18:J19"/>
    <mergeCell ref="K18:K19"/>
    <mergeCell ref="L18:L19"/>
    <mergeCell ref="AY16:AY17"/>
    <mergeCell ref="AZ16:AZ17"/>
    <mergeCell ref="BA16:BA17"/>
    <mergeCell ref="AO18:AO19"/>
    <mergeCell ref="AF18:AF19"/>
    <mergeCell ref="AG18:AG19"/>
    <mergeCell ref="AH18:AH19"/>
    <mergeCell ref="AI18:AI19"/>
    <mergeCell ref="AV14:AV15"/>
    <mergeCell ref="AW14:AW15"/>
    <mergeCell ref="AN14:AN15"/>
    <mergeCell ref="AO14:AO15"/>
    <mergeCell ref="AP14:AP15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BB16:BB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14:AH15"/>
    <mergeCell ref="K14:K15"/>
    <mergeCell ref="L14:L15"/>
    <mergeCell ref="M14:M15"/>
    <mergeCell ref="N14:N15"/>
    <mergeCell ref="O14:O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Z11:AZ12"/>
    <mergeCell ref="BA11:BA12"/>
    <mergeCell ref="BB11:BB12"/>
    <mergeCell ref="AJ11:AJ12"/>
    <mergeCell ref="AK11:AK1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Y9:AY10"/>
    <mergeCell ref="AZ9:AZ10"/>
    <mergeCell ref="BA9:BA10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T9:T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U9:U10"/>
    <mergeCell ref="V9:V10"/>
    <mergeCell ref="W9:W10"/>
    <mergeCell ref="X9:X10"/>
    <mergeCell ref="Y9:Y10"/>
    <mergeCell ref="P9:P10"/>
    <mergeCell ref="Q9:Q10"/>
    <mergeCell ref="R9:R10"/>
    <mergeCell ref="S9:S10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47"/>
  <sheetViews>
    <sheetView showGridLines="0" view="pageBreakPreview" topLeftCell="A31" zoomScale="160" zoomScaleNormal="100" zoomScaleSheetLayoutView="160" workbookViewId="0">
      <selection activeCell="Z47" sqref="Z47:AG47"/>
    </sheetView>
  </sheetViews>
  <sheetFormatPr defaultRowHeight="15" x14ac:dyDescent="0.25"/>
  <cols>
    <col min="1" max="1" width="2.85546875" customWidth="1"/>
    <col min="2" max="2" width="8" customWidth="1"/>
    <col min="3" max="3" width="6.5703125" customWidth="1"/>
    <col min="4" max="4" width="6" customWidth="1"/>
    <col min="5" max="5" width="2.5703125" customWidth="1"/>
    <col min="6" max="6" width="7.5703125" customWidth="1"/>
    <col min="7" max="7" width="5.28515625" customWidth="1"/>
    <col min="8" max="8" width="4.140625" customWidth="1"/>
    <col min="9" max="9" width="4.28515625" hidden="1" customWidth="1"/>
    <col min="10" max="11" width="4.28515625" customWidth="1"/>
    <col min="12" max="12" width="3.7109375" customWidth="1"/>
    <col min="13" max="13" width="4.5703125" customWidth="1"/>
    <col min="14" max="14" width="3.28515625" customWidth="1"/>
    <col min="15" max="15" width="4.42578125" customWidth="1"/>
    <col min="16" max="16" width="4" customWidth="1"/>
    <col min="17" max="17" width="5.42578125" customWidth="1"/>
    <col min="18" max="18" width="4.140625" customWidth="1"/>
    <col min="19" max="19" width="4.85546875" customWidth="1"/>
    <col min="20" max="20" width="4" customWidth="1"/>
    <col min="21" max="21" width="5" hidden="1" customWidth="1"/>
    <col min="22" max="22" width="3.5703125" hidden="1" customWidth="1"/>
    <col min="23" max="23" width="4.85546875" customWidth="1"/>
    <col min="24" max="25" width="4" customWidth="1"/>
    <col min="26" max="26" width="3.7109375" customWidth="1"/>
    <col min="27" max="27" width="3.5703125" hidden="1" customWidth="1"/>
    <col min="28" max="28" width="4.28515625" hidden="1" customWidth="1"/>
    <col min="29" max="29" width="6.5703125" customWidth="1"/>
    <col min="30" max="30" width="5.140625" hidden="1" customWidth="1"/>
    <col min="31" max="31" width="5.42578125" customWidth="1"/>
    <col min="32" max="32" width="5.140625" customWidth="1"/>
    <col min="33" max="33" width="3.85546875" customWidth="1"/>
    <col min="34" max="34" width="5.140625" customWidth="1"/>
    <col min="35" max="35" width="4.5703125" customWidth="1"/>
    <col min="36" max="36" width="4.140625" hidden="1" customWidth="1"/>
    <col min="37" max="38" width="3.5703125" hidden="1" customWidth="1"/>
    <col min="39" max="39" width="3.85546875" hidden="1" customWidth="1"/>
    <col min="40" max="40" width="4" hidden="1" customWidth="1"/>
    <col min="41" max="41" width="4" customWidth="1"/>
    <col min="42" max="42" width="5" hidden="1" customWidth="1"/>
    <col min="43" max="43" width="4.140625" hidden="1" customWidth="1"/>
    <col min="44" max="44" width="5.85546875" customWidth="1"/>
    <col min="45" max="45" width="4" customWidth="1"/>
    <col min="46" max="46" width="4.5703125" customWidth="1"/>
    <col min="47" max="47" width="4.28515625" customWidth="1"/>
    <col min="48" max="48" width="3.5703125" customWidth="1"/>
    <col min="49" max="49" width="3.85546875" hidden="1" customWidth="1"/>
    <col min="50" max="50" width="5.28515625" customWidth="1"/>
    <col min="51" max="51" width="5.5703125" customWidth="1"/>
    <col min="52" max="52" width="5.28515625" customWidth="1"/>
    <col min="53" max="53" width="5.5703125" customWidth="1"/>
    <col min="54" max="54" width="8.5703125" customWidth="1"/>
    <col min="55" max="55" width="11.14062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0.25" customHeight="1" x14ac:dyDescent="0.25">
      <c r="A7" s="65" t="s">
        <v>754</v>
      </c>
      <c r="B7" s="65"/>
      <c r="C7" s="65"/>
      <c r="D7" s="65"/>
      <c r="E7" s="65"/>
      <c r="F7" s="1" t="s">
        <v>4</v>
      </c>
      <c r="G7" s="1" t="s">
        <v>4</v>
      </c>
      <c r="H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s="23" customFormat="1" ht="14.25" x14ac:dyDescent="0.2">
      <c r="A10" s="70" t="s">
        <v>59</v>
      </c>
      <c r="B10" s="70" t="s">
        <v>60</v>
      </c>
      <c r="C10" s="70" t="s">
        <v>61</v>
      </c>
      <c r="D10" s="72"/>
      <c r="E10" s="70" t="s">
        <v>62</v>
      </c>
      <c r="F10" s="70" t="s">
        <v>63</v>
      </c>
      <c r="G10" s="70" t="s">
        <v>64</v>
      </c>
      <c r="H10" s="70" t="s">
        <v>65</v>
      </c>
      <c r="I10" s="75"/>
      <c r="J10" s="76"/>
      <c r="K10" s="70" t="s">
        <v>66</v>
      </c>
      <c r="L10" s="70" t="s">
        <v>67</v>
      </c>
      <c r="M10" s="70" t="s">
        <v>68</v>
      </c>
      <c r="N10" s="70" t="s">
        <v>69</v>
      </c>
      <c r="O10" s="70" t="s">
        <v>70</v>
      </c>
      <c r="P10" s="70" t="s">
        <v>71</v>
      </c>
      <c r="Q10" s="70" t="s">
        <v>72</v>
      </c>
      <c r="R10" s="70" t="s">
        <v>73</v>
      </c>
      <c r="S10" s="70" t="s">
        <v>74</v>
      </c>
      <c r="T10" s="70" t="s">
        <v>75</v>
      </c>
      <c r="U10" s="70" t="s">
        <v>76</v>
      </c>
      <c r="V10" s="70" t="s">
        <v>77</v>
      </c>
      <c r="W10" s="70" t="s">
        <v>78</v>
      </c>
      <c r="X10" s="70" t="s">
        <v>79</v>
      </c>
      <c r="Y10" s="70" t="s">
        <v>80</v>
      </c>
      <c r="Z10" s="70" t="s">
        <v>81</v>
      </c>
      <c r="AA10" s="70" t="s">
        <v>82</v>
      </c>
      <c r="AB10" s="70" t="s">
        <v>83</v>
      </c>
      <c r="AC10" s="70" t="s">
        <v>84</v>
      </c>
      <c r="AD10" s="70" t="s">
        <v>85</v>
      </c>
      <c r="AE10" s="70" t="s">
        <v>86</v>
      </c>
      <c r="AF10" s="70" t="s">
        <v>87</v>
      </c>
      <c r="AG10" s="70" t="s">
        <v>88</v>
      </c>
      <c r="AH10" s="70" t="s">
        <v>89</v>
      </c>
      <c r="AI10" s="70" t="s">
        <v>90</v>
      </c>
      <c r="AJ10" s="70" t="s">
        <v>91</v>
      </c>
      <c r="AK10" s="70" t="s">
        <v>92</v>
      </c>
      <c r="AL10" s="70" t="s">
        <v>93</v>
      </c>
      <c r="AM10" s="70" t="s">
        <v>94</v>
      </c>
      <c r="AN10" s="70" t="s">
        <v>95</v>
      </c>
      <c r="AO10" s="70" t="s">
        <v>96</v>
      </c>
      <c r="AP10" s="70" t="s">
        <v>97</v>
      </c>
      <c r="AQ10" s="70" t="s">
        <v>98</v>
      </c>
      <c r="AR10" s="70" t="s">
        <v>99</v>
      </c>
      <c r="AS10" s="70" t="s">
        <v>100</v>
      </c>
      <c r="AT10" s="70" t="s">
        <v>101</v>
      </c>
      <c r="AU10" s="70" t="s">
        <v>102</v>
      </c>
      <c r="AV10" s="70" t="s">
        <v>103</v>
      </c>
      <c r="AW10" s="70" t="s">
        <v>104</v>
      </c>
      <c r="AX10" s="70" t="s">
        <v>105</v>
      </c>
      <c r="AY10" s="70" t="s">
        <v>106</v>
      </c>
      <c r="AZ10" s="70" t="s">
        <v>107</v>
      </c>
      <c r="BA10" s="70" t="s">
        <v>108</v>
      </c>
      <c r="BB10" s="70" t="s">
        <v>109</v>
      </c>
      <c r="BC10" s="70" t="s">
        <v>110</v>
      </c>
    </row>
    <row r="11" spans="1:55" s="23" customFormat="1" ht="16.5" x14ac:dyDescent="0.2">
      <c r="A11" s="71"/>
      <c r="B11" s="71"/>
      <c r="C11" s="73"/>
      <c r="D11" s="74"/>
      <c r="E11" s="71"/>
      <c r="F11" s="71"/>
      <c r="G11" s="71"/>
      <c r="H11" s="22" t="s">
        <v>111</v>
      </c>
      <c r="I11" s="70" t="s">
        <v>112</v>
      </c>
      <c r="J11" s="76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</row>
    <row r="12" spans="1:55" s="6" customFormat="1" ht="48" customHeight="1" x14ac:dyDescent="0.15">
      <c r="A12" s="5" t="s">
        <v>113</v>
      </c>
      <c r="B12" s="5" t="s">
        <v>114</v>
      </c>
      <c r="C12" s="77" t="s">
        <v>115</v>
      </c>
      <c r="D12" s="78"/>
      <c r="E12" s="5" t="s">
        <v>116</v>
      </c>
      <c r="F12" s="5" t="s">
        <v>117</v>
      </c>
      <c r="G12" s="5" t="s">
        <v>118</v>
      </c>
      <c r="H12" s="5" t="s">
        <v>119</v>
      </c>
      <c r="J12" s="5" t="s">
        <v>120</v>
      </c>
      <c r="K12" s="5" t="s">
        <v>121</v>
      </c>
      <c r="L12" s="5" t="s">
        <v>122</v>
      </c>
      <c r="M12" s="5" t="s">
        <v>123</v>
      </c>
      <c r="N12" s="5" t="s">
        <v>124</v>
      </c>
      <c r="O12" s="5" t="s">
        <v>125</v>
      </c>
      <c r="P12" s="5" t="s">
        <v>126</v>
      </c>
      <c r="Q12" s="5" t="s">
        <v>127</v>
      </c>
      <c r="R12" s="5" t="s">
        <v>128</v>
      </c>
      <c r="S12" s="5" t="s">
        <v>129</v>
      </c>
      <c r="T12" s="5" t="s">
        <v>130</v>
      </c>
      <c r="U12" s="5" t="s">
        <v>131</v>
      </c>
      <c r="V12" s="5" t="s">
        <v>132</v>
      </c>
      <c r="W12" s="5" t="s">
        <v>133</v>
      </c>
      <c r="X12" s="5" t="s">
        <v>134</v>
      </c>
      <c r="Y12" s="5" t="s">
        <v>135</v>
      </c>
      <c r="Z12" s="5" t="s">
        <v>136</v>
      </c>
      <c r="AA12" s="5" t="s">
        <v>137</v>
      </c>
      <c r="AB12" s="5" t="s">
        <v>138</v>
      </c>
      <c r="AC12" s="5" t="s">
        <v>139</v>
      </c>
      <c r="AD12" s="5" t="s">
        <v>140</v>
      </c>
      <c r="AE12" s="5" t="s">
        <v>141</v>
      </c>
      <c r="AF12" s="5" t="s">
        <v>142</v>
      </c>
      <c r="AG12" s="5" t="s">
        <v>143</v>
      </c>
      <c r="AH12" s="5" t="s">
        <v>144</v>
      </c>
      <c r="AI12" s="5" t="s">
        <v>145</v>
      </c>
      <c r="AJ12" s="5" t="s">
        <v>146</v>
      </c>
      <c r="AK12" s="5" t="s">
        <v>147</v>
      </c>
      <c r="AL12" s="5" t="s">
        <v>148</v>
      </c>
      <c r="AM12" s="5" t="s">
        <v>149</v>
      </c>
      <c r="AN12" s="5" t="s">
        <v>150</v>
      </c>
      <c r="AO12" s="5" t="s">
        <v>151</v>
      </c>
      <c r="AP12" s="5" t="s">
        <v>152</v>
      </c>
      <c r="AQ12" s="5" t="s">
        <v>153</v>
      </c>
      <c r="AR12" s="5" t="s">
        <v>154</v>
      </c>
      <c r="AS12" s="5" t="s">
        <v>155</v>
      </c>
      <c r="AT12" s="5" t="s">
        <v>156</v>
      </c>
      <c r="AU12" s="5" t="s">
        <v>157</v>
      </c>
      <c r="AV12" s="5" t="s">
        <v>158</v>
      </c>
      <c r="AW12" s="5" t="s">
        <v>159</v>
      </c>
      <c r="AX12" s="5" t="s">
        <v>160</v>
      </c>
      <c r="AY12" s="5" t="s">
        <v>161</v>
      </c>
      <c r="AZ12" s="5" t="s">
        <v>162</v>
      </c>
      <c r="BA12" s="5" t="s">
        <v>163</v>
      </c>
      <c r="BB12" s="5" t="s">
        <v>1391</v>
      </c>
      <c r="BC12" s="5" t="s">
        <v>165</v>
      </c>
    </row>
    <row r="13" spans="1:55" s="13" customFormat="1" ht="23.25" customHeight="1" x14ac:dyDescent="0.15">
      <c r="A13" s="38">
        <v>1</v>
      </c>
      <c r="B13" s="38" t="s">
        <v>755</v>
      </c>
      <c r="C13" s="38" t="s">
        <v>756</v>
      </c>
      <c r="D13" s="38" t="s">
        <v>757</v>
      </c>
      <c r="E13" s="38" t="s">
        <v>169</v>
      </c>
      <c r="F13" s="38" t="s">
        <v>217</v>
      </c>
      <c r="G13" s="38" t="s">
        <v>171</v>
      </c>
      <c r="H13" s="38">
        <v>0</v>
      </c>
      <c r="J13" s="38">
        <v>0</v>
      </c>
      <c r="K13" s="38">
        <v>204</v>
      </c>
      <c r="L13" s="38">
        <v>0</v>
      </c>
      <c r="M13" s="38">
        <v>24</v>
      </c>
      <c r="N13" s="54">
        <v>0</v>
      </c>
      <c r="O13" s="38">
        <v>220</v>
      </c>
      <c r="P13" s="54">
        <v>0.98076923076923095</v>
      </c>
      <c r="Q13" s="12">
        <v>200</v>
      </c>
      <c r="R13" s="12">
        <v>0</v>
      </c>
      <c r="S13" s="14">
        <v>28</v>
      </c>
      <c r="T13" s="14">
        <v>0</v>
      </c>
      <c r="U13" s="14">
        <v>0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54">
        <v>7</v>
      </c>
      <c r="AF13" s="54">
        <v>0</v>
      </c>
      <c r="AG13" s="54">
        <v>0</v>
      </c>
      <c r="AH13" s="54">
        <v>10</v>
      </c>
      <c r="AI13" s="54">
        <v>7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8">
        <v>0</v>
      </c>
      <c r="AP13" s="54">
        <v>0</v>
      </c>
      <c r="AQ13" s="54">
        <v>0</v>
      </c>
      <c r="AR13" s="54">
        <v>269.19</v>
      </c>
      <c r="AS13" s="38">
        <v>7</v>
      </c>
      <c r="AT13" s="54">
        <v>5.38</v>
      </c>
      <c r="AU13" s="54">
        <v>0</v>
      </c>
      <c r="AV13" s="54">
        <v>0</v>
      </c>
      <c r="AW13" s="54">
        <v>0</v>
      </c>
      <c r="AX13" s="54">
        <v>94.15</v>
      </c>
      <c r="AY13" s="54">
        <v>106.53</v>
      </c>
      <c r="AZ13" s="54">
        <v>162.66</v>
      </c>
      <c r="BA13" s="54">
        <v>150</v>
      </c>
      <c r="BB13" s="54">
        <v>50600</v>
      </c>
      <c r="BC13" s="38" t="s">
        <v>4</v>
      </c>
    </row>
    <row r="14" spans="1:55" s="13" customFormat="1" ht="23.25" customHeight="1" x14ac:dyDescent="0.15">
      <c r="A14" s="53"/>
      <c r="B14" s="53"/>
      <c r="C14" s="53"/>
      <c r="D14" s="53"/>
      <c r="E14" s="53"/>
      <c r="F14" s="53"/>
      <c r="G14" s="53"/>
      <c r="H14" s="53"/>
      <c r="J14" s="53"/>
      <c r="K14" s="53"/>
      <c r="L14" s="53"/>
      <c r="M14" s="53"/>
      <c r="N14" s="53"/>
      <c r="O14" s="53"/>
      <c r="P14" s="53"/>
      <c r="Q14" s="12">
        <v>196.15</v>
      </c>
      <c r="R14" s="14">
        <v>0</v>
      </c>
      <c r="S14" s="14">
        <v>41.19</v>
      </c>
      <c r="T14" s="14">
        <v>0</v>
      </c>
      <c r="U14" s="14">
        <v>0</v>
      </c>
      <c r="V14" s="14">
        <v>0</v>
      </c>
      <c r="W14" s="14">
        <v>7.85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13" customFormat="1" ht="23.25" customHeight="1" x14ac:dyDescent="0.15">
      <c r="A15" s="38">
        <v>2</v>
      </c>
      <c r="B15" s="38" t="s">
        <v>758</v>
      </c>
      <c r="C15" s="38" t="s">
        <v>759</v>
      </c>
      <c r="D15" s="38" t="s">
        <v>760</v>
      </c>
      <c r="E15" s="38" t="s">
        <v>169</v>
      </c>
      <c r="F15" s="38" t="s">
        <v>340</v>
      </c>
      <c r="G15" s="38" t="s">
        <v>171</v>
      </c>
      <c r="H15" s="38">
        <v>1</v>
      </c>
      <c r="J15" s="38">
        <v>2</v>
      </c>
      <c r="K15" s="38">
        <v>204</v>
      </c>
      <c r="L15" s="38">
        <v>0</v>
      </c>
      <c r="M15" s="38">
        <v>22</v>
      </c>
      <c r="N15" s="54">
        <v>0</v>
      </c>
      <c r="O15" s="38">
        <v>200</v>
      </c>
      <c r="P15" s="54">
        <v>0.98076923076923095</v>
      </c>
      <c r="Q15" s="12">
        <v>184</v>
      </c>
      <c r="R15" s="12">
        <v>0</v>
      </c>
      <c r="S15" s="14">
        <v>24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1</v>
      </c>
      <c r="AA15" s="14">
        <v>0</v>
      </c>
      <c r="AB15" s="14">
        <v>0</v>
      </c>
      <c r="AC15" s="14">
        <v>0</v>
      </c>
      <c r="AD15" s="14">
        <v>0</v>
      </c>
      <c r="AE15" s="54">
        <v>6</v>
      </c>
      <c r="AF15" s="54">
        <v>1</v>
      </c>
      <c r="AG15" s="54">
        <v>0</v>
      </c>
      <c r="AH15" s="54">
        <v>9.6199999999999992</v>
      </c>
      <c r="AI15" s="54">
        <v>7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8">
        <v>0</v>
      </c>
      <c r="AP15" s="54">
        <v>0</v>
      </c>
      <c r="AQ15" s="54">
        <v>0</v>
      </c>
      <c r="AR15" s="54">
        <v>254.08</v>
      </c>
      <c r="AS15" s="38">
        <v>6</v>
      </c>
      <c r="AT15" s="54">
        <v>5.08</v>
      </c>
      <c r="AU15" s="54">
        <v>0</v>
      </c>
      <c r="AV15" s="54">
        <v>1</v>
      </c>
      <c r="AW15" s="54">
        <v>0</v>
      </c>
      <c r="AX15" s="54">
        <v>94.15</v>
      </c>
      <c r="AY15" s="54">
        <v>106.23</v>
      </c>
      <c r="AZ15" s="54">
        <v>147.85</v>
      </c>
      <c r="BA15" s="54">
        <v>100</v>
      </c>
      <c r="BB15" s="54">
        <v>191400</v>
      </c>
      <c r="BC15" s="38" t="s">
        <v>4</v>
      </c>
    </row>
    <row r="16" spans="1:55" s="13" customFormat="1" ht="23.25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K16" s="53"/>
      <c r="L16" s="53"/>
      <c r="M16" s="53"/>
      <c r="N16" s="53"/>
      <c r="O16" s="53"/>
      <c r="P16" s="53"/>
      <c r="Q16" s="12">
        <v>180.46</v>
      </c>
      <c r="R16" s="14">
        <v>0</v>
      </c>
      <c r="S16" s="14">
        <v>35.31</v>
      </c>
      <c r="T16" s="14">
        <v>0</v>
      </c>
      <c r="U16" s="14">
        <v>0</v>
      </c>
      <c r="V16" s="14">
        <v>0</v>
      </c>
      <c r="W16" s="14">
        <v>7.85</v>
      </c>
      <c r="X16" s="14">
        <v>0</v>
      </c>
      <c r="Y16" s="14">
        <v>0</v>
      </c>
      <c r="Z16" s="14">
        <v>7.8461538461538503</v>
      </c>
      <c r="AA16" s="14">
        <v>0</v>
      </c>
      <c r="AB16" s="14">
        <v>0</v>
      </c>
      <c r="AC16" s="14">
        <v>0</v>
      </c>
      <c r="AD16" s="14">
        <v>0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13" customFormat="1" ht="23.25" customHeight="1" x14ac:dyDescent="0.15">
      <c r="A17" s="38">
        <v>3</v>
      </c>
      <c r="B17" s="38" t="s">
        <v>762</v>
      </c>
      <c r="C17" s="38" t="s">
        <v>763</v>
      </c>
      <c r="D17" s="38" t="s">
        <v>764</v>
      </c>
      <c r="E17" s="38" t="s">
        <v>169</v>
      </c>
      <c r="F17" s="38" t="s">
        <v>765</v>
      </c>
      <c r="G17" s="38" t="s">
        <v>171</v>
      </c>
      <c r="H17" s="38">
        <v>1</v>
      </c>
      <c r="J17" s="38">
        <v>2</v>
      </c>
      <c r="K17" s="38">
        <v>204</v>
      </c>
      <c r="L17" s="38">
        <v>0</v>
      </c>
      <c r="M17" s="38">
        <v>16.5</v>
      </c>
      <c r="N17" s="54">
        <v>0</v>
      </c>
      <c r="O17" s="38">
        <v>142</v>
      </c>
      <c r="P17" s="54">
        <v>0.98076923076923095</v>
      </c>
      <c r="Q17" s="12">
        <v>140</v>
      </c>
      <c r="R17" s="12">
        <v>0</v>
      </c>
      <c r="S17" s="14">
        <v>10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</v>
      </c>
      <c r="AD17" s="14">
        <v>0</v>
      </c>
      <c r="AE17" s="54">
        <v>2.5</v>
      </c>
      <c r="AF17" s="54">
        <v>5.5</v>
      </c>
      <c r="AG17" s="54">
        <v>0</v>
      </c>
      <c r="AH17" s="54">
        <v>7.88</v>
      </c>
      <c r="AI17" s="54">
        <v>7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8">
        <v>0</v>
      </c>
      <c r="AP17" s="54">
        <v>0</v>
      </c>
      <c r="AQ17" s="54">
        <v>0</v>
      </c>
      <c r="AR17" s="54">
        <v>185.09</v>
      </c>
      <c r="AS17" s="38">
        <v>2.5</v>
      </c>
      <c r="AT17" s="54">
        <v>3.7</v>
      </c>
      <c r="AU17" s="54">
        <v>0</v>
      </c>
      <c r="AV17" s="54">
        <v>0</v>
      </c>
      <c r="AW17" s="54">
        <v>0</v>
      </c>
      <c r="AX17" s="54">
        <v>92.19</v>
      </c>
      <c r="AY17" s="54">
        <v>98.39</v>
      </c>
      <c r="AZ17" s="54">
        <v>86.7</v>
      </c>
      <c r="BA17" s="54">
        <v>50</v>
      </c>
      <c r="BB17" s="54">
        <v>146800</v>
      </c>
      <c r="BC17" s="38" t="s">
        <v>4</v>
      </c>
    </row>
    <row r="18" spans="1:55" s="13" customFormat="1" ht="23.25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K18" s="53"/>
      <c r="L18" s="53"/>
      <c r="M18" s="53"/>
      <c r="N18" s="53"/>
      <c r="O18" s="53"/>
      <c r="P18" s="53"/>
      <c r="Q18" s="12">
        <v>137.31</v>
      </c>
      <c r="R18" s="14">
        <v>0</v>
      </c>
      <c r="S18" s="14">
        <v>14.71</v>
      </c>
      <c r="T18" s="14">
        <v>0</v>
      </c>
      <c r="U18" s="14">
        <v>0</v>
      </c>
      <c r="V18" s="14">
        <v>0</v>
      </c>
      <c r="W18" s="14">
        <v>7.85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7.85</v>
      </c>
      <c r="AD18" s="14">
        <v>0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13" customFormat="1" ht="23.25" customHeight="1" x14ac:dyDescent="0.15">
      <c r="A19" s="38">
        <v>4</v>
      </c>
      <c r="B19" s="38" t="s">
        <v>766</v>
      </c>
      <c r="C19" s="38" t="s">
        <v>767</v>
      </c>
      <c r="D19" s="38" t="s">
        <v>768</v>
      </c>
      <c r="E19" s="38" t="s">
        <v>169</v>
      </c>
      <c r="F19" s="38" t="s">
        <v>249</v>
      </c>
      <c r="G19" s="38" t="s">
        <v>171</v>
      </c>
      <c r="H19" s="38">
        <v>1</v>
      </c>
      <c r="J19" s="38">
        <v>2</v>
      </c>
      <c r="K19" s="38">
        <v>204</v>
      </c>
      <c r="L19" s="38">
        <v>0</v>
      </c>
      <c r="M19" s="38">
        <v>22</v>
      </c>
      <c r="N19" s="54">
        <v>0</v>
      </c>
      <c r="O19" s="38">
        <v>198</v>
      </c>
      <c r="P19" s="54">
        <v>0.98076923076923095</v>
      </c>
      <c r="Q19" s="12">
        <v>184</v>
      </c>
      <c r="R19" s="12">
        <v>0</v>
      </c>
      <c r="S19" s="14">
        <v>22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2</v>
      </c>
      <c r="AD19" s="14">
        <v>0</v>
      </c>
      <c r="AE19" s="54">
        <v>5.5</v>
      </c>
      <c r="AF19" s="54">
        <v>0</v>
      </c>
      <c r="AG19" s="54">
        <v>0</v>
      </c>
      <c r="AH19" s="54">
        <v>10</v>
      </c>
      <c r="AI19" s="54">
        <v>7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8">
        <v>0</v>
      </c>
      <c r="AP19" s="54">
        <v>0</v>
      </c>
      <c r="AQ19" s="54">
        <v>0</v>
      </c>
      <c r="AR19" s="54">
        <v>251.02</v>
      </c>
      <c r="AS19" s="38">
        <v>5.5</v>
      </c>
      <c r="AT19" s="54">
        <v>5.0199999999999996</v>
      </c>
      <c r="AU19" s="54">
        <v>0</v>
      </c>
      <c r="AV19" s="54">
        <v>0</v>
      </c>
      <c r="AW19" s="54">
        <v>0</v>
      </c>
      <c r="AX19" s="54">
        <v>92.19</v>
      </c>
      <c r="AY19" s="54">
        <v>102.71</v>
      </c>
      <c r="AZ19" s="54">
        <v>148.31</v>
      </c>
      <c r="BA19" s="54">
        <v>100</v>
      </c>
      <c r="BB19" s="54">
        <v>193200</v>
      </c>
      <c r="BC19" s="38" t="s">
        <v>4</v>
      </c>
    </row>
    <row r="20" spans="1:55" s="13" customFormat="1" ht="23.25" customHeight="1" x14ac:dyDescent="0.15">
      <c r="A20" s="53"/>
      <c r="B20" s="53"/>
      <c r="C20" s="53"/>
      <c r="D20" s="53"/>
      <c r="E20" s="53"/>
      <c r="F20" s="53"/>
      <c r="G20" s="53"/>
      <c r="H20" s="53"/>
      <c r="J20" s="53"/>
      <c r="K20" s="53"/>
      <c r="L20" s="53"/>
      <c r="M20" s="53"/>
      <c r="N20" s="53"/>
      <c r="O20" s="53"/>
      <c r="P20" s="53"/>
      <c r="Q20" s="12">
        <v>180.46</v>
      </c>
      <c r="R20" s="14">
        <v>0</v>
      </c>
      <c r="S20" s="14">
        <v>32.369999999999997</v>
      </c>
      <c r="T20" s="14">
        <v>0</v>
      </c>
      <c r="U20" s="14">
        <v>0</v>
      </c>
      <c r="V20" s="14">
        <v>0</v>
      </c>
      <c r="W20" s="14">
        <v>7.85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7.85</v>
      </c>
      <c r="AD20" s="14">
        <v>0</v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s="13" customFormat="1" ht="23.25" customHeight="1" x14ac:dyDescent="0.15">
      <c r="A21" s="38">
        <v>5</v>
      </c>
      <c r="B21" s="38" t="s">
        <v>769</v>
      </c>
      <c r="C21" s="38" t="s">
        <v>770</v>
      </c>
      <c r="D21" s="38" t="s">
        <v>771</v>
      </c>
      <c r="E21" s="38" t="s">
        <v>169</v>
      </c>
      <c r="F21" s="38" t="s">
        <v>249</v>
      </c>
      <c r="G21" s="38" t="s">
        <v>171</v>
      </c>
      <c r="H21" s="38">
        <v>0</v>
      </c>
      <c r="J21" s="38">
        <v>0</v>
      </c>
      <c r="K21" s="38">
        <v>204</v>
      </c>
      <c r="L21" s="38">
        <v>0</v>
      </c>
      <c r="M21" s="38">
        <v>20.5</v>
      </c>
      <c r="N21" s="54">
        <v>0</v>
      </c>
      <c r="O21" s="38">
        <v>190</v>
      </c>
      <c r="P21" s="54">
        <v>0.98076923076923095</v>
      </c>
      <c r="Q21" s="12">
        <v>172</v>
      </c>
      <c r="R21" s="12">
        <v>0</v>
      </c>
      <c r="S21" s="14">
        <v>26</v>
      </c>
      <c r="T21" s="14">
        <v>0</v>
      </c>
      <c r="U21" s="14">
        <v>0</v>
      </c>
      <c r="V21" s="14">
        <v>0</v>
      </c>
      <c r="W21" s="14">
        <v>1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2</v>
      </c>
      <c r="AD21" s="14">
        <v>0</v>
      </c>
      <c r="AE21" s="54">
        <v>6.5</v>
      </c>
      <c r="AF21" s="54">
        <v>1.5</v>
      </c>
      <c r="AG21" s="54">
        <v>0</v>
      </c>
      <c r="AH21" s="54">
        <v>9.42</v>
      </c>
      <c r="AI21" s="54">
        <v>7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38">
        <v>0</v>
      </c>
      <c r="AP21" s="54">
        <v>0</v>
      </c>
      <c r="AQ21" s="54">
        <v>0</v>
      </c>
      <c r="AR21" s="54">
        <v>245.55</v>
      </c>
      <c r="AS21" s="38">
        <v>6.5</v>
      </c>
      <c r="AT21" s="54">
        <v>4.91</v>
      </c>
      <c r="AU21" s="54">
        <v>0</v>
      </c>
      <c r="AV21" s="54">
        <v>0</v>
      </c>
      <c r="AW21" s="54">
        <v>0</v>
      </c>
      <c r="AX21" s="54">
        <v>88.27</v>
      </c>
      <c r="AY21" s="54">
        <v>99.68</v>
      </c>
      <c r="AZ21" s="54">
        <v>145.87</v>
      </c>
      <c r="BA21" s="54">
        <v>100</v>
      </c>
      <c r="BB21" s="54">
        <v>183500</v>
      </c>
      <c r="BC21" s="38" t="s">
        <v>4</v>
      </c>
    </row>
    <row r="22" spans="1:55" s="13" customFormat="1" ht="23.25" customHeight="1" x14ac:dyDescent="0.15">
      <c r="A22" s="53"/>
      <c r="B22" s="53"/>
      <c r="C22" s="53"/>
      <c r="D22" s="53"/>
      <c r="E22" s="53"/>
      <c r="F22" s="53"/>
      <c r="G22" s="53"/>
      <c r="H22" s="53"/>
      <c r="J22" s="53"/>
      <c r="K22" s="53"/>
      <c r="L22" s="53"/>
      <c r="M22" s="53"/>
      <c r="N22" s="53"/>
      <c r="O22" s="53"/>
      <c r="P22" s="53"/>
      <c r="Q22" s="12">
        <v>168.69</v>
      </c>
      <c r="R22" s="14">
        <v>0</v>
      </c>
      <c r="S22" s="14">
        <v>38.25</v>
      </c>
      <c r="T22" s="14">
        <v>0</v>
      </c>
      <c r="U22" s="14">
        <v>0</v>
      </c>
      <c r="V22" s="14">
        <v>0</v>
      </c>
      <c r="W22" s="14">
        <v>7.85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7.85</v>
      </c>
      <c r="AD22" s="14">
        <v>0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s="13" customFormat="1" ht="23.25" customHeight="1" x14ac:dyDescent="0.15">
      <c r="A23" s="38">
        <v>6</v>
      </c>
      <c r="B23" s="38" t="s">
        <v>772</v>
      </c>
      <c r="C23" s="38" t="s">
        <v>773</v>
      </c>
      <c r="D23" s="38" t="s">
        <v>774</v>
      </c>
      <c r="E23" s="38" t="s">
        <v>169</v>
      </c>
      <c r="F23" s="38" t="s">
        <v>775</v>
      </c>
      <c r="G23" s="38" t="s">
        <v>171</v>
      </c>
      <c r="H23" s="38">
        <v>0</v>
      </c>
      <c r="J23" s="38">
        <v>0</v>
      </c>
      <c r="K23" s="38">
        <v>204</v>
      </c>
      <c r="L23" s="38">
        <v>0</v>
      </c>
      <c r="M23" s="38">
        <v>21.5</v>
      </c>
      <c r="N23" s="54">
        <v>0</v>
      </c>
      <c r="O23" s="38">
        <v>196</v>
      </c>
      <c r="P23" s="54">
        <v>0.98076923076923095</v>
      </c>
      <c r="Q23" s="12">
        <v>180</v>
      </c>
      <c r="R23" s="12">
        <v>0</v>
      </c>
      <c r="S23" s="14">
        <v>24</v>
      </c>
      <c r="T23" s="14">
        <v>0</v>
      </c>
      <c r="U23" s="14">
        <v>0</v>
      </c>
      <c r="V23" s="14">
        <v>0</v>
      </c>
      <c r="W23" s="14">
        <v>1</v>
      </c>
      <c r="X23" s="14">
        <v>1</v>
      </c>
      <c r="Y23" s="14">
        <v>0</v>
      </c>
      <c r="Z23" s="14">
        <v>0</v>
      </c>
      <c r="AA23" s="14">
        <v>0</v>
      </c>
      <c r="AB23" s="14">
        <v>0</v>
      </c>
      <c r="AC23" s="14">
        <v>1.5</v>
      </c>
      <c r="AD23" s="14">
        <v>0</v>
      </c>
      <c r="AE23" s="54">
        <v>6</v>
      </c>
      <c r="AF23" s="54">
        <v>0</v>
      </c>
      <c r="AG23" s="54">
        <v>0</v>
      </c>
      <c r="AH23" s="54">
        <v>10</v>
      </c>
      <c r="AI23" s="54">
        <v>7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8">
        <v>0</v>
      </c>
      <c r="AP23" s="54">
        <v>0</v>
      </c>
      <c r="AQ23" s="54">
        <v>0</v>
      </c>
      <c r="AR23" s="54">
        <v>261.04000000000002</v>
      </c>
      <c r="AS23" s="38">
        <v>6</v>
      </c>
      <c r="AT23" s="54">
        <v>5.22</v>
      </c>
      <c r="AU23" s="54">
        <v>0</v>
      </c>
      <c r="AV23" s="54">
        <v>0</v>
      </c>
      <c r="AW23" s="54">
        <v>0</v>
      </c>
      <c r="AX23" s="54">
        <v>94.15</v>
      </c>
      <c r="AY23" s="54">
        <v>105.37</v>
      </c>
      <c r="AZ23" s="54">
        <v>155.66999999999999</v>
      </c>
      <c r="BA23" s="54">
        <v>150</v>
      </c>
      <c r="BB23" s="54">
        <v>22700</v>
      </c>
      <c r="BC23" s="38" t="s">
        <v>4</v>
      </c>
    </row>
    <row r="24" spans="1:55" s="13" customFormat="1" ht="23.25" customHeight="1" x14ac:dyDescent="0.15">
      <c r="A24" s="53"/>
      <c r="B24" s="53"/>
      <c r="C24" s="53"/>
      <c r="D24" s="53"/>
      <c r="E24" s="53"/>
      <c r="F24" s="53"/>
      <c r="G24" s="53"/>
      <c r="H24" s="53"/>
      <c r="J24" s="53"/>
      <c r="K24" s="53"/>
      <c r="L24" s="53"/>
      <c r="M24" s="53"/>
      <c r="N24" s="53"/>
      <c r="O24" s="53"/>
      <c r="P24" s="53"/>
      <c r="Q24" s="12">
        <v>176.54</v>
      </c>
      <c r="R24" s="14">
        <v>0</v>
      </c>
      <c r="S24" s="14">
        <v>35.31</v>
      </c>
      <c r="T24" s="14">
        <v>0</v>
      </c>
      <c r="U24" s="14">
        <v>0</v>
      </c>
      <c r="V24" s="14">
        <v>0</v>
      </c>
      <c r="W24" s="14">
        <v>7.85</v>
      </c>
      <c r="X24" s="14">
        <v>12.456425077812399</v>
      </c>
      <c r="Y24" s="14">
        <v>0</v>
      </c>
      <c r="Z24" s="14">
        <v>0</v>
      </c>
      <c r="AA24" s="14">
        <v>0</v>
      </c>
      <c r="AB24" s="14">
        <v>0</v>
      </c>
      <c r="AC24" s="14">
        <v>5.88</v>
      </c>
      <c r="AD24" s="14">
        <v>0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s="13" customFormat="1" ht="23.25" customHeight="1" x14ac:dyDescent="0.15">
      <c r="A25" s="38">
        <v>7</v>
      </c>
      <c r="B25" s="38" t="s">
        <v>776</v>
      </c>
      <c r="C25" s="38" t="s">
        <v>777</v>
      </c>
      <c r="D25" s="38" t="s">
        <v>778</v>
      </c>
      <c r="E25" s="38" t="s">
        <v>169</v>
      </c>
      <c r="F25" s="38" t="s">
        <v>779</v>
      </c>
      <c r="G25" s="38" t="s">
        <v>171</v>
      </c>
      <c r="H25" s="38">
        <v>1</v>
      </c>
      <c r="J25" s="38">
        <v>4</v>
      </c>
      <c r="K25" s="38">
        <v>204</v>
      </c>
      <c r="L25" s="38">
        <v>0</v>
      </c>
      <c r="M25" s="38">
        <v>19</v>
      </c>
      <c r="N25" s="54">
        <v>0</v>
      </c>
      <c r="O25" s="38">
        <v>166</v>
      </c>
      <c r="P25" s="54">
        <v>0.98076923076923095</v>
      </c>
      <c r="Q25" s="12">
        <v>160</v>
      </c>
      <c r="R25" s="12">
        <v>0</v>
      </c>
      <c r="S25" s="14">
        <v>14</v>
      </c>
      <c r="T25" s="14">
        <v>0</v>
      </c>
      <c r="U25" s="14">
        <v>0</v>
      </c>
      <c r="V25" s="14">
        <v>0</v>
      </c>
      <c r="W25" s="14">
        <v>1</v>
      </c>
      <c r="X25" s="14">
        <v>0.5</v>
      </c>
      <c r="Y25" s="14">
        <v>0</v>
      </c>
      <c r="Z25" s="14">
        <v>0</v>
      </c>
      <c r="AA25" s="14">
        <v>0</v>
      </c>
      <c r="AB25" s="14">
        <v>0</v>
      </c>
      <c r="AC25" s="14">
        <v>2</v>
      </c>
      <c r="AD25" s="14">
        <v>0</v>
      </c>
      <c r="AE25" s="54">
        <v>3.5</v>
      </c>
      <c r="AF25" s="54">
        <v>2.5</v>
      </c>
      <c r="AG25" s="54">
        <v>0</v>
      </c>
      <c r="AH25" s="54">
        <v>9.0399999999999991</v>
      </c>
      <c r="AI25" s="54">
        <v>7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38">
        <v>0</v>
      </c>
      <c r="AP25" s="54">
        <v>0</v>
      </c>
      <c r="AQ25" s="54">
        <v>0</v>
      </c>
      <c r="AR25" s="54">
        <v>218.64</v>
      </c>
      <c r="AS25" s="38">
        <v>3.5</v>
      </c>
      <c r="AT25" s="54">
        <v>4.37</v>
      </c>
      <c r="AU25" s="54">
        <v>0</v>
      </c>
      <c r="AV25" s="54">
        <v>0</v>
      </c>
      <c r="AW25" s="54">
        <v>0</v>
      </c>
      <c r="AX25" s="54">
        <v>88.27</v>
      </c>
      <c r="AY25" s="54">
        <v>96.14</v>
      </c>
      <c r="AZ25" s="54">
        <v>122.5</v>
      </c>
      <c r="BA25" s="54">
        <v>100</v>
      </c>
      <c r="BB25" s="54">
        <v>90000</v>
      </c>
      <c r="BC25" s="38" t="s">
        <v>4</v>
      </c>
    </row>
    <row r="26" spans="1:55" s="13" customFormat="1" ht="23.25" customHeight="1" x14ac:dyDescent="0.15">
      <c r="A26" s="53"/>
      <c r="B26" s="53"/>
      <c r="C26" s="53"/>
      <c r="D26" s="53"/>
      <c r="E26" s="53"/>
      <c r="F26" s="53"/>
      <c r="G26" s="53"/>
      <c r="H26" s="53"/>
      <c r="J26" s="53"/>
      <c r="K26" s="53"/>
      <c r="L26" s="53"/>
      <c r="M26" s="53"/>
      <c r="N26" s="53"/>
      <c r="O26" s="53"/>
      <c r="P26" s="53"/>
      <c r="Q26" s="12">
        <v>156.91999999999999</v>
      </c>
      <c r="R26" s="14">
        <v>0</v>
      </c>
      <c r="S26" s="14">
        <v>20.6</v>
      </c>
      <c r="T26" s="14">
        <v>0</v>
      </c>
      <c r="U26" s="14">
        <v>0</v>
      </c>
      <c r="V26" s="14">
        <v>0</v>
      </c>
      <c r="W26" s="14">
        <v>7.85</v>
      </c>
      <c r="X26" s="14">
        <v>5.88112944457355</v>
      </c>
      <c r="Y26" s="14">
        <v>0</v>
      </c>
      <c r="Z26" s="14">
        <v>0</v>
      </c>
      <c r="AA26" s="14">
        <v>0</v>
      </c>
      <c r="AB26" s="14">
        <v>0</v>
      </c>
      <c r="AC26" s="14">
        <v>7.85</v>
      </c>
      <c r="AD26" s="14">
        <v>0</v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</row>
    <row r="27" spans="1:55" s="13" customFormat="1" ht="23.25" customHeight="1" x14ac:dyDescent="0.15">
      <c r="A27" s="38">
        <v>8</v>
      </c>
      <c r="B27" s="38" t="s">
        <v>780</v>
      </c>
      <c r="C27" s="38" t="s">
        <v>781</v>
      </c>
      <c r="D27" s="38" t="s">
        <v>782</v>
      </c>
      <c r="E27" s="38" t="s">
        <v>169</v>
      </c>
      <c r="F27" s="38" t="s">
        <v>783</v>
      </c>
      <c r="G27" s="38" t="s">
        <v>171</v>
      </c>
      <c r="H27" s="38">
        <v>1</v>
      </c>
      <c r="J27" s="38">
        <v>1</v>
      </c>
      <c r="K27" s="38">
        <v>204</v>
      </c>
      <c r="L27" s="38">
        <v>0</v>
      </c>
      <c r="M27" s="38">
        <v>17</v>
      </c>
      <c r="N27" s="54">
        <v>0</v>
      </c>
      <c r="O27" s="38">
        <v>152</v>
      </c>
      <c r="P27" s="54">
        <v>0.98076923076923095</v>
      </c>
      <c r="Q27" s="12">
        <v>144</v>
      </c>
      <c r="R27" s="12">
        <v>0</v>
      </c>
      <c r="S27" s="14">
        <v>16</v>
      </c>
      <c r="T27" s="14">
        <v>0</v>
      </c>
      <c r="U27" s="14">
        <v>0</v>
      </c>
      <c r="V27" s="14">
        <v>0</v>
      </c>
      <c r="W27" s="14">
        <v>1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6</v>
      </c>
      <c r="AD27" s="14">
        <v>0</v>
      </c>
      <c r="AE27" s="54">
        <v>4</v>
      </c>
      <c r="AF27" s="54">
        <v>1</v>
      </c>
      <c r="AG27" s="54">
        <v>0</v>
      </c>
      <c r="AH27" s="54">
        <v>9.6199999999999992</v>
      </c>
      <c r="AI27" s="54">
        <v>7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38">
        <v>0</v>
      </c>
      <c r="AP27" s="54">
        <v>0</v>
      </c>
      <c r="AQ27" s="54">
        <v>0</v>
      </c>
      <c r="AR27" s="54">
        <v>216.78</v>
      </c>
      <c r="AS27" s="38">
        <v>4</v>
      </c>
      <c r="AT27" s="54">
        <v>4.34</v>
      </c>
      <c r="AU27" s="54">
        <v>0</v>
      </c>
      <c r="AV27" s="54">
        <v>0</v>
      </c>
      <c r="AW27" s="54">
        <v>0</v>
      </c>
      <c r="AX27" s="54">
        <v>80.42</v>
      </c>
      <c r="AY27" s="54">
        <v>88.76</v>
      </c>
      <c r="AZ27" s="54">
        <v>128.02000000000001</v>
      </c>
      <c r="BA27" s="54">
        <v>100</v>
      </c>
      <c r="BB27" s="54">
        <v>112100</v>
      </c>
      <c r="BC27" s="38" t="s">
        <v>4</v>
      </c>
    </row>
    <row r="28" spans="1:55" s="13" customFormat="1" ht="23.25" customHeight="1" x14ac:dyDescent="0.15">
      <c r="A28" s="53"/>
      <c r="B28" s="53"/>
      <c r="C28" s="53"/>
      <c r="D28" s="53"/>
      <c r="E28" s="53"/>
      <c r="F28" s="53"/>
      <c r="G28" s="53"/>
      <c r="H28" s="53"/>
      <c r="J28" s="53"/>
      <c r="K28" s="53"/>
      <c r="L28" s="53"/>
      <c r="M28" s="53"/>
      <c r="N28" s="53"/>
      <c r="O28" s="53"/>
      <c r="P28" s="53"/>
      <c r="Q28" s="12">
        <v>141.22999999999999</v>
      </c>
      <c r="R28" s="14">
        <v>0</v>
      </c>
      <c r="S28" s="14">
        <v>23.54</v>
      </c>
      <c r="T28" s="14">
        <v>0</v>
      </c>
      <c r="U28" s="14">
        <v>0</v>
      </c>
      <c r="V28" s="14">
        <v>0</v>
      </c>
      <c r="W28" s="14">
        <v>7.85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23.54</v>
      </c>
      <c r="AD28" s="14">
        <v>0</v>
      </c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</row>
    <row r="29" spans="1:55" s="13" customFormat="1" ht="23.25" customHeight="1" x14ac:dyDescent="0.15">
      <c r="A29" s="38">
        <v>9</v>
      </c>
      <c r="B29" s="38" t="s">
        <v>784</v>
      </c>
      <c r="C29" s="38" t="s">
        <v>785</v>
      </c>
      <c r="D29" s="38" t="s">
        <v>786</v>
      </c>
      <c r="E29" s="38" t="s">
        <v>169</v>
      </c>
      <c r="F29" s="38" t="s">
        <v>624</v>
      </c>
      <c r="G29" s="38" t="s">
        <v>171</v>
      </c>
      <c r="H29" s="38">
        <v>1</v>
      </c>
      <c r="J29" s="38">
        <v>1</v>
      </c>
      <c r="K29" s="38">
        <v>204</v>
      </c>
      <c r="L29" s="38">
        <v>0</v>
      </c>
      <c r="M29" s="38">
        <v>19.5</v>
      </c>
      <c r="N29" s="54">
        <v>0</v>
      </c>
      <c r="O29" s="38">
        <v>164</v>
      </c>
      <c r="P29" s="54">
        <v>0.98076923076923095</v>
      </c>
      <c r="Q29" s="12">
        <v>164</v>
      </c>
      <c r="R29" s="12">
        <v>0</v>
      </c>
      <c r="S29" s="14">
        <v>8</v>
      </c>
      <c r="T29" s="14">
        <v>0</v>
      </c>
      <c r="U29" s="14">
        <v>0</v>
      </c>
      <c r="V29" s="14">
        <v>0</v>
      </c>
      <c r="W29" s="14">
        <v>1</v>
      </c>
      <c r="X29" s="14">
        <v>0</v>
      </c>
      <c r="Y29" s="14">
        <v>2</v>
      </c>
      <c r="Z29" s="14">
        <v>0</v>
      </c>
      <c r="AA29" s="14">
        <v>0</v>
      </c>
      <c r="AB29" s="14">
        <v>0</v>
      </c>
      <c r="AC29" s="14">
        <v>2</v>
      </c>
      <c r="AD29" s="14">
        <v>0</v>
      </c>
      <c r="AE29" s="54">
        <v>2</v>
      </c>
      <c r="AF29" s="54">
        <v>0.5</v>
      </c>
      <c r="AG29" s="54">
        <v>0</v>
      </c>
      <c r="AH29" s="54">
        <v>9.81</v>
      </c>
      <c r="AI29" s="54">
        <v>7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8">
        <v>0</v>
      </c>
      <c r="AP29" s="54">
        <v>0</v>
      </c>
      <c r="AQ29" s="54">
        <v>0</v>
      </c>
      <c r="AR29" s="54">
        <v>222.81</v>
      </c>
      <c r="AS29" s="38">
        <v>2</v>
      </c>
      <c r="AT29" s="54">
        <v>4.46</v>
      </c>
      <c r="AU29" s="54">
        <v>0</v>
      </c>
      <c r="AV29" s="54">
        <v>0</v>
      </c>
      <c r="AW29" s="54">
        <v>0</v>
      </c>
      <c r="AX29" s="54">
        <v>92.19</v>
      </c>
      <c r="AY29" s="54">
        <v>98.65</v>
      </c>
      <c r="AZ29" s="54">
        <v>124.16</v>
      </c>
      <c r="BA29" s="54">
        <v>100</v>
      </c>
      <c r="BB29" s="54">
        <v>96600</v>
      </c>
      <c r="BC29" s="38" t="s">
        <v>4</v>
      </c>
    </row>
    <row r="30" spans="1:55" s="13" customFormat="1" ht="23.25" customHeight="1" x14ac:dyDescent="0.15">
      <c r="A30" s="53"/>
      <c r="B30" s="53"/>
      <c r="C30" s="53"/>
      <c r="D30" s="53"/>
      <c r="E30" s="53"/>
      <c r="F30" s="53"/>
      <c r="G30" s="53"/>
      <c r="H30" s="53"/>
      <c r="J30" s="53"/>
      <c r="K30" s="53"/>
      <c r="L30" s="53"/>
      <c r="M30" s="53"/>
      <c r="N30" s="53"/>
      <c r="O30" s="53"/>
      <c r="P30" s="53"/>
      <c r="Q30" s="12">
        <v>160.85</v>
      </c>
      <c r="R30" s="14">
        <v>0</v>
      </c>
      <c r="S30" s="14">
        <v>11.77</v>
      </c>
      <c r="T30" s="14">
        <v>0</v>
      </c>
      <c r="U30" s="14">
        <v>0</v>
      </c>
      <c r="V30" s="14">
        <v>0</v>
      </c>
      <c r="W30" s="14">
        <v>7.85</v>
      </c>
      <c r="X30" s="14">
        <v>0</v>
      </c>
      <c r="Y30" s="14">
        <v>15.69</v>
      </c>
      <c r="Z30" s="14">
        <v>0</v>
      </c>
      <c r="AA30" s="14">
        <v>0</v>
      </c>
      <c r="AB30" s="14">
        <v>0</v>
      </c>
      <c r="AC30" s="14">
        <v>7.85</v>
      </c>
      <c r="AD30" s="14">
        <v>0</v>
      </c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</row>
    <row r="31" spans="1:55" s="13" customFormat="1" ht="23.25" customHeight="1" x14ac:dyDescent="0.15">
      <c r="A31" s="38">
        <v>10</v>
      </c>
      <c r="B31" s="38" t="s">
        <v>787</v>
      </c>
      <c r="C31" s="38" t="s">
        <v>788</v>
      </c>
      <c r="D31" s="38" t="s">
        <v>789</v>
      </c>
      <c r="E31" s="38" t="s">
        <v>169</v>
      </c>
      <c r="F31" s="38" t="s">
        <v>344</v>
      </c>
      <c r="G31" s="38" t="s">
        <v>171</v>
      </c>
      <c r="H31" s="38">
        <v>1</v>
      </c>
      <c r="J31" s="38">
        <v>2</v>
      </c>
      <c r="K31" s="38">
        <v>204</v>
      </c>
      <c r="L31" s="38">
        <v>0</v>
      </c>
      <c r="M31" s="38">
        <v>22</v>
      </c>
      <c r="N31" s="54">
        <v>0</v>
      </c>
      <c r="O31" s="38">
        <v>192</v>
      </c>
      <c r="P31" s="54">
        <v>0.98076923076923095</v>
      </c>
      <c r="Q31" s="12">
        <v>184</v>
      </c>
      <c r="R31" s="12">
        <v>0</v>
      </c>
      <c r="S31" s="14">
        <v>16</v>
      </c>
      <c r="T31" s="14">
        <v>0</v>
      </c>
      <c r="U31" s="14">
        <v>0</v>
      </c>
      <c r="V31" s="14">
        <v>0</v>
      </c>
      <c r="W31" s="14">
        <v>1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2</v>
      </c>
      <c r="AD31" s="14">
        <v>0</v>
      </c>
      <c r="AE31" s="54">
        <v>4</v>
      </c>
      <c r="AF31" s="54">
        <v>0</v>
      </c>
      <c r="AG31" s="54">
        <v>0</v>
      </c>
      <c r="AH31" s="54">
        <v>10</v>
      </c>
      <c r="AI31" s="54">
        <v>7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38">
        <v>0</v>
      </c>
      <c r="AP31" s="54">
        <v>0</v>
      </c>
      <c r="AQ31" s="54">
        <v>0</v>
      </c>
      <c r="AR31" s="54">
        <v>240.69</v>
      </c>
      <c r="AS31" s="38">
        <v>4</v>
      </c>
      <c r="AT31" s="54">
        <v>4.8099999999999996</v>
      </c>
      <c r="AU31" s="54">
        <v>0</v>
      </c>
      <c r="AV31" s="54">
        <v>0</v>
      </c>
      <c r="AW31" s="54">
        <v>0</v>
      </c>
      <c r="AX31" s="54">
        <v>92.19</v>
      </c>
      <c r="AY31" s="54">
        <v>101</v>
      </c>
      <c r="AZ31" s="54">
        <v>139.69</v>
      </c>
      <c r="BA31" s="54">
        <v>100</v>
      </c>
      <c r="BB31" s="54">
        <v>158800</v>
      </c>
      <c r="BC31" s="38" t="s">
        <v>4</v>
      </c>
    </row>
    <row r="32" spans="1:55" s="13" customFormat="1" ht="23.25" customHeight="1" x14ac:dyDescent="0.15">
      <c r="A32" s="53"/>
      <c r="B32" s="53"/>
      <c r="C32" s="53"/>
      <c r="D32" s="53"/>
      <c r="E32" s="53"/>
      <c r="F32" s="53"/>
      <c r="G32" s="53"/>
      <c r="H32" s="53"/>
      <c r="J32" s="53"/>
      <c r="K32" s="53"/>
      <c r="L32" s="53"/>
      <c r="M32" s="53"/>
      <c r="N32" s="53"/>
      <c r="O32" s="53"/>
      <c r="P32" s="53"/>
      <c r="Q32" s="12">
        <v>180.46</v>
      </c>
      <c r="R32" s="14">
        <v>0</v>
      </c>
      <c r="S32" s="14">
        <v>23.54</v>
      </c>
      <c r="T32" s="14">
        <v>0</v>
      </c>
      <c r="U32" s="14">
        <v>0</v>
      </c>
      <c r="V32" s="14">
        <v>0</v>
      </c>
      <c r="W32" s="14">
        <v>7.85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7.85</v>
      </c>
      <c r="AD32" s="14">
        <v>0</v>
      </c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</row>
    <row r="33" spans="1:55" s="13" customFormat="1" ht="23.25" customHeight="1" x14ac:dyDescent="0.15">
      <c r="A33" s="38">
        <v>11</v>
      </c>
      <c r="B33" s="38" t="s">
        <v>790</v>
      </c>
      <c r="C33" s="38" t="s">
        <v>791</v>
      </c>
      <c r="D33" s="38" t="s">
        <v>792</v>
      </c>
      <c r="E33" s="38" t="s">
        <v>169</v>
      </c>
      <c r="F33" s="38" t="s">
        <v>344</v>
      </c>
      <c r="G33" s="38" t="s">
        <v>171</v>
      </c>
      <c r="H33" s="38">
        <v>1</v>
      </c>
      <c r="J33" s="38">
        <v>2</v>
      </c>
      <c r="K33" s="38">
        <v>204</v>
      </c>
      <c r="L33" s="38">
        <v>0</v>
      </c>
      <c r="M33" s="38">
        <v>20</v>
      </c>
      <c r="N33" s="54">
        <v>0</v>
      </c>
      <c r="O33" s="38">
        <v>176</v>
      </c>
      <c r="P33" s="54">
        <v>0.98076923076923095</v>
      </c>
      <c r="Q33" s="12">
        <v>168</v>
      </c>
      <c r="R33" s="12">
        <v>0</v>
      </c>
      <c r="S33" s="14">
        <v>16</v>
      </c>
      <c r="T33" s="14">
        <v>0</v>
      </c>
      <c r="U33" s="14">
        <v>0</v>
      </c>
      <c r="V33" s="14">
        <v>0</v>
      </c>
      <c r="W33" s="14">
        <v>1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2</v>
      </c>
      <c r="AD33" s="14">
        <v>0</v>
      </c>
      <c r="AE33" s="54">
        <v>4</v>
      </c>
      <c r="AF33" s="54">
        <v>2</v>
      </c>
      <c r="AG33" s="54">
        <v>0</v>
      </c>
      <c r="AH33" s="54">
        <v>9.23</v>
      </c>
      <c r="AI33" s="54">
        <v>7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38">
        <v>0</v>
      </c>
      <c r="AP33" s="54">
        <v>0</v>
      </c>
      <c r="AQ33" s="54">
        <v>0</v>
      </c>
      <c r="AR33" s="54">
        <v>224.23</v>
      </c>
      <c r="AS33" s="38">
        <v>4</v>
      </c>
      <c r="AT33" s="54">
        <v>4.4800000000000004</v>
      </c>
      <c r="AU33" s="54">
        <v>0</v>
      </c>
      <c r="AV33" s="54">
        <v>0</v>
      </c>
      <c r="AW33" s="54">
        <v>0</v>
      </c>
      <c r="AX33" s="54">
        <v>92.19</v>
      </c>
      <c r="AY33" s="54">
        <v>100.67</v>
      </c>
      <c r="AZ33" s="54">
        <v>123.56</v>
      </c>
      <c r="BA33" s="54">
        <v>100</v>
      </c>
      <c r="BB33" s="54">
        <v>94200</v>
      </c>
      <c r="BC33" s="38" t="s">
        <v>4</v>
      </c>
    </row>
    <row r="34" spans="1:55" s="13" customFormat="1" ht="23.25" customHeight="1" x14ac:dyDescent="0.15">
      <c r="A34" s="53"/>
      <c r="B34" s="53"/>
      <c r="C34" s="53"/>
      <c r="D34" s="53"/>
      <c r="E34" s="53"/>
      <c r="F34" s="53"/>
      <c r="G34" s="53"/>
      <c r="H34" s="53"/>
      <c r="J34" s="53"/>
      <c r="K34" s="53"/>
      <c r="L34" s="53"/>
      <c r="M34" s="53"/>
      <c r="N34" s="53"/>
      <c r="O34" s="53"/>
      <c r="P34" s="53"/>
      <c r="Q34" s="12">
        <v>164.77</v>
      </c>
      <c r="R34" s="14">
        <v>0</v>
      </c>
      <c r="S34" s="14">
        <v>23.54</v>
      </c>
      <c r="T34" s="14">
        <v>0</v>
      </c>
      <c r="U34" s="14">
        <v>0</v>
      </c>
      <c r="V34" s="14">
        <v>0</v>
      </c>
      <c r="W34" s="14">
        <v>7.85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7.85</v>
      </c>
      <c r="AD34" s="14">
        <v>0</v>
      </c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</row>
    <row r="35" spans="1:55" s="13" customFormat="1" ht="23.25" customHeight="1" x14ac:dyDescent="0.15">
      <c r="A35" s="38">
        <v>12</v>
      </c>
      <c r="B35" s="38" t="s">
        <v>793</v>
      </c>
      <c r="C35" s="38" t="s">
        <v>794</v>
      </c>
      <c r="D35" s="38" t="s">
        <v>795</v>
      </c>
      <c r="E35" s="38" t="s">
        <v>169</v>
      </c>
      <c r="F35" s="38" t="s">
        <v>637</v>
      </c>
      <c r="G35" s="38" t="s">
        <v>171</v>
      </c>
      <c r="H35" s="38">
        <v>1</v>
      </c>
      <c r="J35" s="38">
        <v>2</v>
      </c>
      <c r="K35" s="38">
        <v>204</v>
      </c>
      <c r="L35" s="38">
        <v>0</v>
      </c>
      <c r="M35" s="38">
        <v>9.5</v>
      </c>
      <c r="N35" s="54">
        <v>0</v>
      </c>
      <c r="O35" s="38">
        <v>76</v>
      </c>
      <c r="P35" s="54">
        <v>0.98076923076923095</v>
      </c>
      <c r="Q35" s="12">
        <v>84</v>
      </c>
      <c r="R35" s="12">
        <v>0</v>
      </c>
      <c r="S35" s="14">
        <v>0</v>
      </c>
      <c r="T35" s="14">
        <v>0</v>
      </c>
      <c r="U35" s="14">
        <v>0</v>
      </c>
      <c r="V35" s="14">
        <v>0</v>
      </c>
      <c r="W35" s="14">
        <v>1</v>
      </c>
      <c r="X35" s="14">
        <v>3</v>
      </c>
      <c r="Y35" s="14">
        <v>0</v>
      </c>
      <c r="Z35" s="14">
        <v>0</v>
      </c>
      <c r="AA35" s="14">
        <v>0</v>
      </c>
      <c r="AB35" s="14">
        <v>0</v>
      </c>
      <c r="AC35" s="14">
        <v>2</v>
      </c>
      <c r="AD35" s="14">
        <v>0</v>
      </c>
      <c r="AE35" s="54">
        <v>0</v>
      </c>
      <c r="AF35" s="54">
        <v>5.5</v>
      </c>
      <c r="AG35" s="54">
        <v>4</v>
      </c>
      <c r="AH35" s="54">
        <v>0</v>
      </c>
      <c r="AI35" s="54">
        <v>7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38">
        <v>0</v>
      </c>
      <c r="AP35" s="54">
        <v>0</v>
      </c>
      <c r="AQ35" s="54">
        <v>0</v>
      </c>
      <c r="AR35" s="54">
        <v>138.97</v>
      </c>
      <c r="AS35" s="38">
        <v>0</v>
      </c>
      <c r="AT35" s="54">
        <v>2.78</v>
      </c>
      <c r="AU35" s="54">
        <v>0</v>
      </c>
      <c r="AV35" s="54">
        <v>0</v>
      </c>
      <c r="AW35" s="54">
        <v>0</v>
      </c>
      <c r="AX35" s="54">
        <v>55.94</v>
      </c>
      <c r="AY35" s="54">
        <v>58.72</v>
      </c>
      <c r="AZ35" s="54">
        <v>80.25</v>
      </c>
      <c r="BA35" s="54">
        <v>50</v>
      </c>
      <c r="BB35" s="54">
        <v>121000</v>
      </c>
      <c r="BC35" s="38" t="s">
        <v>4</v>
      </c>
    </row>
    <row r="36" spans="1:55" s="13" customFormat="1" ht="23.25" customHeight="1" x14ac:dyDescent="0.15">
      <c r="A36" s="53"/>
      <c r="B36" s="53"/>
      <c r="C36" s="53"/>
      <c r="D36" s="53"/>
      <c r="E36" s="53"/>
      <c r="F36" s="53"/>
      <c r="G36" s="53"/>
      <c r="H36" s="53"/>
      <c r="J36" s="53"/>
      <c r="K36" s="53"/>
      <c r="L36" s="53"/>
      <c r="M36" s="53"/>
      <c r="N36" s="53"/>
      <c r="O36" s="53"/>
      <c r="P36" s="53"/>
      <c r="Q36" s="12">
        <v>82.38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7.85</v>
      </c>
      <c r="X36" s="14">
        <v>33.8908563134978</v>
      </c>
      <c r="Y36" s="14">
        <v>0</v>
      </c>
      <c r="Z36" s="14">
        <v>0</v>
      </c>
      <c r="AA36" s="14">
        <v>0</v>
      </c>
      <c r="AB36" s="14">
        <v>0</v>
      </c>
      <c r="AC36" s="14">
        <v>7.85</v>
      </c>
      <c r="AD36" s="14">
        <v>0</v>
      </c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</row>
    <row r="37" spans="1:55" s="13" customFormat="1" ht="23.25" customHeight="1" x14ac:dyDescent="0.15">
      <c r="A37" s="38">
        <v>13</v>
      </c>
      <c r="B37" s="38" t="s">
        <v>796</v>
      </c>
      <c r="C37" s="38" t="s">
        <v>797</v>
      </c>
      <c r="D37" s="38" t="s">
        <v>798</v>
      </c>
      <c r="E37" s="38" t="s">
        <v>169</v>
      </c>
      <c r="F37" s="38" t="s">
        <v>261</v>
      </c>
      <c r="G37" s="38" t="s">
        <v>799</v>
      </c>
      <c r="H37" s="38">
        <v>0</v>
      </c>
      <c r="J37" s="38">
        <v>0</v>
      </c>
      <c r="K37" s="38">
        <v>204</v>
      </c>
      <c r="L37" s="38">
        <v>0</v>
      </c>
      <c r="M37" s="38">
        <v>22.5</v>
      </c>
      <c r="N37" s="54">
        <v>0</v>
      </c>
      <c r="O37" s="38">
        <v>206</v>
      </c>
      <c r="P37" s="54">
        <v>0.98076923076923095</v>
      </c>
      <c r="Q37" s="12">
        <v>188</v>
      </c>
      <c r="R37" s="12">
        <v>0</v>
      </c>
      <c r="S37" s="14">
        <v>26</v>
      </c>
      <c r="T37" s="14">
        <v>0</v>
      </c>
      <c r="U37" s="14">
        <v>0</v>
      </c>
      <c r="V37" s="14">
        <v>0</v>
      </c>
      <c r="W37" s="14">
        <v>1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1.5</v>
      </c>
      <c r="AD37" s="14">
        <v>0</v>
      </c>
      <c r="AE37" s="54">
        <v>6.5</v>
      </c>
      <c r="AF37" s="54">
        <v>0</v>
      </c>
      <c r="AG37" s="54">
        <v>0</v>
      </c>
      <c r="AH37" s="54">
        <v>10</v>
      </c>
      <c r="AI37" s="54">
        <v>7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38">
        <v>0</v>
      </c>
      <c r="AP37" s="54">
        <v>0</v>
      </c>
      <c r="AQ37" s="54">
        <v>0</v>
      </c>
      <c r="AR37" s="54">
        <v>259.87</v>
      </c>
      <c r="AS37" s="38">
        <v>6.5</v>
      </c>
      <c r="AT37" s="54">
        <v>5.2</v>
      </c>
      <c r="AU37" s="54">
        <v>0</v>
      </c>
      <c r="AV37" s="54">
        <v>0</v>
      </c>
      <c r="AW37" s="54">
        <v>0</v>
      </c>
      <c r="AX37" s="54">
        <v>94.15</v>
      </c>
      <c r="AY37" s="54">
        <v>105.85</v>
      </c>
      <c r="AZ37" s="54">
        <v>154.02000000000001</v>
      </c>
      <c r="BA37" s="54">
        <v>150</v>
      </c>
      <c r="BB37" s="54">
        <v>16100</v>
      </c>
      <c r="BC37" s="38" t="s">
        <v>4</v>
      </c>
    </row>
    <row r="38" spans="1:55" s="13" customFormat="1" ht="23.25" customHeight="1" x14ac:dyDescent="0.15">
      <c r="A38" s="53"/>
      <c r="B38" s="53"/>
      <c r="C38" s="53"/>
      <c r="D38" s="53"/>
      <c r="E38" s="53"/>
      <c r="F38" s="53"/>
      <c r="G38" s="53"/>
      <c r="H38" s="53"/>
      <c r="J38" s="53"/>
      <c r="K38" s="53"/>
      <c r="L38" s="53"/>
      <c r="M38" s="53"/>
      <c r="N38" s="53"/>
      <c r="O38" s="53"/>
      <c r="P38" s="53"/>
      <c r="Q38" s="12">
        <v>184.38</v>
      </c>
      <c r="R38" s="14">
        <v>0</v>
      </c>
      <c r="S38" s="14">
        <v>38.25</v>
      </c>
      <c r="T38" s="14">
        <v>0</v>
      </c>
      <c r="U38" s="14">
        <v>0</v>
      </c>
      <c r="V38" s="14">
        <v>0</v>
      </c>
      <c r="W38" s="14">
        <v>7.85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5.88</v>
      </c>
      <c r="AD38" s="14">
        <v>0</v>
      </c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</row>
    <row r="39" spans="1:55" s="13" customFormat="1" ht="23.25" customHeight="1" x14ac:dyDescent="0.15">
      <c r="A39" s="38">
        <v>14</v>
      </c>
      <c r="B39" s="38" t="s">
        <v>800</v>
      </c>
      <c r="C39" s="38" t="s">
        <v>801</v>
      </c>
      <c r="D39" s="38" t="s">
        <v>802</v>
      </c>
      <c r="E39" s="38" t="s">
        <v>169</v>
      </c>
      <c r="F39" s="38" t="s">
        <v>261</v>
      </c>
      <c r="G39" s="38" t="s">
        <v>171</v>
      </c>
      <c r="H39" s="38">
        <v>1</v>
      </c>
      <c r="J39" s="38">
        <v>2</v>
      </c>
      <c r="K39" s="38">
        <v>204</v>
      </c>
      <c r="L39" s="38">
        <v>0</v>
      </c>
      <c r="M39" s="38">
        <v>13</v>
      </c>
      <c r="N39" s="54">
        <v>0</v>
      </c>
      <c r="O39" s="38">
        <v>108</v>
      </c>
      <c r="P39" s="54">
        <v>0.98076923076923095</v>
      </c>
      <c r="Q39" s="12">
        <v>112</v>
      </c>
      <c r="R39" s="12">
        <v>0</v>
      </c>
      <c r="S39" s="14">
        <v>4</v>
      </c>
      <c r="T39" s="14">
        <v>0</v>
      </c>
      <c r="U39" s="14">
        <v>0</v>
      </c>
      <c r="V39" s="14">
        <v>0</v>
      </c>
      <c r="W39" s="14">
        <v>1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2</v>
      </c>
      <c r="AD39" s="14">
        <v>0</v>
      </c>
      <c r="AE39" s="54">
        <v>1</v>
      </c>
      <c r="AF39" s="54">
        <v>5.5</v>
      </c>
      <c r="AG39" s="54">
        <v>3.5</v>
      </c>
      <c r="AH39" s="54">
        <v>0</v>
      </c>
      <c r="AI39" s="54">
        <v>7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38">
        <v>0</v>
      </c>
      <c r="AP39" s="54">
        <v>0</v>
      </c>
      <c r="AQ39" s="54">
        <v>0</v>
      </c>
      <c r="AR39" s="54">
        <v>139.41999999999999</v>
      </c>
      <c r="AS39" s="38">
        <v>1</v>
      </c>
      <c r="AT39" s="54">
        <v>2.79</v>
      </c>
      <c r="AU39" s="54">
        <v>0</v>
      </c>
      <c r="AV39" s="54">
        <v>0</v>
      </c>
      <c r="AW39" s="54">
        <v>0</v>
      </c>
      <c r="AX39" s="54">
        <v>68.650000000000006</v>
      </c>
      <c r="AY39" s="54">
        <v>72.44</v>
      </c>
      <c r="AZ39" s="54">
        <v>66.98</v>
      </c>
      <c r="BA39" s="54">
        <v>50</v>
      </c>
      <c r="BB39" s="54">
        <v>67900</v>
      </c>
      <c r="BC39" s="38" t="s">
        <v>4</v>
      </c>
    </row>
    <row r="40" spans="1:55" s="13" customFormat="1" ht="23.25" customHeight="1" x14ac:dyDescent="0.15">
      <c r="A40" s="53"/>
      <c r="B40" s="53"/>
      <c r="C40" s="53"/>
      <c r="D40" s="53"/>
      <c r="E40" s="53"/>
      <c r="F40" s="53"/>
      <c r="G40" s="53"/>
      <c r="H40" s="53"/>
      <c r="J40" s="53"/>
      <c r="K40" s="53"/>
      <c r="L40" s="53"/>
      <c r="M40" s="53"/>
      <c r="N40" s="53"/>
      <c r="O40" s="53"/>
      <c r="P40" s="53"/>
      <c r="Q40" s="12">
        <v>109.85</v>
      </c>
      <c r="R40" s="14">
        <v>0</v>
      </c>
      <c r="S40" s="14">
        <v>5.88</v>
      </c>
      <c r="T40" s="14">
        <v>0</v>
      </c>
      <c r="U40" s="14">
        <v>0</v>
      </c>
      <c r="V40" s="14">
        <v>0</v>
      </c>
      <c r="W40" s="14">
        <v>7.85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7.85</v>
      </c>
      <c r="AD40" s="14">
        <v>0</v>
      </c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</row>
    <row r="41" spans="1:55" s="13" customFormat="1" ht="23.25" customHeight="1" x14ac:dyDescent="0.15">
      <c r="A41" s="38">
        <v>15</v>
      </c>
      <c r="B41" s="38" t="s">
        <v>803</v>
      </c>
      <c r="C41" s="38" t="s">
        <v>804</v>
      </c>
      <c r="D41" s="38" t="s">
        <v>805</v>
      </c>
      <c r="E41" s="38" t="s">
        <v>169</v>
      </c>
      <c r="F41" s="38" t="s">
        <v>806</v>
      </c>
      <c r="G41" s="38" t="s">
        <v>171</v>
      </c>
      <c r="H41" s="38">
        <v>1</v>
      </c>
      <c r="J41" s="38">
        <v>2</v>
      </c>
      <c r="K41" s="38">
        <v>204</v>
      </c>
      <c r="L41" s="38">
        <v>0</v>
      </c>
      <c r="M41" s="38">
        <v>20.5</v>
      </c>
      <c r="N41" s="54">
        <v>0</v>
      </c>
      <c r="O41" s="38">
        <v>190</v>
      </c>
      <c r="P41" s="54">
        <v>0.98076923076923095</v>
      </c>
      <c r="Q41" s="12">
        <v>172</v>
      </c>
      <c r="R41" s="12">
        <v>0</v>
      </c>
      <c r="S41" s="14">
        <v>26</v>
      </c>
      <c r="T41" s="14">
        <v>0</v>
      </c>
      <c r="U41" s="14">
        <v>0</v>
      </c>
      <c r="V41" s="14">
        <v>0</v>
      </c>
      <c r="W41" s="14">
        <v>1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1.5</v>
      </c>
      <c r="AD41" s="14">
        <v>0</v>
      </c>
      <c r="AE41" s="54">
        <v>6.5</v>
      </c>
      <c r="AF41" s="54">
        <v>2</v>
      </c>
      <c r="AG41" s="54">
        <v>0</v>
      </c>
      <c r="AH41" s="54">
        <v>9.23</v>
      </c>
      <c r="AI41" s="54">
        <v>7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38">
        <v>0</v>
      </c>
      <c r="AP41" s="54">
        <v>0</v>
      </c>
      <c r="AQ41" s="54">
        <v>0</v>
      </c>
      <c r="AR41" s="54">
        <v>243.4</v>
      </c>
      <c r="AS41" s="38">
        <v>6.5</v>
      </c>
      <c r="AT41" s="54">
        <v>4.87</v>
      </c>
      <c r="AU41" s="54">
        <v>0</v>
      </c>
      <c r="AV41" s="54">
        <v>0</v>
      </c>
      <c r="AW41" s="54">
        <v>0</v>
      </c>
      <c r="AX41" s="54">
        <v>94.15</v>
      </c>
      <c r="AY41" s="54">
        <v>105.52</v>
      </c>
      <c r="AZ41" s="54">
        <v>137.88</v>
      </c>
      <c r="BA41" s="54">
        <v>100</v>
      </c>
      <c r="BB41" s="54">
        <v>151500</v>
      </c>
      <c r="BC41" s="38" t="s">
        <v>4</v>
      </c>
    </row>
    <row r="42" spans="1:55" s="13" customFormat="1" ht="23.25" customHeight="1" x14ac:dyDescent="0.15">
      <c r="A42" s="53"/>
      <c r="B42" s="53"/>
      <c r="C42" s="53"/>
      <c r="D42" s="53"/>
      <c r="E42" s="53"/>
      <c r="F42" s="53"/>
      <c r="G42" s="53"/>
      <c r="H42" s="53"/>
      <c r="J42" s="53"/>
      <c r="K42" s="53"/>
      <c r="L42" s="53"/>
      <c r="M42" s="53"/>
      <c r="N42" s="53"/>
      <c r="O42" s="53"/>
      <c r="P42" s="53"/>
      <c r="Q42" s="12">
        <v>168.69</v>
      </c>
      <c r="R42" s="14">
        <v>0</v>
      </c>
      <c r="S42" s="14">
        <v>38.25</v>
      </c>
      <c r="T42" s="14">
        <v>0</v>
      </c>
      <c r="U42" s="14">
        <v>0</v>
      </c>
      <c r="V42" s="14">
        <v>0</v>
      </c>
      <c r="W42" s="14">
        <v>7.85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5.88</v>
      </c>
      <c r="AD42" s="14">
        <v>0</v>
      </c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</row>
    <row r="43" spans="1:55" s="13" customFormat="1" ht="23.25" customHeight="1" x14ac:dyDescent="0.15">
      <c r="A43" s="38">
        <v>16</v>
      </c>
      <c r="B43" s="38" t="s">
        <v>807</v>
      </c>
      <c r="C43" s="38" t="s">
        <v>808</v>
      </c>
      <c r="D43" s="38" t="s">
        <v>809</v>
      </c>
      <c r="E43" s="38" t="s">
        <v>169</v>
      </c>
      <c r="F43" s="38" t="s">
        <v>810</v>
      </c>
      <c r="G43" s="38" t="s">
        <v>171</v>
      </c>
      <c r="H43" s="38">
        <v>0</v>
      </c>
      <c r="J43" s="38">
        <v>0</v>
      </c>
      <c r="K43" s="38">
        <v>202</v>
      </c>
      <c r="L43" s="38">
        <v>0</v>
      </c>
      <c r="M43" s="38">
        <v>21.5</v>
      </c>
      <c r="N43" s="54">
        <v>0</v>
      </c>
      <c r="O43" s="38">
        <v>176</v>
      </c>
      <c r="P43" s="54">
        <v>0.97115384615384603</v>
      </c>
      <c r="Q43" s="12">
        <v>180</v>
      </c>
      <c r="R43" s="12">
        <v>0</v>
      </c>
      <c r="S43" s="14">
        <v>4</v>
      </c>
      <c r="T43" s="14">
        <v>0</v>
      </c>
      <c r="U43" s="14">
        <v>0</v>
      </c>
      <c r="V43" s="14">
        <v>0</v>
      </c>
      <c r="W43" s="14">
        <v>1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1</v>
      </c>
      <c r="AD43" s="14">
        <v>0</v>
      </c>
      <c r="AE43" s="54">
        <v>1</v>
      </c>
      <c r="AF43" s="54">
        <v>1.5</v>
      </c>
      <c r="AG43" s="54">
        <v>0</v>
      </c>
      <c r="AH43" s="54">
        <v>9.42</v>
      </c>
      <c r="AI43" s="54">
        <v>7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38">
        <v>0</v>
      </c>
      <c r="AP43" s="54">
        <v>0</v>
      </c>
      <c r="AQ43" s="54">
        <v>0</v>
      </c>
      <c r="AR43" s="54">
        <v>209.71</v>
      </c>
      <c r="AS43" s="38">
        <v>1</v>
      </c>
      <c r="AT43" s="54">
        <v>4.1900000000000004</v>
      </c>
      <c r="AU43" s="54">
        <v>0</v>
      </c>
      <c r="AV43" s="54">
        <v>0</v>
      </c>
      <c r="AW43" s="54">
        <v>0</v>
      </c>
      <c r="AX43" s="54">
        <v>89.35</v>
      </c>
      <c r="AY43" s="54">
        <v>94.54</v>
      </c>
      <c r="AZ43" s="54">
        <v>115.17</v>
      </c>
      <c r="BA43" s="54">
        <v>100</v>
      </c>
      <c r="BB43" s="54">
        <v>60700</v>
      </c>
      <c r="BC43" s="38" t="s">
        <v>4</v>
      </c>
    </row>
    <row r="44" spans="1:55" s="13" customFormat="1" ht="23.25" customHeight="1" x14ac:dyDescent="0.15">
      <c r="A44" s="53"/>
      <c r="B44" s="53"/>
      <c r="C44" s="53"/>
      <c r="D44" s="53"/>
      <c r="E44" s="53"/>
      <c r="F44" s="53"/>
      <c r="G44" s="53"/>
      <c r="H44" s="53"/>
      <c r="J44" s="53"/>
      <c r="K44" s="53"/>
      <c r="L44" s="53"/>
      <c r="M44" s="53"/>
      <c r="N44" s="53"/>
      <c r="O44" s="53"/>
      <c r="P44" s="53"/>
      <c r="Q44" s="12">
        <v>174.81</v>
      </c>
      <c r="R44" s="14">
        <v>0</v>
      </c>
      <c r="S44" s="14">
        <v>5.83</v>
      </c>
      <c r="T44" s="14">
        <v>0</v>
      </c>
      <c r="U44" s="14">
        <v>0</v>
      </c>
      <c r="V44" s="14">
        <v>0</v>
      </c>
      <c r="W44" s="14">
        <v>7.77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3.88</v>
      </c>
      <c r="AD44" s="14">
        <v>0</v>
      </c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</row>
    <row r="45" spans="1:55" s="16" customFormat="1" ht="12.75" x14ac:dyDescent="0.2">
      <c r="A45" s="57" t="s">
        <v>303</v>
      </c>
      <c r="B45" s="58"/>
      <c r="C45" s="58"/>
      <c r="D45" s="58"/>
      <c r="E45" s="58"/>
      <c r="F45" s="58"/>
      <c r="G45" s="58"/>
      <c r="H45" s="61">
        <f>SUM(H13:H44)</f>
        <v>11</v>
      </c>
      <c r="J45" s="61">
        <f t="shared" ref="J45:P45" si="0">SUM(J13:J44)</f>
        <v>22</v>
      </c>
      <c r="K45" s="61">
        <f t="shared" si="0"/>
        <v>3262</v>
      </c>
      <c r="L45" s="61">
        <f t="shared" si="0"/>
        <v>0</v>
      </c>
      <c r="M45" s="61">
        <f t="shared" si="0"/>
        <v>311</v>
      </c>
      <c r="N45" s="61">
        <f t="shared" si="0"/>
        <v>0</v>
      </c>
      <c r="O45" s="61">
        <f t="shared" si="0"/>
        <v>2752</v>
      </c>
      <c r="P45" s="61">
        <f t="shared" si="0"/>
        <v>15.682692307692315</v>
      </c>
      <c r="Q45" s="17">
        <f>SUM(Q13+Q15+Q17+Q19+Q21+Q23+Q25+Q27+Q29+Q31+Q33+Q35+Q37+Q39+Q41+Q43)</f>
        <v>2616</v>
      </c>
      <c r="R45" s="17">
        <f t="shared" ref="R45:AC45" si="1">SUM(R13+R15+R17+R19+R21+R23+R25+R27+R29+R31+R33+R35+R37+R39+R41+R43)</f>
        <v>0</v>
      </c>
      <c r="S45" s="17">
        <f t="shared" si="1"/>
        <v>264</v>
      </c>
      <c r="T45" s="17">
        <f t="shared" si="1"/>
        <v>0</v>
      </c>
      <c r="U45" s="17">
        <f t="shared" si="1"/>
        <v>0</v>
      </c>
      <c r="V45" s="17">
        <f t="shared" si="1"/>
        <v>0</v>
      </c>
      <c r="W45" s="17">
        <f t="shared" si="1"/>
        <v>16</v>
      </c>
      <c r="X45" s="17">
        <f t="shared" si="1"/>
        <v>4.5</v>
      </c>
      <c r="Y45" s="17">
        <f t="shared" si="1"/>
        <v>2</v>
      </c>
      <c r="Z45" s="17">
        <f t="shared" si="1"/>
        <v>1</v>
      </c>
      <c r="AA45" s="17">
        <f t="shared" si="1"/>
        <v>0</v>
      </c>
      <c r="AB45" s="17">
        <f t="shared" si="1"/>
        <v>0</v>
      </c>
      <c r="AC45" s="17">
        <f t="shared" si="1"/>
        <v>29.5</v>
      </c>
      <c r="AD45" s="17" t="e">
        <f>SUM(AD13+AD15+#REF!+AD17+AD19+AD21+AD23+AD25+AD27+AD29+AD31+AD33+AD35+AD37+AD39+AD41+AD43)</f>
        <v>#REF!</v>
      </c>
      <c r="AE45" s="62">
        <f t="shared" ref="AE45:BB45" si="2">SUM(AE13:AE44)</f>
        <v>66</v>
      </c>
      <c r="AF45" s="62">
        <f t="shared" si="2"/>
        <v>28.5</v>
      </c>
      <c r="AG45" s="62">
        <f t="shared" si="2"/>
        <v>7.5</v>
      </c>
      <c r="AH45" s="62">
        <f t="shared" si="2"/>
        <v>133.27000000000001</v>
      </c>
      <c r="AI45" s="62">
        <f t="shared" si="2"/>
        <v>112</v>
      </c>
      <c r="AJ45" s="62">
        <f t="shared" si="2"/>
        <v>0</v>
      </c>
      <c r="AK45" s="62">
        <f t="shared" si="2"/>
        <v>0</v>
      </c>
      <c r="AL45" s="62">
        <f t="shared" si="2"/>
        <v>0</v>
      </c>
      <c r="AM45" s="62">
        <f t="shared" si="2"/>
        <v>0</v>
      </c>
      <c r="AN45" s="62">
        <f t="shared" si="2"/>
        <v>0</v>
      </c>
      <c r="AO45" s="62">
        <f t="shared" si="2"/>
        <v>0</v>
      </c>
      <c r="AP45" s="62">
        <f t="shared" si="2"/>
        <v>0</v>
      </c>
      <c r="AQ45" s="62">
        <f t="shared" si="2"/>
        <v>0</v>
      </c>
      <c r="AR45" s="62">
        <f t="shared" si="2"/>
        <v>3580.4900000000002</v>
      </c>
      <c r="AS45" s="62">
        <f t="shared" si="2"/>
        <v>66</v>
      </c>
      <c r="AT45" s="62">
        <f t="shared" si="2"/>
        <v>71.599999999999994</v>
      </c>
      <c r="AU45" s="62">
        <f t="shared" si="2"/>
        <v>0</v>
      </c>
      <c r="AV45" s="62">
        <f t="shared" si="2"/>
        <v>1</v>
      </c>
      <c r="AW45" s="62">
        <f t="shared" si="2"/>
        <v>0</v>
      </c>
      <c r="AX45" s="62">
        <f t="shared" si="2"/>
        <v>1402.6000000000004</v>
      </c>
      <c r="AY45" s="62">
        <f t="shared" si="2"/>
        <v>1541.1999999999998</v>
      </c>
      <c r="AZ45" s="62">
        <f t="shared" si="2"/>
        <v>2039.29</v>
      </c>
      <c r="BA45" s="62">
        <f t="shared" si="2"/>
        <v>1600</v>
      </c>
      <c r="BB45" s="62">
        <f t="shared" si="2"/>
        <v>1757100</v>
      </c>
      <c r="BC45" s="67" t="s">
        <v>4</v>
      </c>
    </row>
    <row r="46" spans="1:55" s="16" customFormat="1" ht="12.75" x14ac:dyDescent="0.2">
      <c r="A46" s="59"/>
      <c r="B46" s="60"/>
      <c r="C46" s="60"/>
      <c r="D46" s="60"/>
      <c r="E46" s="60"/>
      <c r="F46" s="60"/>
      <c r="G46" s="60"/>
      <c r="H46" s="59"/>
      <c r="J46" s="59"/>
      <c r="K46" s="59"/>
      <c r="L46" s="59"/>
      <c r="M46" s="59"/>
      <c r="N46" s="59"/>
      <c r="O46" s="59"/>
      <c r="P46" s="59"/>
      <c r="Q46" s="17">
        <f>SUM(Q14+Q16+Q18+Q20+Q22+Q24+Q26+Q28+Q30+Q32+Q34+Q36+Q38+Q40+Q42+Q44)</f>
        <v>2563.9500000000003</v>
      </c>
      <c r="R46" s="17">
        <f t="shared" ref="R46:AC46" si="3">SUM(R14+R16+R18+R20+R22+R24+R26+R28+R30+R32+R34+R36+R38+R40+R42+R44)</f>
        <v>0</v>
      </c>
      <c r="S46" s="17">
        <f t="shared" si="3"/>
        <v>388.34000000000003</v>
      </c>
      <c r="T46" s="17">
        <f t="shared" si="3"/>
        <v>0</v>
      </c>
      <c r="U46" s="17">
        <f t="shared" si="3"/>
        <v>0</v>
      </c>
      <c r="V46" s="17">
        <f t="shared" si="3"/>
        <v>0</v>
      </c>
      <c r="W46" s="17">
        <f t="shared" si="3"/>
        <v>125.51999999999997</v>
      </c>
      <c r="X46" s="17">
        <f t="shared" si="3"/>
        <v>52.22841083588375</v>
      </c>
      <c r="Y46" s="17">
        <f t="shared" si="3"/>
        <v>15.69</v>
      </c>
      <c r="Z46" s="17">
        <f t="shared" si="3"/>
        <v>7.8461538461538503</v>
      </c>
      <c r="AA46" s="17">
        <f t="shared" si="3"/>
        <v>0</v>
      </c>
      <c r="AB46" s="17">
        <f t="shared" si="3"/>
        <v>0</v>
      </c>
      <c r="AC46" s="17">
        <f t="shared" si="3"/>
        <v>115.70999999999995</v>
      </c>
      <c r="AD46" s="17" t="e">
        <f>SUM(AD14+AD16+#REF!+AD18+AD20+AD22+AD24+AD26+AD28+AD30+AD32+AD34+AD36+AD38+AD40+AD42+AD44)</f>
        <v>#REF!</v>
      </c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8"/>
    </row>
    <row r="47" spans="1:55" s="16" customFormat="1" ht="41.85" customHeight="1" x14ac:dyDescent="0.2">
      <c r="A47" s="69" t="s">
        <v>1424</v>
      </c>
      <c r="B47" s="58"/>
      <c r="C47" s="58"/>
      <c r="D47" s="58"/>
      <c r="E47" s="58"/>
      <c r="F47" s="58"/>
      <c r="G47" s="58"/>
      <c r="H47" s="79" t="s">
        <v>4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69" t="s">
        <v>1425</v>
      </c>
      <c r="AA47" s="58"/>
      <c r="AB47" s="58"/>
      <c r="AC47" s="58"/>
      <c r="AD47" s="58"/>
      <c r="AE47" s="58"/>
      <c r="AF47" s="58"/>
      <c r="AG47" s="58"/>
      <c r="AH47" s="79" t="s">
        <v>4</v>
      </c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69" t="s">
        <v>1426</v>
      </c>
      <c r="AZ47" s="58"/>
      <c r="BA47" s="58"/>
      <c r="BB47" s="58"/>
      <c r="BC47" s="58"/>
    </row>
  </sheetData>
  <mergeCells count="790">
    <mergeCell ref="A7:E7"/>
    <mergeCell ref="AZ45:AZ46"/>
    <mergeCell ref="BA45:BA46"/>
    <mergeCell ref="BB45:BB46"/>
    <mergeCell ref="BC45:BC46"/>
    <mergeCell ref="A47:G47"/>
    <mergeCell ref="H47:Y47"/>
    <mergeCell ref="Z47:AG47"/>
    <mergeCell ref="AH47:AX47"/>
    <mergeCell ref="AY47:BC47"/>
    <mergeCell ref="AU45:AU46"/>
    <mergeCell ref="AV45:AV46"/>
    <mergeCell ref="AW45:AW46"/>
    <mergeCell ref="AX45:AX46"/>
    <mergeCell ref="AY45:AY46"/>
    <mergeCell ref="AP45:AP46"/>
    <mergeCell ref="AQ45:AQ46"/>
    <mergeCell ref="AR45:AR46"/>
    <mergeCell ref="AS45:AS46"/>
    <mergeCell ref="AT45:AT46"/>
    <mergeCell ref="AK45:AK46"/>
    <mergeCell ref="AL45:AL46"/>
    <mergeCell ref="AM45:AM46"/>
    <mergeCell ref="AN45:AN46"/>
    <mergeCell ref="AO45:AO46"/>
    <mergeCell ref="AF45:AF46"/>
    <mergeCell ref="AG45:AG46"/>
    <mergeCell ref="AH45:AH46"/>
    <mergeCell ref="AI45:AI46"/>
    <mergeCell ref="AJ45:AJ46"/>
    <mergeCell ref="M45:M46"/>
    <mergeCell ref="N45:N46"/>
    <mergeCell ref="O45:O46"/>
    <mergeCell ref="P45:P46"/>
    <mergeCell ref="AE45:AE46"/>
    <mergeCell ref="A45:G46"/>
    <mergeCell ref="H45:H46"/>
    <mergeCell ref="J45:J46"/>
    <mergeCell ref="K45:K46"/>
    <mergeCell ref="L45:L46"/>
    <mergeCell ref="AY43:AY44"/>
    <mergeCell ref="AZ43:AZ44"/>
    <mergeCell ref="BA43:BA44"/>
    <mergeCell ref="BB43:BB44"/>
    <mergeCell ref="AJ43:AJ44"/>
    <mergeCell ref="AK43:AK44"/>
    <mergeCell ref="AL43:AL44"/>
    <mergeCell ref="AM43:AM44"/>
    <mergeCell ref="AN43:AN44"/>
    <mergeCell ref="AE43:AE44"/>
    <mergeCell ref="AF43:AF44"/>
    <mergeCell ref="AG43:AG44"/>
    <mergeCell ref="AH43:AH44"/>
    <mergeCell ref="AI43:AI44"/>
    <mergeCell ref="L43:L44"/>
    <mergeCell ref="M43:M44"/>
    <mergeCell ref="N43:N44"/>
    <mergeCell ref="O43:O44"/>
    <mergeCell ref="P43:P44"/>
    <mergeCell ref="BC43:BC44"/>
    <mergeCell ref="AT43:AT44"/>
    <mergeCell ref="AU43:AU44"/>
    <mergeCell ref="AV43:AV44"/>
    <mergeCell ref="AW43:AW44"/>
    <mergeCell ref="AX43:AX44"/>
    <mergeCell ref="AO43:AO44"/>
    <mergeCell ref="AP43:AP44"/>
    <mergeCell ref="AQ43:AQ44"/>
    <mergeCell ref="AR43:AR44"/>
    <mergeCell ref="AS43:AS44"/>
    <mergeCell ref="F43:F44"/>
    <mergeCell ref="G43:G44"/>
    <mergeCell ref="H43:H44"/>
    <mergeCell ref="J43:J44"/>
    <mergeCell ref="K43:K44"/>
    <mergeCell ref="A43:A44"/>
    <mergeCell ref="B43:B44"/>
    <mergeCell ref="C43:C44"/>
    <mergeCell ref="D43:D44"/>
    <mergeCell ref="E43:E44"/>
    <mergeCell ref="AY41:AY42"/>
    <mergeCell ref="AZ41:AZ42"/>
    <mergeCell ref="BA41:BA42"/>
    <mergeCell ref="BB41:BB42"/>
    <mergeCell ref="BC41:BC42"/>
    <mergeCell ref="AT41:AT42"/>
    <mergeCell ref="AU41:AU42"/>
    <mergeCell ref="AV41:AV42"/>
    <mergeCell ref="AW41:AW42"/>
    <mergeCell ref="AX41:AX42"/>
    <mergeCell ref="AO41:AO42"/>
    <mergeCell ref="AP41:AP42"/>
    <mergeCell ref="AQ41:AQ42"/>
    <mergeCell ref="AR41:AR42"/>
    <mergeCell ref="AS41:AS42"/>
    <mergeCell ref="AJ41:AJ42"/>
    <mergeCell ref="AK41:AK42"/>
    <mergeCell ref="AL41:AL42"/>
    <mergeCell ref="AM41:AM42"/>
    <mergeCell ref="AN41:AN42"/>
    <mergeCell ref="AE41:AE42"/>
    <mergeCell ref="AF41:AF42"/>
    <mergeCell ref="AG41:AG42"/>
    <mergeCell ref="AH41:AH42"/>
    <mergeCell ref="AI41:AI42"/>
    <mergeCell ref="L41:L42"/>
    <mergeCell ref="M41:M42"/>
    <mergeCell ref="N41:N42"/>
    <mergeCell ref="O41:O42"/>
    <mergeCell ref="P41:P42"/>
    <mergeCell ref="F41:F42"/>
    <mergeCell ref="G41:G42"/>
    <mergeCell ref="H41:H42"/>
    <mergeCell ref="J41:J42"/>
    <mergeCell ref="K41:K42"/>
    <mergeCell ref="A41:A42"/>
    <mergeCell ref="B41:B42"/>
    <mergeCell ref="C41:C42"/>
    <mergeCell ref="D41:D42"/>
    <mergeCell ref="E41:E42"/>
    <mergeCell ref="AY39:AY40"/>
    <mergeCell ref="AZ39:AZ40"/>
    <mergeCell ref="BA39:BA40"/>
    <mergeCell ref="BB39:BB40"/>
    <mergeCell ref="BC39:BC40"/>
    <mergeCell ref="AT39:AT40"/>
    <mergeCell ref="AU39:AU40"/>
    <mergeCell ref="AV39:AV40"/>
    <mergeCell ref="AW39:AW40"/>
    <mergeCell ref="AX39:AX40"/>
    <mergeCell ref="AO39:AO40"/>
    <mergeCell ref="AP39:AP40"/>
    <mergeCell ref="AQ39:AQ40"/>
    <mergeCell ref="AR39:AR40"/>
    <mergeCell ref="AS39:AS40"/>
    <mergeCell ref="AJ39:AJ40"/>
    <mergeCell ref="AK39:AK40"/>
    <mergeCell ref="AL39:AL40"/>
    <mergeCell ref="AM39:AM40"/>
    <mergeCell ref="AN39:AN40"/>
    <mergeCell ref="AE39:AE40"/>
    <mergeCell ref="AF39:AF40"/>
    <mergeCell ref="AG39:AG40"/>
    <mergeCell ref="AH39:AH40"/>
    <mergeCell ref="AI39:AI40"/>
    <mergeCell ref="L39:L40"/>
    <mergeCell ref="M39:M40"/>
    <mergeCell ref="N39:N40"/>
    <mergeCell ref="O39:O40"/>
    <mergeCell ref="P39:P40"/>
    <mergeCell ref="F39:F40"/>
    <mergeCell ref="G39:G40"/>
    <mergeCell ref="H39:H40"/>
    <mergeCell ref="J39:J40"/>
    <mergeCell ref="K39:K40"/>
    <mergeCell ref="A39:A40"/>
    <mergeCell ref="B39:B40"/>
    <mergeCell ref="C39:C40"/>
    <mergeCell ref="D39:D40"/>
    <mergeCell ref="E39:E40"/>
    <mergeCell ref="AY37:AY38"/>
    <mergeCell ref="AZ37:AZ38"/>
    <mergeCell ref="BA37:BA38"/>
    <mergeCell ref="BB37:BB38"/>
    <mergeCell ref="BC37:BC38"/>
    <mergeCell ref="AT37:AT38"/>
    <mergeCell ref="AU37:AU38"/>
    <mergeCell ref="AV37:AV38"/>
    <mergeCell ref="AW37:AW38"/>
    <mergeCell ref="AX37:AX38"/>
    <mergeCell ref="AO37:AO38"/>
    <mergeCell ref="AP37:AP38"/>
    <mergeCell ref="AQ37:AQ38"/>
    <mergeCell ref="AR37:AR38"/>
    <mergeCell ref="AS37:AS38"/>
    <mergeCell ref="AJ37:AJ38"/>
    <mergeCell ref="AK37:AK38"/>
    <mergeCell ref="AL37:AL38"/>
    <mergeCell ref="AM37:AM38"/>
    <mergeCell ref="AN37:AN38"/>
    <mergeCell ref="AE37:AE38"/>
    <mergeCell ref="AF37:AF38"/>
    <mergeCell ref="AG37:AG38"/>
    <mergeCell ref="AH37:AH38"/>
    <mergeCell ref="AI37:AI38"/>
    <mergeCell ref="L37:L38"/>
    <mergeCell ref="M37:M38"/>
    <mergeCell ref="N37:N38"/>
    <mergeCell ref="O37:O38"/>
    <mergeCell ref="P37:P38"/>
    <mergeCell ref="F37:F38"/>
    <mergeCell ref="G37:G38"/>
    <mergeCell ref="H37:H38"/>
    <mergeCell ref="J37:J38"/>
    <mergeCell ref="K37:K38"/>
    <mergeCell ref="A37:A38"/>
    <mergeCell ref="B37:B38"/>
    <mergeCell ref="C37:C38"/>
    <mergeCell ref="D37:D38"/>
    <mergeCell ref="E37:E38"/>
    <mergeCell ref="AY35:AY36"/>
    <mergeCell ref="AZ35:AZ36"/>
    <mergeCell ref="BA35:BA36"/>
    <mergeCell ref="BB35:BB36"/>
    <mergeCell ref="BC35:BC36"/>
    <mergeCell ref="AT35:AT36"/>
    <mergeCell ref="AU35:AU36"/>
    <mergeCell ref="AV35:AV36"/>
    <mergeCell ref="AW35:AW36"/>
    <mergeCell ref="AX35:AX36"/>
    <mergeCell ref="AO35:AO36"/>
    <mergeCell ref="AP35:AP36"/>
    <mergeCell ref="AQ35:AQ36"/>
    <mergeCell ref="AR35:AR36"/>
    <mergeCell ref="AS35:AS36"/>
    <mergeCell ref="AJ35:AJ36"/>
    <mergeCell ref="AK35:AK36"/>
    <mergeCell ref="AL35:AL36"/>
    <mergeCell ref="AM35:AM36"/>
    <mergeCell ref="AN35:AN36"/>
    <mergeCell ref="AE35:AE36"/>
    <mergeCell ref="AF35:AF36"/>
    <mergeCell ref="AG35:AG36"/>
    <mergeCell ref="AH35:AH36"/>
    <mergeCell ref="AI35:AI36"/>
    <mergeCell ref="L35:L36"/>
    <mergeCell ref="M35:M36"/>
    <mergeCell ref="N35:N36"/>
    <mergeCell ref="O35:O36"/>
    <mergeCell ref="P35:P36"/>
    <mergeCell ref="F35:F36"/>
    <mergeCell ref="G35:G36"/>
    <mergeCell ref="H35:H36"/>
    <mergeCell ref="J35:J36"/>
    <mergeCell ref="K35:K36"/>
    <mergeCell ref="A35:A36"/>
    <mergeCell ref="B35:B36"/>
    <mergeCell ref="C35:C36"/>
    <mergeCell ref="D35:D36"/>
    <mergeCell ref="E35:E36"/>
    <mergeCell ref="AY33:AY34"/>
    <mergeCell ref="AZ33:AZ34"/>
    <mergeCell ref="BA33:BA34"/>
    <mergeCell ref="BB33:BB34"/>
    <mergeCell ref="BC33:BC34"/>
    <mergeCell ref="AT33:AT34"/>
    <mergeCell ref="AU33:AU34"/>
    <mergeCell ref="AV33:AV34"/>
    <mergeCell ref="AW33:AW34"/>
    <mergeCell ref="AX33:AX34"/>
    <mergeCell ref="AO33:AO34"/>
    <mergeCell ref="AP33:AP34"/>
    <mergeCell ref="AQ33:AQ34"/>
    <mergeCell ref="AR33:AR34"/>
    <mergeCell ref="AS33:AS34"/>
    <mergeCell ref="AJ33:AJ34"/>
    <mergeCell ref="AK33:AK34"/>
    <mergeCell ref="AL33:AL34"/>
    <mergeCell ref="AM33:AM34"/>
    <mergeCell ref="AN33:AN34"/>
    <mergeCell ref="AE33:AE34"/>
    <mergeCell ref="AF33:AF34"/>
    <mergeCell ref="AG33:AG34"/>
    <mergeCell ref="AH33:AH34"/>
    <mergeCell ref="AI33:AI34"/>
    <mergeCell ref="L33:L34"/>
    <mergeCell ref="M33:M34"/>
    <mergeCell ref="N33:N34"/>
    <mergeCell ref="O33:O34"/>
    <mergeCell ref="P33:P34"/>
    <mergeCell ref="F33:F34"/>
    <mergeCell ref="G33:G34"/>
    <mergeCell ref="H33:H34"/>
    <mergeCell ref="J33:J34"/>
    <mergeCell ref="K33:K34"/>
    <mergeCell ref="A33:A34"/>
    <mergeCell ref="B33:B34"/>
    <mergeCell ref="C33:C34"/>
    <mergeCell ref="D33:D34"/>
    <mergeCell ref="E33:E34"/>
    <mergeCell ref="AY31:AY32"/>
    <mergeCell ref="AZ31:AZ32"/>
    <mergeCell ref="BA31:BA32"/>
    <mergeCell ref="BB31:BB32"/>
    <mergeCell ref="BC31:BC32"/>
    <mergeCell ref="AT31:AT32"/>
    <mergeCell ref="AU31:AU32"/>
    <mergeCell ref="AV31:AV32"/>
    <mergeCell ref="AW31:AW32"/>
    <mergeCell ref="AX31:AX32"/>
    <mergeCell ref="AO31:AO32"/>
    <mergeCell ref="AP31:AP32"/>
    <mergeCell ref="AQ31:AQ32"/>
    <mergeCell ref="AR31:AR32"/>
    <mergeCell ref="AS31:AS32"/>
    <mergeCell ref="AJ31:AJ32"/>
    <mergeCell ref="AK31:AK32"/>
    <mergeCell ref="AL31:AL32"/>
    <mergeCell ref="AM31:AM32"/>
    <mergeCell ref="AN31:AN32"/>
    <mergeCell ref="AE31:AE32"/>
    <mergeCell ref="AF31:AF32"/>
    <mergeCell ref="AG31:AG32"/>
    <mergeCell ref="AH31:AH32"/>
    <mergeCell ref="AI31:AI32"/>
    <mergeCell ref="L31:L32"/>
    <mergeCell ref="M31:M32"/>
    <mergeCell ref="N31:N32"/>
    <mergeCell ref="O31:O32"/>
    <mergeCell ref="P31:P32"/>
    <mergeCell ref="F31:F32"/>
    <mergeCell ref="G31:G32"/>
    <mergeCell ref="H31:H32"/>
    <mergeCell ref="J31:J32"/>
    <mergeCell ref="K31:K32"/>
    <mergeCell ref="A31:A32"/>
    <mergeCell ref="B31:B32"/>
    <mergeCell ref="C31:C32"/>
    <mergeCell ref="D31:D32"/>
    <mergeCell ref="E31:E32"/>
    <mergeCell ref="AY29:AY30"/>
    <mergeCell ref="AZ29:AZ30"/>
    <mergeCell ref="BA29:BA30"/>
    <mergeCell ref="BB29:BB30"/>
    <mergeCell ref="BC29:BC30"/>
    <mergeCell ref="AT29:AT30"/>
    <mergeCell ref="AU29:AU30"/>
    <mergeCell ref="AV29:AV30"/>
    <mergeCell ref="AW29:AW30"/>
    <mergeCell ref="AX29:AX30"/>
    <mergeCell ref="AO29:AO30"/>
    <mergeCell ref="AP29:AP30"/>
    <mergeCell ref="AQ29:AQ30"/>
    <mergeCell ref="AR29:AR30"/>
    <mergeCell ref="AS29:AS30"/>
    <mergeCell ref="AJ29:AJ30"/>
    <mergeCell ref="AK29:AK30"/>
    <mergeCell ref="AL29:AL30"/>
    <mergeCell ref="AM29:AM30"/>
    <mergeCell ref="AN29:AN30"/>
    <mergeCell ref="AE29:AE30"/>
    <mergeCell ref="AF29:AF30"/>
    <mergeCell ref="AG29:AG30"/>
    <mergeCell ref="AH29:AH30"/>
    <mergeCell ref="AI29:AI30"/>
    <mergeCell ref="L29:L30"/>
    <mergeCell ref="M29:M30"/>
    <mergeCell ref="N29:N30"/>
    <mergeCell ref="O29:O30"/>
    <mergeCell ref="P29:P30"/>
    <mergeCell ref="F29:F30"/>
    <mergeCell ref="G29:G30"/>
    <mergeCell ref="H29:H30"/>
    <mergeCell ref="J29:J30"/>
    <mergeCell ref="K29:K30"/>
    <mergeCell ref="A29:A30"/>
    <mergeCell ref="B29:B30"/>
    <mergeCell ref="C29:C30"/>
    <mergeCell ref="D29:D30"/>
    <mergeCell ref="E29:E30"/>
    <mergeCell ref="AY27:AY28"/>
    <mergeCell ref="AZ27:AZ28"/>
    <mergeCell ref="BA27:BA28"/>
    <mergeCell ref="BB27:BB28"/>
    <mergeCell ref="BC27:BC28"/>
    <mergeCell ref="AT27:AT28"/>
    <mergeCell ref="AU27:AU28"/>
    <mergeCell ref="AV27:AV28"/>
    <mergeCell ref="AW27:AW28"/>
    <mergeCell ref="AX27:AX28"/>
    <mergeCell ref="AO27:AO28"/>
    <mergeCell ref="AP27:AP28"/>
    <mergeCell ref="AQ27:AQ28"/>
    <mergeCell ref="AR27:AR28"/>
    <mergeCell ref="AS27:AS28"/>
    <mergeCell ref="AJ27:AJ28"/>
    <mergeCell ref="AK27:AK28"/>
    <mergeCell ref="AL27:AL28"/>
    <mergeCell ref="AM27:AM28"/>
    <mergeCell ref="AN27:AN28"/>
    <mergeCell ref="AE27:AE28"/>
    <mergeCell ref="AF27:AF28"/>
    <mergeCell ref="AG27:AG28"/>
    <mergeCell ref="AH27:AH28"/>
    <mergeCell ref="AI27:AI28"/>
    <mergeCell ref="L27:L28"/>
    <mergeCell ref="M27:M28"/>
    <mergeCell ref="N27:N28"/>
    <mergeCell ref="O27:O28"/>
    <mergeCell ref="P27:P28"/>
    <mergeCell ref="F27:F28"/>
    <mergeCell ref="G27:G28"/>
    <mergeCell ref="H27:H28"/>
    <mergeCell ref="J27:J28"/>
    <mergeCell ref="K27:K28"/>
    <mergeCell ref="A27:A28"/>
    <mergeCell ref="B27:B28"/>
    <mergeCell ref="C27:C28"/>
    <mergeCell ref="D27:D28"/>
    <mergeCell ref="E27:E28"/>
    <mergeCell ref="AY25:AY26"/>
    <mergeCell ref="AZ25:AZ26"/>
    <mergeCell ref="BA25:BA26"/>
    <mergeCell ref="BB25:BB26"/>
    <mergeCell ref="BC25:BC26"/>
    <mergeCell ref="AT25:AT26"/>
    <mergeCell ref="AU25:AU26"/>
    <mergeCell ref="AV25:AV26"/>
    <mergeCell ref="AW25:AW26"/>
    <mergeCell ref="AX25:AX26"/>
    <mergeCell ref="AO25:AO26"/>
    <mergeCell ref="AP25:AP26"/>
    <mergeCell ref="AQ25:AQ26"/>
    <mergeCell ref="AR25:AR26"/>
    <mergeCell ref="AS25:AS26"/>
    <mergeCell ref="AJ25:AJ26"/>
    <mergeCell ref="AK25:AK26"/>
    <mergeCell ref="AL25:AL26"/>
    <mergeCell ref="AM25:AM26"/>
    <mergeCell ref="AN25:AN26"/>
    <mergeCell ref="AE25:AE26"/>
    <mergeCell ref="AF25:AF26"/>
    <mergeCell ref="AG25:AG26"/>
    <mergeCell ref="AH25:AH26"/>
    <mergeCell ref="AI25:AI26"/>
    <mergeCell ref="L25:L26"/>
    <mergeCell ref="M25:M26"/>
    <mergeCell ref="N25:N26"/>
    <mergeCell ref="O25:O26"/>
    <mergeCell ref="P25:P26"/>
    <mergeCell ref="F25:F26"/>
    <mergeCell ref="G25:G26"/>
    <mergeCell ref="H25:H26"/>
    <mergeCell ref="J25:J26"/>
    <mergeCell ref="K25:K26"/>
    <mergeCell ref="A25:A26"/>
    <mergeCell ref="B25:B26"/>
    <mergeCell ref="C25:C26"/>
    <mergeCell ref="D25:D26"/>
    <mergeCell ref="E25:E26"/>
    <mergeCell ref="AY23:AY24"/>
    <mergeCell ref="AZ23:AZ24"/>
    <mergeCell ref="BA23:BA24"/>
    <mergeCell ref="BB23:BB24"/>
    <mergeCell ref="BC23:BC24"/>
    <mergeCell ref="AT23:AT24"/>
    <mergeCell ref="AU23:AU24"/>
    <mergeCell ref="AV23:AV24"/>
    <mergeCell ref="AW23:AW24"/>
    <mergeCell ref="AX23:AX24"/>
    <mergeCell ref="AO23:AO24"/>
    <mergeCell ref="AP23:AP24"/>
    <mergeCell ref="AQ23:AQ24"/>
    <mergeCell ref="AR23:AR24"/>
    <mergeCell ref="AS23:AS24"/>
    <mergeCell ref="AJ23:AJ24"/>
    <mergeCell ref="AK23:AK24"/>
    <mergeCell ref="AL23:AL24"/>
    <mergeCell ref="AM23:AM24"/>
    <mergeCell ref="AN23:AN24"/>
    <mergeCell ref="AE23:AE24"/>
    <mergeCell ref="AF23:AF24"/>
    <mergeCell ref="AG23:AG24"/>
    <mergeCell ref="AH23:AH24"/>
    <mergeCell ref="AI23:AI24"/>
    <mergeCell ref="L23:L24"/>
    <mergeCell ref="M23:M24"/>
    <mergeCell ref="N23:N24"/>
    <mergeCell ref="O23:O24"/>
    <mergeCell ref="P23:P24"/>
    <mergeCell ref="F23:F24"/>
    <mergeCell ref="G23:G24"/>
    <mergeCell ref="H23:H24"/>
    <mergeCell ref="J23:J24"/>
    <mergeCell ref="K23:K24"/>
    <mergeCell ref="A23:A24"/>
    <mergeCell ref="B23:B24"/>
    <mergeCell ref="C23:C24"/>
    <mergeCell ref="D23:D24"/>
    <mergeCell ref="E23:E24"/>
    <mergeCell ref="AY21:AY22"/>
    <mergeCell ref="AZ21:AZ22"/>
    <mergeCell ref="BA21:BA22"/>
    <mergeCell ref="BB21:BB22"/>
    <mergeCell ref="BC21:BC22"/>
    <mergeCell ref="AT21:AT22"/>
    <mergeCell ref="AU21:AU22"/>
    <mergeCell ref="AV21:AV22"/>
    <mergeCell ref="AW21:AW22"/>
    <mergeCell ref="AX21:AX22"/>
    <mergeCell ref="AO21:AO22"/>
    <mergeCell ref="AP21:AP22"/>
    <mergeCell ref="AQ21:AQ22"/>
    <mergeCell ref="AR21:AR22"/>
    <mergeCell ref="AS21:AS22"/>
    <mergeCell ref="AJ21:AJ22"/>
    <mergeCell ref="AK21:AK22"/>
    <mergeCell ref="AL21:AL22"/>
    <mergeCell ref="AM21:AM22"/>
    <mergeCell ref="AN21:AN22"/>
    <mergeCell ref="AE21:AE22"/>
    <mergeCell ref="AF21:AF22"/>
    <mergeCell ref="AG21:AG22"/>
    <mergeCell ref="AH21:AH22"/>
    <mergeCell ref="AI21:AI22"/>
    <mergeCell ref="L21:L22"/>
    <mergeCell ref="M21:M22"/>
    <mergeCell ref="N21:N22"/>
    <mergeCell ref="O21:O22"/>
    <mergeCell ref="P21:P22"/>
    <mergeCell ref="F21:F22"/>
    <mergeCell ref="G21:G22"/>
    <mergeCell ref="H21:H22"/>
    <mergeCell ref="J21:J22"/>
    <mergeCell ref="K21:K22"/>
    <mergeCell ref="A21:A22"/>
    <mergeCell ref="B21:B22"/>
    <mergeCell ref="C21:C22"/>
    <mergeCell ref="D21:D22"/>
    <mergeCell ref="E21:E22"/>
    <mergeCell ref="AY19:AY20"/>
    <mergeCell ref="AZ19:AZ20"/>
    <mergeCell ref="BA19:BA20"/>
    <mergeCell ref="BB19:BB20"/>
    <mergeCell ref="BC19:BC20"/>
    <mergeCell ref="AT19:AT20"/>
    <mergeCell ref="AU19:AU20"/>
    <mergeCell ref="AV19:AV20"/>
    <mergeCell ref="AW19:AW20"/>
    <mergeCell ref="AX19:AX20"/>
    <mergeCell ref="AO19:AO20"/>
    <mergeCell ref="AP19:AP20"/>
    <mergeCell ref="AQ19:AQ20"/>
    <mergeCell ref="AR19:AR20"/>
    <mergeCell ref="AS19:AS20"/>
    <mergeCell ref="AJ19:AJ20"/>
    <mergeCell ref="AK19:AK20"/>
    <mergeCell ref="AL19:AL20"/>
    <mergeCell ref="AM19:AM20"/>
    <mergeCell ref="AN19:AN20"/>
    <mergeCell ref="AE19:AE20"/>
    <mergeCell ref="AF19:AF20"/>
    <mergeCell ref="AG19:AG20"/>
    <mergeCell ref="AH19:AH20"/>
    <mergeCell ref="AI19:AI20"/>
    <mergeCell ref="L19:L20"/>
    <mergeCell ref="M19:M20"/>
    <mergeCell ref="N19:N20"/>
    <mergeCell ref="O19:O20"/>
    <mergeCell ref="P19:P20"/>
    <mergeCell ref="F19:F20"/>
    <mergeCell ref="G19:G20"/>
    <mergeCell ref="H19:H20"/>
    <mergeCell ref="J19:J20"/>
    <mergeCell ref="K19:K20"/>
    <mergeCell ref="A19:A20"/>
    <mergeCell ref="B19:B20"/>
    <mergeCell ref="C19:C20"/>
    <mergeCell ref="D19:D20"/>
    <mergeCell ref="E19:E20"/>
    <mergeCell ref="AY17:AY18"/>
    <mergeCell ref="AZ17:AZ18"/>
    <mergeCell ref="BA17:BA18"/>
    <mergeCell ref="BB17:BB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F17:F18"/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J15:AJ16"/>
    <mergeCell ref="AK15:AK16"/>
    <mergeCell ref="AL15:AL16"/>
    <mergeCell ref="AM15:AM16"/>
    <mergeCell ref="AN15:AN16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N13:AN14"/>
    <mergeCell ref="AO13:AO14"/>
    <mergeCell ref="AP13:AP14"/>
    <mergeCell ref="AQ13:AQ14"/>
    <mergeCell ref="AR13:AR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AH13:AH14"/>
    <mergeCell ref="K13:K14"/>
    <mergeCell ref="L13:L14"/>
    <mergeCell ref="M13:M14"/>
    <mergeCell ref="N13:N14"/>
    <mergeCell ref="O13:O14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AZ10:AZ11"/>
    <mergeCell ref="BA10:BA11"/>
    <mergeCell ref="BB10:BB11"/>
    <mergeCell ref="AJ10:AJ11"/>
    <mergeCell ref="AK10:AK11"/>
    <mergeCell ref="AL10:AL11"/>
    <mergeCell ref="AM10:AM11"/>
    <mergeCell ref="AN10:AN11"/>
    <mergeCell ref="AE10:AE11"/>
    <mergeCell ref="AF10:AF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Y8:AY9"/>
    <mergeCell ref="AZ8:AZ9"/>
    <mergeCell ref="BA8:BA9"/>
    <mergeCell ref="BB8:BB9"/>
    <mergeCell ref="BC8:BC9"/>
    <mergeCell ref="AT8:AT9"/>
    <mergeCell ref="AU8:AU9"/>
    <mergeCell ref="AV8:AV9"/>
    <mergeCell ref="AW8:AW9"/>
    <mergeCell ref="AX8:AX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T8:T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U8:U9"/>
    <mergeCell ref="V8:V9"/>
    <mergeCell ref="W8:W9"/>
    <mergeCell ref="X8:X9"/>
    <mergeCell ref="Y8:Y9"/>
    <mergeCell ref="P8:P9"/>
    <mergeCell ref="Q8:Q9"/>
    <mergeCell ref="R8:R9"/>
    <mergeCell ref="S8:S9"/>
  </mergeCells>
  <pageMargins left="0" right="0" top="0" bottom="0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C34"/>
  <sheetViews>
    <sheetView showGridLines="0" view="pageBreakPreview" topLeftCell="G22" zoomScale="150" zoomScaleNormal="100" zoomScaleSheetLayoutView="150" workbookViewId="0">
      <selection activeCell="A4" sqref="A4:BC4"/>
    </sheetView>
  </sheetViews>
  <sheetFormatPr defaultRowHeight="15" x14ac:dyDescent="0.25"/>
  <cols>
    <col min="1" max="1" width="2.85546875" customWidth="1"/>
    <col min="2" max="2" width="7" customWidth="1"/>
    <col min="3" max="4" width="6" customWidth="1"/>
    <col min="5" max="5" width="2.5703125" customWidth="1"/>
    <col min="6" max="6" width="8.5703125" customWidth="1"/>
    <col min="7" max="7" width="5.28515625" customWidth="1"/>
    <col min="8" max="8" width="4.140625" customWidth="1"/>
    <col min="9" max="9" width="4.140625" hidden="1" customWidth="1"/>
    <col min="10" max="10" width="4.140625" customWidth="1"/>
    <col min="11" max="11" width="5.42578125" customWidth="1"/>
    <col min="12" max="12" width="3.7109375" customWidth="1"/>
    <col min="13" max="13" width="5" customWidth="1"/>
    <col min="14" max="14" width="3.28515625" customWidth="1"/>
    <col min="15" max="15" width="5.140625" customWidth="1"/>
    <col min="16" max="16" width="4.7109375" customWidth="1"/>
    <col min="17" max="17" width="6.5703125" customWidth="1"/>
    <col min="18" max="18" width="4.140625" customWidth="1"/>
    <col min="19" max="19" width="4.42578125" customWidth="1"/>
    <col min="20" max="20" width="4" customWidth="1"/>
    <col min="21" max="21" width="7.140625" customWidth="1"/>
    <col min="22" max="22" width="4.5703125" customWidth="1"/>
    <col min="23" max="23" width="6.85546875" customWidth="1"/>
    <col min="24" max="24" width="4.7109375" hidden="1" customWidth="1"/>
    <col min="25" max="25" width="5.7109375" customWidth="1"/>
    <col min="26" max="26" width="3.7109375" hidden="1" customWidth="1"/>
    <col min="27" max="27" width="3.5703125" hidden="1" customWidth="1"/>
    <col min="28" max="28" width="5.140625" hidden="1" customWidth="1"/>
    <col min="29" max="29" width="4.140625" hidden="1" customWidth="1"/>
    <col min="30" max="30" width="4.85546875" hidden="1" customWidth="1"/>
    <col min="31" max="31" width="4.42578125" customWidth="1"/>
    <col min="32" max="32" width="4" customWidth="1"/>
    <col min="33" max="34" width="3.85546875" customWidth="1"/>
    <col min="35" max="35" width="5.85546875" customWidth="1"/>
    <col min="36" max="37" width="4.42578125" hidden="1" customWidth="1"/>
    <col min="38" max="38" width="4.28515625" hidden="1" customWidth="1"/>
    <col min="39" max="39" width="3.85546875" hidden="1" customWidth="1"/>
    <col min="40" max="40" width="4" hidden="1" customWidth="1"/>
    <col min="41" max="41" width="4.85546875" customWidth="1"/>
    <col min="42" max="42" width="5.7109375" hidden="1" customWidth="1"/>
    <col min="43" max="43" width="4.28515625" hidden="1" customWidth="1"/>
    <col min="44" max="44" width="5" customWidth="1"/>
    <col min="45" max="45" width="4.7109375" customWidth="1"/>
    <col min="46" max="46" width="5.140625" customWidth="1"/>
    <col min="47" max="47" width="4.5703125" customWidth="1"/>
    <col min="48" max="48" width="5.42578125" customWidth="1"/>
    <col min="49" max="49" width="3.85546875" hidden="1" customWidth="1"/>
    <col min="50" max="50" width="4.42578125" customWidth="1"/>
    <col min="51" max="51" width="4.7109375" customWidth="1"/>
    <col min="52" max="52" width="6" customWidth="1"/>
    <col min="53" max="53" width="5.5703125" customWidth="1"/>
    <col min="54" max="54" width="7.140625" customWidth="1"/>
    <col min="55" max="55" width="11.42578125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ht="25.5" customHeight="1" x14ac:dyDescent="0.25">
      <c r="A8" s="65" t="s">
        <v>899</v>
      </c>
      <c r="B8" s="65"/>
      <c r="C8" s="65"/>
      <c r="D8" s="65"/>
      <c r="E8" s="65"/>
      <c r="F8" s="65"/>
      <c r="G8" s="65"/>
      <c r="H8" s="65"/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42.7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1427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1428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1429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1430</v>
      </c>
      <c r="AW9" s="38" t="s">
        <v>1421</v>
      </c>
      <c r="AX9" s="38" t="s">
        <v>1422</v>
      </c>
      <c r="AY9" s="38" t="s">
        <v>52</v>
      </c>
      <c r="AZ9" s="38" t="s">
        <v>1431</v>
      </c>
      <c r="BA9" s="38" t="s">
        <v>54</v>
      </c>
      <c r="BB9" s="38" t="s">
        <v>55</v>
      </c>
      <c r="BC9" s="38" t="s">
        <v>56</v>
      </c>
    </row>
    <row r="10" spans="1:55" s="19" customFormat="1" ht="42.7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s="23" customFormat="1" ht="14.25" x14ac:dyDescent="0.2">
      <c r="A11" s="70" t="s">
        <v>59</v>
      </c>
      <c r="B11" s="70" t="s">
        <v>60</v>
      </c>
      <c r="C11" s="70" t="s">
        <v>61</v>
      </c>
      <c r="D11" s="72"/>
      <c r="E11" s="70" t="s">
        <v>62</v>
      </c>
      <c r="F11" s="70" t="s">
        <v>63</v>
      </c>
      <c r="G11" s="70" t="s">
        <v>64</v>
      </c>
      <c r="H11" s="70" t="s">
        <v>65</v>
      </c>
      <c r="I11" s="75"/>
      <c r="J11" s="76"/>
      <c r="K11" s="70" t="s">
        <v>66</v>
      </c>
      <c r="L11" s="70" t="s">
        <v>67</v>
      </c>
      <c r="M11" s="70" t="s">
        <v>68</v>
      </c>
      <c r="N11" s="70" t="s">
        <v>69</v>
      </c>
      <c r="O11" s="70" t="s">
        <v>70</v>
      </c>
      <c r="P11" s="70" t="s">
        <v>71</v>
      </c>
      <c r="Q11" s="70" t="s">
        <v>72</v>
      </c>
      <c r="R11" s="70" t="s">
        <v>73</v>
      </c>
      <c r="S11" s="70" t="s">
        <v>74</v>
      </c>
      <c r="T11" s="70" t="s">
        <v>75</v>
      </c>
      <c r="U11" s="70" t="s">
        <v>76</v>
      </c>
      <c r="V11" s="70" t="s">
        <v>77</v>
      </c>
      <c r="W11" s="70" t="s">
        <v>78</v>
      </c>
      <c r="X11" s="70" t="s">
        <v>79</v>
      </c>
      <c r="Y11" s="70" t="s">
        <v>80</v>
      </c>
      <c r="Z11" s="70" t="s">
        <v>81</v>
      </c>
      <c r="AA11" s="70" t="s">
        <v>82</v>
      </c>
      <c r="AB11" s="70" t="s">
        <v>83</v>
      </c>
      <c r="AC11" s="70" t="s">
        <v>84</v>
      </c>
      <c r="AD11" s="70" t="s">
        <v>85</v>
      </c>
      <c r="AE11" s="70" t="s">
        <v>86</v>
      </c>
      <c r="AF11" s="70" t="s">
        <v>87</v>
      </c>
      <c r="AG11" s="70" t="s">
        <v>88</v>
      </c>
      <c r="AH11" s="70" t="s">
        <v>89</v>
      </c>
      <c r="AI11" s="70" t="s">
        <v>90</v>
      </c>
      <c r="AJ11" s="70" t="s">
        <v>91</v>
      </c>
      <c r="AK11" s="70" t="s">
        <v>92</v>
      </c>
      <c r="AL11" s="70" t="s">
        <v>93</v>
      </c>
      <c r="AM11" s="70" t="s">
        <v>94</v>
      </c>
      <c r="AN11" s="70" t="s">
        <v>95</v>
      </c>
      <c r="AO11" s="70" t="s">
        <v>96</v>
      </c>
      <c r="AP11" s="70" t="s">
        <v>97</v>
      </c>
      <c r="AQ11" s="70" t="s">
        <v>98</v>
      </c>
      <c r="AR11" s="70" t="s">
        <v>99</v>
      </c>
      <c r="AS11" s="70" t="s">
        <v>100</v>
      </c>
      <c r="AT11" s="70" t="s">
        <v>101</v>
      </c>
      <c r="AU11" s="70" t="s">
        <v>102</v>
      </c>
      <c r="AV11" s="70" t="s">
        <v>103</v>
      </c>
      <c r="AW11" s="70" t="s">
        <v>104</v>
      </c>
      <c r="AX11" s="70" t="s">
        <v>105</v>
      </c>
      <c r="AY11" s="70" t="s">
        <v>106</v>
      </c>
      <c r="AZ11" s="70" t="s">
        <v>107</v>
      </c>
      <c r="BA11" s="70" t="s">
        <v>108</v>
      </c>
      <c r="BB11" s="70" t="s">
        <v>109</v>
      </c>
      <c r="BC11" s="70" t="s">
        <v>110</v>
      </c>
    </row>
    <row r="12" spans="1:55" s="23" customFormat="1" ht="16.5" x14ac:dyDescent="0.2">
      <c r="A12" s="71"/>
      <c r="B12" s="71"/>
      <c r="C12" s="73"/>
      <c r="D12" s="74"/>
      <c r="E12" s="71"/>
      <c r="F12" s="71"/>
      <c r="G12" s="71"/>
      <c r="H12" s="22" t="s">
        <v>111</v>
      </c>
      <c r="I12" s="70" t="s">
        <v>112</v>
      </c>
      <c r="J12" s="76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</row>
    <row r="13" spans="1:55" s="6" customFormat="1" ht="54" customHeight="1" x14ac:dyDescent="0.15">
      <c r="A13" s="5" t="s">
        <v>113</v>
      </c>
      <c r="B13" s="5" t="s">
        <v>114</v>
      </c>
      <c r="C13" s="77" t="s">
        <v>115</v>
      </c>
      <c r="D13" s="78"/>
      <c r="E13" s="5" t="s">
        <v>116</v>
      </c>
      <c r="F13" s="5" t="s">
        <v>117</v>
      </c>
      <c r="G13" s="5" t="s">
        <v>118</v>
      </c>
      <c r="H13" s="5" t="s">
        <v>119</v>
      </c>
      <c r="J13" s="5" t="s">
        <v>120</v>
      </c>
      <c r="K13" s="5" t="s">
        <v>121</v>
      </c>
      <c r="L13" s="5" t="s">
        <v>122</v>
      </c>
      <c r="M13" s="5" t="s">
        <v>123</v>
      </c>
      <c r="N13" s="5" t="s">
        <v>124</v>
      </c>
      <c r="O13" s="5" t="s">
        <v>125</v>
      </c>
      <c r="P13" s="5" t="s">
        <v>126</v>
      </c>
      <c r="Q13" s="5" t="s">
        <v>127</v>
      </c>
      <c r="R13" s="5" t="s">
        <v>128</v>
      </c>
      <c r="S13" s="5" t="s">
        <v>129</v>
      </c>
      <c r="T13" s="5" t="s">
        <v>130</v>
      </c>
      <c r="U13" s="5" t="s">
        <v>131</v>
      </c>
      <c r="V13" s="5" t="s">
        <v>132</v>
      </c>
      <c r="W13" s="5" t="s">
        <v>133</v>
      </c>
      <c r="X13" s="5" t="s">
        <v>134</v>
      </c>
      <c r="Y13" s="5" t="s">
        <v>135</v>
      </c>
      <c r="Z13" s="5" t="s">
        <v>136</v>
      </c>
      <c r="AA13" s="5" t="s">
        <v>137</v>
      </c>
      <c r="AB13" s="5" t="s">
        <v>138</v>
      </c>
      <c r="AC13" s="5" t="s">
        <v>139</v>
      </c>
      <c r="AD13" s="5" t="s">
        <v>140</v>
      </c>
      <c r="AE13" s="5" t="s">
        <v>141</v>
      </c>
      <c r="AF13" s="5" t="s">
        <v>142</v>
      </c>
      <c r="AG13" s="5" t="s">
        <v>143</v>
      </c>
      <c r="AH13" s="5" t="s">
        <v>144</v>
      </c>
      <c r="AI13" s="5" t="s">
        <v>145</v>
      </c>
      <c r="AJ13" s="5" t="s">
        <v>146</v>
      </c>
      <c r="AK13" s="5" t="s">
        <v>147</v>
      </c>
      <c r="AL13" s="5" t="s">
        <v>148</v>
      </c>
      <c r="AM13" s="5" t="s">
        <v>149</v>
      </c>
      <c r="AN13" s="5" t="s">
        <v>150</v>
      </c>
      <c r="AO13" s="5" t="s">
        <v>151</v>
      </c>
      <c r="AP13" s="5" t="s">
        <v>152</v>
      </c>
      <c r="AQ13" s="5" t="s">
        <v>153</v>
      </c>
      <c r="AR13" s="5" t="s">
        <v>154</v>
      </c>
      <c r="AS13" s="5" t="s">
        <v>155</v>
      </c>
      <c r="AT13" s="5" t="s">
        <v>156</v>
      </c>
      <c r="AU13" s="5" t="s">
        <v>157</v>
      </c>
      <c r="AV13" s="5" t="s">
        <v>158</v>
      </c>
      <c r="AW13" s="5" t="s">
        <v>159</v>
      </c>
      <c r="AX13" s="5" t="s">
        <v>160</v>
      </c>
      <c r="AY13" s="5" t="s">
        <v>161</v>
      </c>
      <c r="AZ13" s="5" t="s">
        <v>162</v>
      </c>
      <c r="BA13" s="5" t="s">
        <v>163</v>
      </c>
      <c r="BB13" s="5" t="s">
        <v>1391</v>
      </c>
      <c r="BC13" s="5" t="s">
        <v>165</v>
      </c>
    </row>
    <row r="14" spans="1:55" s="13" customFormat="1" ht="24.75" customHeight="1" x14ac:dyDescent="0.15">
      <c r="A14" s="38">
        <v>1</v>
      </c>
      <c r="B14" s="38" t="s">
        <v>900</v>
      </c>
      <c r="C14" s="38" t="s">
        <v>901</v>
      </c>
      <c r="D14" s="38" t="s">
        <v>902</v>
      </c>
      <c r="E14" s="38" t="s">
        <v>169</v>
      </c>
      <c r="F14" s="38" t="s">
        <v>439</v>
      </c>
      <c r="G14" s="38" t="s">
        <v>171</v>
      </c>
      <c r="H14" s="38">
        <v>1</v>
      </c>
      <c r="J14" s="38">
        <v>0</v>
      </c>
      <c r="K14" s="38">
        <v>204</v>
      </c>
      <c r="L14" s="38">
        <v>0</v>
      </c>
      <c r="M14" s="38">
        <v>24</v>
      </c>
      <c r="N14" s="54">
        <v>0</v>
      </c>
      <c r="O14" s="38">
        <v>192</v>
      </c>
      <c r="P14" s="54">
        <v>0.98076923076923095</v>
      </c>
      <c r="Q14" s="12">
        <v>200</v>
      </c>
      <c r="R14" s="12">
        <v>0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4">
        <v>0</v>
      </c>
      <c r="AF14" s="54">
        <v>0</v>
      </c>
      <c r="AG14" s="54">
        <v>0</v>
      </c>
      <c r="AH14" s="54">
        <v>10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221</v>
      </c>
      <c r="AS14" s="38">
        <v>0</v>
      </c>
      <c r="AT14" s="54">
        <v>4.42</v>
      </c>
      <c r="AU14" s="54">
        <v>0</v>
      </c>
      <c r="AV14" s="54">
        <v>0</v>
      </c>
      <c r="AW14" s="54">
        <v>0</v>
      </c>
      <c r="AX14" s="54">
        <v>94.15</v>
      </c>
      <c r="AY14" s="54">
        <v>98.57</v>
      </c>
      <c r="AZ14" s="54">
        <v>122.43</v>
      </c>
      <c r="BA14" s="54">
        <v>100</v>
      </c>
      <c r="BB14" s="54">
        <v>89700</v>
      </c>
      <c r="BC14" s="38" t="s">
        <v>4</v>
      </c>
    </row>
    <row r="15" spans="1:55" s="13" customFormat="1" ht="24.7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196.15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7.85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4.75" customHeight="1" x14ac:dyDescent="0.15">
      <c r="A16" s="38">
        <v>2</v>
      </c>
      <c r="B16" s="38" t="s">
        <v>903</v>
      </c>
      <c r="C16" s="38" t="s">
        <v>904</v>
      </c>
      <c r="D16" s="38" t="s">
        <v>905</v>
      </c>
      <c r="E16" s="38" t="s">
        <v>169</v>
      </c>
      <c r="F16" s="38" t="s">
        <v>439</v>
      </c>
      <c r="G16" s="38" t="s">
        <v>171</v>
      </c>
      <c r="H16" s="38">
        <v>1</v>
      </c>
      <c r="J16" s="38">
        <v>0</v>
      </c>
      <c r="K16" s="38">
        <v>204</v>
      </c>
      <c r="L16" s="38">
        <v>0</v>
      </c>
      <c r="M16" s="38">
        <v>24</v>
      </c>
      <c r="N16" s="54">
        <v>0</v>
      </c>
      <c r="O16" s="38">
        <v>192</v>
      </c>
      <c r="P16" s="54">
        <v>0.98076923076923095</v>
      </c>
      <c r="Q16" s="12">
        <v>200</v>
      </c>
      <c r="R16" s="12">
        <v>0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4">
        <v>0</v>
      </c>
      <c r="AF16" s="54">
        <v>0</v>
      </c>
      <c r="AG16" s="54">
        <v>0</v>
      </c>
      <c r="AH16" s="54">
        <v>10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221</v>
      </c>
      <c r="AS16" s="38">
        <v>0</v>
      </c>
      <c r="AT16" s="54">
        <v>4.42</v>
      </c>
      <c r="AU16" s="54">
        <v>0</v>
      </c>
      <c r="AV16" s="54">
        <v>0</v>
      </c>
      <c r="AW16" s="54">
        <v>0</v>
      </c>
      <c r="AX16" s="54">
        <v>94.15</v>
      </c>
      <c r="AY16" s="54">
        <v>98.57</v>
      </c>
      <c r="AZ16" s="54">
        <v>122.43</v>
      </c>
      <c r="BA16" s="54">
        <v>100</v>
      </c>
      <c r="BB16" s="54">
        <v>89700</v>
      </c>
      <c r="BC16" s="38" t="s">
        <v>4</v>
      </c>
    </row>
    <row r="17" spans="1:55" s="13" customFormat="1" ht="24.75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196.15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4.75" customHeight="1" x14ac:dyDescent="0.15">
      <c r="A18" s="38">
        <v>3</v>
      </c>
      <c r="B18" s="38" t="s">
        <v>906</v>
      </c>
      <c r="C18" s="38" t="s">
        <v>907</v>
      </c>
      <c r="D18" s="38" t="s">
        <v>908</v>
      </c>
      <c r="E18" s="38" t="s">
        <v>175</v>
      </c>
      <c r="F18" s="38" t="s">
        <v>217</v>
      </c>
      <c r="G18" s="38" t="s">
        <v>171</v>
      </c>
      <c r="H18" s="38">
        <v>1</v>
      </c>
      <c r="J18" s="38">
        <v>1</v>
      </c>
      <c r="K18" s="38">
        <v>204</v>
      </c>
      <c r="L18" s="38">
        <v>0</v>
      </c>
      <c r="M18" s="38">
        <v>24</v>
      </c>
      <c r="N18" s="54">
        <v>0</v>
      </c>
      <c r="O18" s="38">
        <v>201</v>
      </c>
      <c r="P18" s="54">
        <v>0.98076923076923095</v>
      </c>
      <c r="Q18" s="12">
        <v>200</v>
      </c>
      <c r="R18" s="12">
        <v>0</v>
      </c>
      <c r="S18" s="14">
        <v>9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54">
        <v>2.25</v>
      </c>
      <c r="AF18" s="54">
        <v>0</v>
      </c>
      <c r="AG18" s="54">
        <v>0</v>
      </c>
      <c r="AH18" s="54">
        <v>10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236.49</v>
      </c>
      <c r="AS18" s="38">
        <v>2.25</v>
      </c>
      <c r="AT18" s="54">
        <v>4.7300000000000004</v>
      </c>
      <c r="AU18" s="54">
        <v>0</v>
      </c>
      <c r="AV18" s="54">
        <v>0</v>
      </c>
      <c r="AW18" s="54">
        <v>0</v>
      </c>
      <c r="AX18" s="54">
        <v>94.15</v>
      </c>
      <c r="AY18" s="54">
        <v>101.13</v>
      </c>
      <c r="AZ18" s="54">
        <v>135.36000000000001</v>
      </c>
      <c r="BA18" s="54">
        <v>100</v>
      </c>
      <c r="BB18" s="54">
        <v>141400</v>
      </c>
      <c r="BC18" s="38" t="s">
        <v>4</v>
      </c>
    </row>
    <row r="19" spans="1:55" s="13" customFormat="1" ht="24.75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196.15</v>
      </c>
      <c r="R19" s="14">
        <v>0</v>
      </c>
      <c r="S19" s="14">
        <v>13.24</v>
      </c>
      <c r="T19" s="14">
        <v>0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4.75" customHeight="1" x14ac:dyDescent="0.15">
      <c r="A20" s="38">
        <v>4</v>
      </c>
      <c r="B20" s="38" t="s">
        <v>909</v>
      </c>
      <c r="C20" s="38" t="s">
        <v>910</v>
      </c>
      <c r="D20" s="38" t="s">
        <v>911</v>
      </c>
      <c r="E20" s="38" t="s">
        <v>175</v>
      </c>
      <c r="F20" s="38" t="s">
        <v>892</v>
      </c>
      <c r="G20" s="38" t="s">
        <v>171</v>
      </c>
      <c r="H20" s="38">
        <v>0</v>
      </c>
      <c r="J20" s="38">
        <v>0</v>
      </c>
      <c r="K20" s="38">
        <v>204</v>
      </c>
      <c r="L20" s="38">
        <v>0</v>
      </c>
      <c r="M20" s="38">
        <v>23</v>
      </c>
      <c r="N20" s="54">
        <v>0</v>
      </c>
      <c r="O20" s="38">
        <v>195</v>
      </c>
      <c r="P20" s="54">
        <v>0.98076923076923095</v>
      </c>
      <c r="Q20" s="12">
        <v>192</v>
      </c>
      <c r="R20" s="12">
        <v>0</v>
      </c>
      <c r="S20" s="14">
        <v>11</v>
      </c>
      <c r="T20" s="14">
        <v>0</v>
      </c>
      <c r="U20" s="14">
        <v>0</v>
      </c>
      <c r="V20" s="14">
        <v>0</v>
      </c>
      <c r="W20" s="14">
        <v>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54">
        <v>2.75</v>
      </c>
      <c r="AF20" s="54">
        <v>1</v>
      </c>
      <c r="AG20" s="54">
        <v>0</v>
      </c>
      <c r="AH20" s="54">
        <v>9.6199999999999992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231.7</v>
      </c>
      <c r="AS20" s="38">
        <v>2.75</v>
      </c>
      <c r="AT20" s="54">
        <v>4.63</v>
      </c>
      <c r="AU20" s="54">
        <v>0</v>
      </c>
      <c r="AV20" s="54">
        <v>0</v>
      </c>
      <c r="AW20" s="54">
        <v>0</v>
      </c>
      <c r="AX20" s="54">
        <v>86.31</v>
      </c>
      <c r="AY20" s="54">
        <v>93.69</v>
      </c>
      <c r="AZ20" s="54">
        <v>138.01</v>
      </c>
      <c r="BA20" s="54">
        <v>100</v>
      </c>
      <c r="BB20" s="54">
        <v>152000</v>
      </c>
      <c r="BC20" s="38" t="s">
        <v>4</v>
      </c>
    </row>
    <row r="21" spans="1:55" s="13" customFormat="1" ht="24.75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188.31</v>
      </c>
      <c r="R21" s="14">
        <v>0</v>
      </c>
      <c r="S21" s="14">
        <v>16.18</v>
      </c>
      <c r="T21" s="14">
        <v>0</v>
      </c>
      <c r="U21" s="14">
        <v>0</v>
      </c>
      <c r="V21" s="14">
        <v>0</v>
      </c>
      <c r="W21" s="14">
        <v>7.85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3" customFormat="1" ht="24.75" customHeight="1" x14ac:dyDescent="0.15">
      <c r="A22" s="38">
        <v>5</v>
      </c>
      <c r="B22" s="38" t="s">
        <v>912</v>
      </c>
      <c r="C22" s="38" t="s">
        <v>913</v>
      </c>
      <c r="D22" s="38" t="s">
        <v>914</v>
      </c>
      <c r="E22" s="38" t="s">
        <v>169</v>
      </c>
      <c r="F22" s="38" t="s">
        <v>573</v>
      </c>
      <c r="G22" s="38" t="s">
        <v>171</v>
      </c>
      <c r="H22" s="38">
        <v>1</v>
      </c>
      <c r="J22" s="38">
        <v>1</v>
      </c>
      <c r="K22" s="38">
        <v>204</v>
      </c>
      <c r="L22" s="38">
        <v>0</v>
      </c>
      <c r="M22" s="38">
        <v>24</v>
      </c>
      <c r="N22" s="54">
        <v>0</v>
      </c>
      <c r="O22" s="38">
        <v>192</v>
      </c>
      <c r="P22" s="54">
        <v>0.98076923076923095</v>
      </c>
      <c r="Q22" s="12">
        <v>200</v>
      </c>
      <c r="R22" s="12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54">
        <v>0</v>
      </c>
      <c r="AF22" s="54">
        <v>0</v>
      </c>
      <c r="AG22" s="54">
        <v>0</v>
      </c>
      <c r="AH22" s="54">
        <v>10</v>
      </c>
      <c r="AI22" s="54">
        <v>7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8">
        <v>0</v>
      </c>
      <c r="AP22" s="54">
        <v>0</v>
      </c>
      <c r="AQ22" s="54">
        <v>0</v>
      </c>
      <c r="AR22" s="54">
        <v>221</v>
      </c>
      <c r="AS22" s="38">
        <v>0</v>
      </c>
      <c r="AT22" s="54">
        <v>4.42</v>
      </c>
      <c r="AU22" s="54">
        <v>0</v>
      </c>
      <c r="AV22" s="54">
        <v>0</v>
      </c>
      <c r="AW22" s="54">
        <v>0</v>
      </c>
      <c r="AX22" s="54">
        <v>94.15</v>
      </c>
      <c r="AY22" s="54">
        <v>98.57</v>
      </c>
      <c r="AZ22" s="54">
        <v>122.43</v>
      </c>
      <c r="BA22" s="54">
        <v>100</v>
      </c>
      <c r="BB22" s="54">
        <v>89700</v>
      </c>
      <c r="BC22" s="38" t="s">
        <v>4</v>
      </c>
    </row>
    <row r="23" spans="1:55" s="13" customFormat="1" ht="24.75" customHeight="1" x14ac:dyDescent="0.15">
      <c r="A23" s="53"/>
      <c r="B23" s="53"/>
      <c r="C23" s="53"/>
      <c r="D23" s="53"/>
      <c r="E23" s="53"/>
      <c r="F23" s="53"/>
      <c r="G23" s="53"/>
      <c r="H23" s="53"/>
      <c r="J23" s="53"/>
      <c r="K23" s="53"/>
      <c r="L23" s="53"/>
      <c r="M23" s="53"/>
      <c r="N23" s="53"/>
      <c r="O23" s="53"/>
      <c r="P23" s="53"/>
      <c r="Q23" s="12">
        <v>196.15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7.85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13" customFormat="1" ht="24.75" customHeight="1" x14ac:dyDescent="0.15">
      <c r="A24" s="38">
        <v>6</v>
      </c>
      <c r="B24" s="38" t="s">
        <v>915</v>
      </c>
      <c r="C24" s="38" t="s">
        <v>916</v>
      </c>
      <c r="D24" s="38" t="s">
        <v>917</v>
      </c>
      <c r="E24" s="38" t="s">
        <v>169</v>
      </c>
      <c r="F24" s="38" t="s">
        <v>573</v>
      </c>
      <c r="G24" s="38" t="s">
        <v>171</v>
      </c>
      <c r="H24" s="38">
        <v>0</v>
      </c>
      <c r="J24" s="38">
        <v>0</v>
      </c>
      <c r="K24" s="38">
        <v>204</v>
      </c>
      <c r="L24" s="38">
        <v>0</v>
      </c>
      <c r="M24" s="38">
        <v>24</v>
      </c>
      <c r="N24" s="54">
        <v>0</v>
      </c>
      <c r="O24" s="38">
        <v>192</v>
      </c>
      <c r="P24" s="54">
        <v>0.98076923076923095</v>
      </c>
      <c r="Q24" s="12">
        <v>200</v>
      </c>
      <c r="R24" s="12">
        <v>0</v>
      </c>
      <c r="S24" s="14">
        <v>0</v>
      </c>
      <c r="T24" s="14">
        <v>0</v>
      </c>
      <c r="U24" s="14">
        <v>0</v>
      </c>
      <c r="V24" s="14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54">
        <v>0</v>
      </c>
      <c r="AF24" s="54">
        <v>0</v>
      </c>
      <c r="AG24" s="54">
        <v>0</v>
      </c>
      <c r="AH24" s="54">
        <v>10</v>
      </c>
      <c r="AI24" s="54">
        <v>7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8">
        <v>0</v>
      </c>
      <c r="AP24" s="54">
        <v>0</v>
      </c>
      <c r="AQ24" s="54">
        <v>0</v>
      </c>
      <c r="AR24" s="54">
        <v>221</v>
      </c>
      <c r="AS24" s="38">
        <v>0</v>
      </c>
      <c r="AT24" s="54">
        <v>4.42</v>
      </c>
      <c r="AU24" s="54">
        <v>0</v>
      </c>
      <c r="AV24" s="54">
        <v>0</v>
      </c>
      <c r="AW24" s="54">
        <v>0</v>
      </c>
      <c r="AX24" s="54">
        <v>94.15</v>
      </c>
      <c r="AY24" s="54">
        <v>98.57</v>
      </c>
      <c r="AZ24" s="54">
        <v>122.43</v>
      </c>
      <c r="BA24" s="54">
        <v>100</v>
      </c>
      <c r="BB24" s="54">
        <v>89700</v>
      </c>
      <c r="BC24" s="38" t="s">
        <v>4</v>
      </c>
    </row>
    <row r="25" spans="1:55" s="13" customFormat="1" ht="24.75" customHeight="1" x14ac:dyDescent="0.15">
      <c r="A25" s="53"/>
      <c r="B25" s="53"/>
      <c r="C25" s="53"/>
      <c r="D25" s="53"/>
      <c r="E25" s="53"/>
      <c r="F25" s="53"/>
      <c r="G25" s="53"/>
      <c r="H25" s="53"/>
      <c r="J25" s="53"/>
      <c r="K25" s="53"/>
      <c r="L25" s="53"/>
      <c r="M25" s="53"/>
      <c r="N25" s="53"/>
      <c r="O25" s="53"/>
      <c r="P25" s="53"/>
      <c r="Q25" s="12">
        <v>196.15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7.85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s="13" customFormat="1" ht="24.75" customHeight="1" x14ac:dyDescent="0.15">
      <c r="A26" s="38">
        <v>7</v>
      </c>
      <c r="B26" s="38" t="s">
        <v>918</v>
      </c>
      <c r="C26" s="38" t="s">
        <v>919</v>
      </c>
      <c r="D26" s="38" t="s">
        <v>920</v>
      </c>
      <c r="E26" s="38" t="s">
        <v>175</v>
      </c>
      <c r="F26" s="38" t="s">
        <v>344</v>
      </c>
      <c r="G26" s="38" t="s">
        <v>171</v>
      </c>
      <c r="H26" s="38">
        <v>0</v>
      </c>
      <c r="J26" s="38">
        <v>0</v>
      </c>
      <c r="K26" s="38">
        <v>204</v>
      </c>
      <c r="L26" s="38">
        <v>0</v>
      </c>
      <c r="M26" s="38">
        <v>24</v>
      </c>
      <c r="N26" s="54">
        <v>0</v>
      </c>
      <c r="O26" s="38">
        <v>205</v>
      </c>
      <c r="P26" s="54">
        <v>0.98076923076923095</v>
      </c>
      <c r="Q26" s="12">
        <v>200</v>
      </c>
      <c r="R26" s="12">
        <v>0</v>
      </c>
      <c r="S26" s="14">
        <v>13</v>
      </c>
      <c r="T26" s="14">
        <v>0</v>
      </c>
      <c r="U26" s="14">
        <v>0</v>
      </c>
      <c r="V26" s="14">
        <v>0</v>
      </c>
      <c r="W26" s="14">
        <v>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54">
        <v>3.25</v>
      </c>
      <c r="AF26" s="54">
        <v>0</v>
      </c>
      <c r="AG26" s="54">
        <v>0</v>
      </c>
      <c r="AH26" s="54">
        <v>10</v>
      </c>
      <c r="AI26" s="54">
        <v>7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8">
        <v>0</v>
      </c>
      <c r="AP26" s="54">
        <v>0</v>
      </c>
      <c r="AQ26" s="54">
        <v>0</v>
      </c>
      <c r="AR26" s="54">
        <v>243.38</v>
      </c>
      <c r="AS26" s="38">
        <v>3.25</v>
      </c>
      <c r="AT26" s="54">
        <v>4.87</v>
      </c>
      <c r="AU26" s="54">
        <v>0</v>
      </c>
      <c r="AV26" s="54">
        <v>0</v>
      </c>
      <c r="AW26" s="54">
        <v>0</v>
      </c>
      <c r="AX26" s="54">
        <v>94.15</v>
      </c>
      <c r="AY26" s="54">
        <v>102.27</v>
      </c>
      <c r="AZ26" s="54">
        <v>141.11000000000001</v>
      </c>
      <c r="BA26" s="54">
        <v>100</v>
      </c>
      <c r="BB26" s="54">
        <v>164400</v>
      </c>
      <c r="BC26" s="38" t="s">
        <v>4</v>
      </c>
    </row>
    <row r="27" spans="1:55" s="13" customFormat="1" ht="24.75" customHeight="1" x14ac:dyDescent="0.15">
      <c r="A27" s="53"/>
      <c r="B27" s="53"/>
      <c r="C27" s="53"/>
      <c r="D27" s="53"/>
      <c r="E27" s="53"/>
      <c r="F27" s="53"/>
      <c r="G27" s="53"/>
      <c r="H27" s="53"/>
      <c r="J27" s="53"/>
      <c r="K27" s="53"/>
      <c r="L27" s="53"/>
      <c r="M27" s="53"/>
      <c r="N27" s="53"/>
      <c r="O27" s="53"/>
      <c r="P27" s="53"/>
      <c r="Q27" s="12">
        <v>196.15</v>
      </c>
      <c r="R27" s="14">
        <v>0</v>
      </c>
      <c r="S27" s="14">
        <v>19.13</v>
      </c>
      <c r="T27" s="14">
        <v>0</v>
      </c>
      <c r="U27" s="14">
        <v>0</v>
      </c>
      <c r="V27" s="14">
        <v>0</v>
      </c>
      <c r="W27" s="14">
        <v>7.85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s="13" customFormat="1" ht="24.75" customHeight="1" x14ac:dyDescent="0.15">
      <c r="A28" s="38">
        <v>8</v>
      </c>
      <c r="B28" s="38" t="s">
        <v>921</v>
      </c>
      <c r="C28" s="38" t="s">
        <v>922</v>
      </c>
      <c r="D28" s="38" t="s">
        <v>923</v>
      </c>
      <c r="E28" s="38" t="s">
        <v>175</v>
      </c>
      <c r="F28" s="38" t="s">
        <v>624</v>
      </c>
      <c r="G28" s="38" t="s">
        <v>171</v>
      </c>
      <c r="H28" s="38">
        <v>0</v>
      </c>
      <c r="J28" s="38">
        <v>0</v>
      </c>
      <c r="K28" s="38">
        <v>204</v>
      </c>
      <c r="L28" s="38">
        <v>0</v>
      </c>
      <c r="M28" s="38">
        <v>22.5</v>
      </c>
      <c r="N28" s="54">
        <v>0</v>
      </c>
      <c r="O28" s="38">
        <v>189</v>
      </c>
      <c r="P28" s="54">
        <v>0.98076923076923095</v>
      </c>
      <c r="Q28" s="12">
        <v>188</v>
      </c>
      <c r="R28" s="12">
        <v>0</v>
      </c>
      <c r="S28" s="14">
        <v>9</v>
      </c>
      <c r="T28" s="14">
        <v>0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54">
        <v>2.25</v>
      </c>
      <c r="AF28" s="54">
        <v>0</v>
      </c>
      <c r="AG28" s="54">
        <v>1.5</v>
      </c>
      <c r="AH28" s="54">
        <v>0</v>
      </c>
      <c r="AI28" s="54">
        <v>7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38">
        <v>0</v>
      </c>
      <c r="AP28" s="54">
        <v>0</v>
      </c>
      <c r="AQ28" s="54">
        <v>0</v>
      </c>
      <c r="AR28" s="54">
        <v>214.72</v>
      </c>
      <c r="AS28" s="38">
        <v>2.25</v>
      </c>
      <c r="AT28" s="54">
        <v>4.29</v>
      </c>
      <c r="AU28" s="54">
        <v>0</v>
      </c>
      <c r="AV28" s="54">
        <v>0</v>
      </c>
      <c r="AW28" s="54">
        <v>0</v>
      </c>
      <c r="AX28" s="54">
        <v>90.23</v>
      </c>
      <c r="AY28" s="54">
        <v>96.77</v>
      </c>
      <c r="AZ28" s="54">
        <v>117.95</v>
      </c>
      <c r="BA28" s="54">
        <v>100</v>
      </c>
      <c r="BB28" s="54">
        <v>71800</v>
      </c>
      <c r="BC28" s="38" t="s">
        <v>4</v>
      </c>
    </row>
    <row r="29" spans="1:55" s="13" customFormat="1" ht="24.75" customHeight="1" x14ac:dyDescent="0.15">
      <c r="A29" s="53"/>
      <c r="B29" s="53"/>
      <c r="C29" s="53"/>
      <c r="D29" s="53"/>
      <c r="E29" s="53"/>
      <c r="F29" s="53"/>
      <c r="G29" s="53"/>
      <c r="H29" s="53"/>
      <c r="J29" s="53"/>
      <c r="K29" s="53"/>
      <c r="L29" s="53"/>
      <c r="M29" s="53"/>
      <c r="N29" s="53"/>
      <c r="O29" s="53"/>
      <c r="P29" s="53"/>
      <c r="Q29" s="12">
        <v>184.38</v>
      </c>
      <c r="R29" s="14">
        <v>0</v>
      </c>
      <c r="S29" s="14">
        <v>13.24</v>
      </c>
      <c r="T29" s="14">
        <v>0</v>
      </c>
      <c r="U29" s="14">
        <v>0</v>
      </c>
      <c r="V29" s="14">
        <v>0</v>
      </c>
      <c r="W29" s="14">
        <v>7.85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s="16" customFormat="1" ht="15" customHeight="1" x14ac:dyDescent="0.2">
      <c r="A30" s="57" t="s">
        <v>303</v>
      </c>
      <c r="B30" s="58"/>
      <c r="C30" s="58"/>
      <c r="D30" s="58"/>
      <c r="E30" s="58"/>
      <c r="F30" s="58"/>
      <c r="G30" s="58"/>
      <c r="H30" s="61">
        <f>SUM(H14:H29)</f>
        <v>4</v>
      </c>
      <c r="J30" s="61">
        <f>SUM(J14:J29)</f>
        <v>2</v>
      </c>
      <c r="K30" s="61">
        <f t="shared" ref="K30:P30" si="0">SUM(K14:K29)</f>
        <v>1632</v>
      </c>
      <c r="L30" s="61">
        <f t="shared" si="0"/>
        <v>0</v>
      </c>
      <c r="M30" s="61">
        <f t="shared" si="0"/>
        <v>189.5</v>
      </c>
      <c r="N30" s="61">
        <f t="shared" si="0"/>
        <v>0</v>
      </c>
      <c r="O30" s="61">
        <f t="shared" si="0"/>
        <v>1558</v>
      </c>
      <c r="P30" s="61">
        <f t="shared" si="0"/>
        <v>7.8461538461538476</v>
      </c>
      <c r="Q30" s="17">
        <f>SUM(Q14+Q16+Q18+Q20+Q22+Q24+Q26+Q28)</f>
        <v>1580</v>
      </c>
      <c r="R30" s="17">
        <f t="shared" ref="R30:AD30" si="1">SUM(R14+R16+R18+R20+R22+R24+R26+R28)</f>
        <v>0</v>
      </c>
      <c r="S30" s="17">
        <f t="shared" si="1"/>
        <v>42</v>
      </c>
      <c r="T30" s="17">
        <f t="shared" si="1"/>
        <v>0</v>
      </c>
      <c r="U30" s="17">
        <f t="shared" si="1"/>
        <v>0</v>
      </c>
      <c r="V30" s="17">
        <f t="shared" si="1"/>
        <v>0</v>
      </c>
      <c r="W30" s="17">
        <f t="shared" si="1"/>
        <v>8</v>
      </c>
      <c r="X30" s="17">
        <f t="shared" si="1"/>
        <v>0</v>
      </c>
      <c r="Y30" s="17">
        <f t="shared" si="1"/>
        <v>0</v>
      </c>
      <c r="Z30" s="17">
        <f t="shared" si="1"/>
        <v>0</v>
      </c>
      <c r="AA30" s="17">
        <f t="shared" si="1"/>
        <v>0</v>
      </c>
      <c r="AB30" s="17">
        <f t="shared" si="1"/>
        <v>0</v>
      </c>
      <c r="AC30" s="17">
        <f t="shared" si="1"/>
        <v>0</v>
      </c>
      <c r="AD30" s="17">
        <f t="shared" si="1"/>
        <v>0</v>
      </c>
      <c r="AE30" s="62">
        <f>SUM(AE14:AE29)</f>
        <v>10.5</v>
      </c>
      <c r="AF30" s="62">
        <f t="shared" ref="AF30:BB30" si="2">SUM(AF14:AF29)</f>
        <v>1</v>
      </c>
      <c r="AG30" s="62">
        <f t="shared" si="2"/>
        <v>1.5</v>
      </c>
      <c r="AH30" s="62">
        <f t="shared" si="2"/>
        <v>69.62</v>
      </c>
      <c r="AI30" s="62">
        <f t="shared" si="2"/>
        <v>56</v>
      </c>
      <c r="AJ30" s="62">
        <f t="shared" si="2"/>
        <v>0</v>
      </c>
      <c r="AK30" s="62">
        <f t="shared" si="2"/>
        <v>0</v>
      </c>
      <c r="AL30" s="62">
        <f t="shared" si="2"/>
        <v>0</v>
      </c>
      <c r="AM30" s="62">
        <f t="shared" si="2"/>
        <v>0</v>
      </c>
      <c r="AN30" s="62">
        <f t="shared" si="2"/>
        <v>0</v>
      </c>
      <c r="AO30" s="62">
        <f t="shared" si="2"/>
        <v>0</v>
      </c>
      <c r="AP30" s="62">
        <f t="shared" si="2"/>
        <v>0</v>
      </c>
      <c r="AQ30" s="62">
        <f t="shared" si="2"/>
        <v>0</v>
      </c>
      <c r="AR30" s="62">
        <f t="shared" si="2"/>
        <v>1810.2900000000002</v>
      </c>
      <c r="AS30" s="62">
        <f t="shared" si="2"/>
        <v>10.5</v>
      </c>
      <c r="AT30" s="62">
        <f t="shared" si="2"/>
        <v>36.200000000000003</v>
      </c>
      <c r="AU30" s="62">
        <f t="shared" si="2"/>
        <v>0</v>
      </c>
      <c r="AV30" s="62">
        <f t="shared" si="2"/>
        <v>0</v>
      </c>
      <c r="AW30" s="62">
        <f t="shared" si="2"/>
        <v>0</v>
      </c>
      <c r="AX30" s="62">
        <f t="shared" si="2"/>
        <v>741.44</v>
      </c>
      <c r="AY30" s="62">
        <f t="shared" si="2"/>
        <v>788.13999999999987</v>
      </c>
      <c r="AZ30" s="62">
        <f t="shared" si="2"/>
        <v>1022.1500000000002</v>
      </c>
      <c r="BA30" s="62">
        <f t="shared" si="2"/>
        <v>800</v>
      </c>
      <c r="BB30" s="62">
        <f t="shared" si="2"/>
        <v>888400</v>
      </c>
      <c r="BC30" s="67" t="s">
        <v>4</v>
      </c>
    </row>
    <row r="31" spans="1:55" s="16" customFormat="1" ht="15" customHeight="1" x14ac:dyDescent="0.2">
      <c r="A31" s="59"/>
      <c r="B31" s="60"/>
      <c r="C31" s="60"/>
      <c r="D31" s="60"/>
      <c r="E31" s="60"/>
      <c r="F31" s="60"/>
      <c r="G31" s="60"/>
      <c r="H31" s="59"/>
      <c r="J31" s="59"/>
      <c r="K31" s="59"/>
      <c r="L31" s="59"/>
      <c r="M31" s="59"/>
      <c r="N31" s="59"/>
      <c r="O31" s="59"/>
      <c r="P31" s="59"/>
      <c r="Q31" s="17">
        <f>SUM(Q15+Q17+Q19+Q21+Q23+Q25+Q27+Q29)</f>
        <v>1549.5900000000001</v>
      </c>
      <c r="R31" s="17">
        <f t="shared" ref="R31:AD31" si="3">SUM(R15+R17+R19+R21+R23+R25+R27+R29)</f>
        <v>0</v>
      </c>
      <c r="S31" s="17">
        <f t="shared" si="3"/>
        <v>61.79</v>
      </c>
      <c r="T31" s="17">
        <f t="shared" si="3"/>
        <v>0</v>
      </c>
      <c r="U31" s="17">
        <f t="shared" si="3"/>
        <v>0</v>
      </c>
      <c r="V31" s="17">
        <f t="shared" si="3"/>
        <v>0</v>
      </c>
      <c r="W31" s="17">
        <f t="shared" si="3"/>
        <v>62.800000000000004</v>
      </c>
      <c r="X31" s="17">
        <f t="shared" si="3"/>
        <v>0</v>
      </c>
      <c r="Y31" s="17">
        <f t="shared" si="3"/>
        <v>0</v>
      </c>
      <c r="Z31" s="17">
        <f t="shared" si="3"/>
        <v>0</v>
      </c>
      <c r="AA31" s="17">
        <f t="shared" si="3"/>
        <v>0</v>
      </c>
      <c r="AB31" s="17">
        <f t="shared" si="3"/>
        <v>0</v>
      </c>
      <c r="AC31" s="17">
        <f t="shared" si="3"/>
        <v>0</v>
      </c>
      <c r="AD31" s="17">
        <f t="shared" si="3"/>
        <v>0</v>
      </c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68"/>
    </row>
    <row r="32" spans="1:55" s="16" customFormat="1" ht="11.25" customHeight="1" x14ac:dyDescent="0.2">
      <c r="A32" s="69" t="s">
        <v>1424</v>
      </c>
      <c r="B32" s="58"/>
      <c r="C32" s="58"/>
      <c r="D32" s="58"/>
      <c r="E32" s="58"/>
      <c r="F32" s="58"/>
      <c r="G32" s="58"/>
      <c r="H32" s="28" t="s">
        <v>4</v>
      </c>
      <c r="Y32" s="107" t="s">
        <v>1425</v>
      </c>
      <c r="Z32" s="107"/>
      <c r="AA32" s="107"/>
      <c r="AB32" s="107"/>
      <c r="AC32" s="107"/>
      <c r="AD32" s="107"/>
      <c r="AE32" s="107"/>
      <c r="AF32" s="107"/>
      <c r="AG32" s="107"/>
      <c r="AH32" s="28" t="s">
        <v>4</v>
      </c>
      <c r="AY32" s="69" t="s">
        <v>1426</v>
      </c>
      <c r="AZ32" s="58"/>
      <c r="BA32" s="58"/>
      <c r="BB32" s="58"/>
      <c r="BC32" s="58"/>
    </row>
    <row r="33" spans="1:55" s="16" customFormat="1" ht="11.25" x14ac:dyDescent="0.2">
      <c r="A33" s="58"/>
      <c r="B33" s="58"/>
      <c r="C33" s="58"/>
      <c r="D33" s="58"/>
      <c r="E33" s="58"/>
      <c r="F33" s="58"/>
      <c r="G33" s="58"/>
      <c r="Y33" s="69"/>
      <c r="Z33" s="69"/>
      <c r="AA33" s="69"/>
      <c r="AB33" s="69"/>
      <c r="AC33" s="69"/>
      <c r="AD33" s="69"/>
      <c r="AE33" s="69"/>
      <c r="AF33" s="69"/>
      <c r="AG33" s="69"/>
      <c r="AY33" s="58"/>
      <c r="AZ33" s="58"/>
      <c r="BA33" s="58"/>
      <c r="BB33" s="58"/>
      <c r="BC33" s="58"/>
    </row>
    <row r="34" spans="1:55" ht="0" hidden="1" customHeight="1" x14ac:dyDescent="0.25"/>
  </sheetData>
  <mergeCells count="468">
    <mergeCell ref="A8:H8"/>
    <mergeCell ref="Y32:AG33"/>
    <mergeCell ref="AZ30:AZ31"/>
    <mergeCell ref="BA30:BA31"/>
    <mergeCell ref="BB30:BB31"/>
    <mergeCell ref="BC30:BC31"/>
    <mergeCell ref="A32:G33"/>
    <mergeCell ref="AY32:BC33"/>
    <mergeCell ref="AU30:AU31"/>
    <mergeCell ref="AV30:AV31"/>
    <mergeCell ref="AW30:AW31"/>
    <mergeCell ref="AX30:AX31"/>
    <mergeCell ref="AY30:AY31"/>
    <mergeCell ref="AP30:AP31"/>
    <mergeCell ref="AQ30:AQ31"/>
    <mergeCell ref="AR30:AR31"/>
    <mergeCell ref="AS30:AS31"/>
    <mergeCell ref="AT30:AT31"/>
    <mergeCell ref="AK30:AK31"/>
    <mergeCell ref="AL30:AL31"/>
    <mergeCell ref="AM30:AM31"/>
    <mergeCell ref="AN30:AN31"/>
    <mergeCell ref="AO30:AO31"/>
    <mergeCell ref="AF30:AF31"/>
    <mergeCell ref="AG30:AG31"/>
    <mergeCell ref="AH30:AH31"/>
    <mergeCell ref="AI30:AI31"/>
    <mergeCell ref="AJ30:AJ31"/>
    <mergeCell ref="M30:M31"/>
    <mergeCell ref="N30:N31"/>
    <mergeCell ref="O30:O31"/>
    <mergeCell ref="P30:P31"/>
    <mergeCell ref="AE30:AE31"/>
    <mergeCell ref="A30:G31"/>
    <mergeCell ref="H30:H31"/>
    <mergeCell ref="J30:J31"/>
    <mergeCell ref="K30:K31"/>
    <mergeCell ref="L30:L31"/>
    <mergeCell ref="AY28:AY29"/>
    <mergeCell ref="AZ28:AZ29"/>
    <mergeCell ref="BA28:BA29"/>
    <mergeCell ref="BB28:BB29"/>
    <mergeCell ref="AJ28:AJ29"/>
    <mergeCell ref="AK28:AK29"/>
    <mergeCell ref="AL28:AL29"/>
    <mergeCell ref="AM28:AM29"/>
    <mergeCell ref="AN28:AN29"/>
    <mergeCell ref="AE28:AE29"/>
    <mergeCell ref="AF28:AF29"/>
    <mergeCell ref="AG28:AG29"/>
    <mergeCell ref="AH28:AH29"/>
    <mergeCell ref="AI28:AI29"/>
    <mergeCell ref="L28:L29"/>
    <mergeCell ref="M28:M29"/>
    <mergeCell ref="N28:N29"/>
    <mergeCell ref="O28:O29"/>
    <mergeCell ref="P28:P29"/>
    <mergeCell ref="BC28:BC29"/>
    <mergeCell ref="AT28:AT29"/>
    <mergeCell ref="AU28:AU29"/>
    <mergeCell ref="AV28:AV29"/>
    <mergeCell ref="AW28:AW29"/>
    <mergeCell ref="AX28:AX29"/>
    <mergeCell ref="AO28:AO29"/>
    <mergeCell ref="AP28:AP29"/>
    <mergeCell ref="AQ28:AQ29"/>
    <mergeCell ref="AR28:AR29"/>
    <mergeCell ref="AS28:AS29"/>
    <mergeCell ref="F28:F29"/>
    <mergeCell ref="G28:G29"/>
    <mergeCell ref="H28:H29"/>
    <mergeCell ref="J28:J29"/>
    <mergeCell ref="K28:K29"/>
    <mergeCell ref="A28:A29"/>
    <mergeCell ref="B28:B29"/>
    <mergeCell ref="C28:C29"/>
    <mergeCell ref="D28:D29"/>
    <mergeCell ref="E28:E29"/>
    <mergeCell ref="AY26:AY27"/>
    <mergeCell ref="AZ26:AZ27"/>
    <mergeCell ref="BA26:BA27"/>
    <mergeCell ref="BB26:BB27"/>
    <mergeCell ref="BC26:BC27"/>
    <mergeCell ref="AT26:AT27"/>
    <mergeCell ref="AU26:AU27"/>
    <mergeCell ref="AV26:AV27"/>
    <mergeCell ref="AW26:AW27"/>
    <mergeCell ref="AX26:AX27"/>
    <mergeCell ref="AO26:AO27"/>
    <mergeCell ref="AP26:AP27"/>
    <mergeCell ref="AQ26:AQ27"/>
    <mergeCell ref="AR26:AR27"/>
    <mergeCell ref="AS26:AS27"/>
    <mergeCell ref="AJ26:AJ27"/>
    <mergeCell ref="AK26:AK27"/>
    <mergeCell ref="AL26:AL27"/>
    <mergeCell ref="AM26:AM27"/>
    <mergeCell ref="AN26:AN27"/>
    <mergeCell ref="AE26:AE27"/>
    <mergeCell ref="AF26:AF27"/>
    <mergeCell ref="AG26:AG27"/>
    <mergeCell ref="AH26:AH27"/>
    <mergeCell ref="AI26:AI27"/>
    <mergeCell ref="L26:L27"/>
    <mergeCell ref="M26:M27"/>
    <mergeCell ref="N26:N27"/>
    <mergeCell ref="O26:O27"/>
    <mergeCell ref="P26:P27"/>
    <mergeCell ref="F26:F27"/>
    <mergeCell ref="G26:G27"/>
    <mergeCell ref="H26:H27"/>
    <mergeCell ref="J26:J27"/>
    <mergeCell ref="K26:K27"/>
    <mergeCell ref="A26:A27"/>
    <mergeCell ref="B26:B27"/>
    <mergeCell ref="C26:C27"/>
    <mergeCell ref="D26:D27"/>
    <mergeCell ref="E26:E27"/>
    <mergeCell ref="AY24:AY25"/>
    <mergeCell ref="AZ24:AZ25"/>
    <mergeCell ref="BA24:BA25"/>
    <mergeCell ref="BB24:BB25"/>
    <mergeCell ref="BC24:BC25"/>
    <mergeCell ref="AT24:AT25"/>
    <mergeCell ref="AU24:AU25"/>
    <mergeCell ref="AV24:AV25"/>
    <mergeCell ref="AW24:AW25"/>
    <mergeCell ref="AX24:AX25"/>
    <mergeCell ref="AO24:AO25"/>
    <mergeCell ref="AP24:AP25"/>
    <mergeCell ref="AQ24:AQ25"/>
    <mergeCell ref="AR24:AR25"/>
    <mergeCell ref="AS24:AS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AI24:AI25"/>
    <mergeCell ref="L24:L25"/>
    <mergeCell ref="M24:M25"/>
    <mergeCell ref="N24:N25"/>
    <mergeCell ref="O24:O25"/>
    <mergeCell ref="P24:P25"/>
    <mergeCell ref="F24:F25"/>
    <mergeCell ref="G24:G25"/>
    <mergeCell ref="H24:H25"/>
    <mergeCell ref="J24:J25"/>
    <mergeCell ref="K24:K25"/>
    <mergeCell ref="A24:A25"/>
    <mergeCell ref="B24:B25"/>
    <mergeCell ref="C24:C25"/>
    <mergeCell ref="D24:D25"/>
    <mergeCell ref="E24:E25"/>
    <mergeCell ref="AY22:AY23"/>
    <mergeCell ref="AZ22:AZ23"/>
    <mergeCell ref="BA22:BA23"/>
    <mergeCell ref="BB22:BB23"/>
    <mergeCell ref="BC22:BC23"/>
    <mergeCell ref="AT22:AT23"/>
    <mergeCell ref="AU22:AU23"/>
    <mergeCell ref="AV22:AV23"/>
    <mergeCell ref="AW22:AW23"/>
    <mergeCell ref="AX22:AX23"/>
    <mergeCell ref="AO22:AO23"/>
    <mergeCell ref="AP22:AP23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L22:L23"/>
    <mergeCell ref="M22:M23"/>
    <mergeCell ref="N22:N23"/>
    <mergeCell ref="O22:O23"/>
    <mergeCell ref="P22:P23"/>
    <mergeCell ref="F22:F23"/>
    <mergeCell ref="G22:G23"/>
    <mergeCell ref="H22:H23"/>
    <mergeCell ref="J22:J23"/>
    <mergeCell ref="K22:K23"/>
    <mergeCell ref="A22:A23"/>
    <mergeCell ref="B22:B23"/>
    <mergeCell ref="C22:C23"/>
    <mergeCell ref="D22:D23"/>
    <mergeCell ref="E22:E23"/>
    <mergeCell ref="AY20:AY21"/>
    <mergeCell ref="AZ20:AZ21"/>
    <mergeCell ref="BA20:BA21"/>
    <mergeCell ref="BB20:BB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18:A19"/>
    <mergeCell ref="B18:B19"/>
    <mergeCell ref="C18:C19"/>
    <mergeCell ref="D18:D19"/>
    <mergeCell ref="E18:E19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14:AH15"/>
    <mergeCell ref="K14:K15"/>
    <mergeCell ref="L14:L15"/>
    <mergeCell ref="M14:M15"/>
    <mergeCell ref="N14:N15"/>
    <mergeCell ref="O14:O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Z11:AZ12"/>
    <mergeCell ref="BA11:BA12"/>
    <mergeCell ref="BB11:BB12"/>
    <mergeCell ref="AJ11:AJ12"/>
    <mergeCell ref="AK11:AK1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Y9:AY10"/>
    <mergeCell ref="AZ9:AZ10"/>
    <mergeCell ref="BA9:BA10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T9:T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U9:U10"/>
    <mergeCell ref="V9:V10"/>
    <mergeCell ref="W9:W10"/>
    <mergeCell ref="X9:X10"/>
    <mergeCell ref="Y9:Y10"/>
    <mergeCell ref="P9:P10"/>
    <mergeCell ref="Q9:Q10"/>
    <mergeCell ref="R9:R10"/>
    <mergeCell ref="S9:S10"/>
  </mergeCells>
  <pageMargins left="0" right="0" top="0" bottom="0.83333464566929105" header="0" footer="0"/>
  <pageSetup paperSize="8" scale="98" orientation="landscape" horizontalDpi="300" verticalDpi="300" r:id="rId1"/>
  <headerFooter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9"/>
  <sheetViews>
    <sheetView showGridLines="0" view="pageBreakPreview" topLeftCell="S7" zoomScale="150" zoomScaleNormal="100" zoomScaleSheetLayoutView="150" workbookViewId="0">
      <selection activeCell="AI18" sqref="AI18:AY19"/>
    </sheetView>
  </sheetViews>
  <sheetFormatPr defaultRowHeight="15" x14ac:dyDescent="0.25"/>
  <cols>
    <col min="1" max="1" width="2.85546875" customWidth="1"/>
    <col min="2" max="2" width="7.7109375" customWidth="1"/>
    <col min="3" max="4" width="6.28515625" customWidth="1"/>
    <col min="5" max="5" width="2.5703125" customWidth="1"/>
    <col min="6" max="6" width="5.140625" customWidth="1"/>
    <col min="7" max="7" width="5.28515625" customWidth="1"/>
    <col min="8" max="8" width="3.140625" customWidth="1"/>
    <col min="9" max="9" width="0" hidden="1" customWidth="1"/>
    <col min="10" max="10" width="3" customWidth="1"/>
    <col min="11" max="11" width="0" hidden="1" customWidth="1"/>
    <col min="12" max="12" width="3.5703125" customWidth="1"/>
    <col min="13" max="13" width="3.7109375" customWidth="1"/>
    <col min="14" max="14" width="3.5703125" customWidth="1"/>
    <col min="15" max="15" width="3.28515625" customWidth="1"/>
    <col min="16" max="17" width="4" customWidth="1"/>
    <col min="18" max="18" width="5.5703125" customWidth="1"/>
    <col min="19" max="19" width="4.140625" customWidth="1"/>
    <col min="20" max="20" width="4.7109375" customWidth="1"/>
    <col min="21" max="21" width="4" customWidth="1"/>
    <col min="22" max="22" width="5.5703125" customWidth="1"/>
    <col min="23" max="23" width="3.5703125" customWidth="1"/>
    <col min="24" max="24" width="4.28515625" customWidth="1"/>
    <col min="25" max="26" width="4.42578125" customWidth="1"/>
    <col min="27" max="27" width="3.7109375" hidden="1" customWidth="1"/>
    <col min="28" max="28" width="3.5703125" hidden="1" customWidth="1"/>
    <col min="29" max="32" width="4.5703125" customWidth="1"/>
    <col min="33" max="33" width="4.28515625" customWidth="1"/>
    <col min="34" max="35" width="3.85546875" customWidth="1"/>
    <col min="36" max="36" width="4.5703125" customWidth="1"/>
    <col min="37" max="37" width="4.7109375" hidden="1" customWidth="1"/>
    <col min="38" max="38" width="4.42578125" hidden="1" customWidth="1"/>
    <col min="39" max="39" width="4.28515625" hidden="1" customWidth="1"/>
    <col min="40" max="40" width="3.85546875" hidden="1" customWidth="1"/>
    <col min="41" max="41" width="4" hidden="1" customWidth="1"/>
    <col min="42" max="42" width="4" customWidth="1"/>
    <col min="43" max="44" width="5" hidden="1" customWidth="1"/>
    <col min="45" max="45" width="6" customWidth="1"/>
    <col min="46" max="46" width="5.140625" customWidth="1"/>
    <col min="47" max="47" width="4.5703125" customWidth="1"/>
    <col min="48" max="48" width="3.7109375" customWidth="1"/>
    <col min="49" max="49" width="3.5703125" customWidth="1"/>
    <col min="50" max="50" width="4.5703125" hidden="1" customWidth="1"/>
    <col min="51" max="51" width="4.42578125" customWidth="1"/>
    <col min="52" max="52" width="4.7109375" customWidth="1"/>
    <col min="53" max="54" width="5.5703125" customWidth="1"/>
    <col min="55" max="55" width="6.140625" customWidth="1"/>
    <col min="56" max="56" width="10.42578125" customWidth="1"/>
    <col min="57" max="57" width="0.42578125" customWidth="1"/>
  </cols>
  <sheetData>
    <row r="1" spans="1:56" ht="18.2" customHeight="1" x14ac:dyDescent="0.25"/>
    <row r="2" spans="1:56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</row>
    <row r="3" spans="1:56" ht="4.1500000000000004" customHeight="1" x14ac:dyDescent="0.25"/>
    <row r="4" spans="1:56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</row>
    <row r="5" spans="1:56" ht="0.95" customHeight="1" x14ac:dyDescent="0.25"/>
    <row r="6" spans="1:56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</row>
    <row r="7" spans="1:56" ht="0.75" customHeight="1" x14ac:dyDescent="0.25"/>
    <row r="8" spans="1:56" s="15" customFormat="1" ht="21" customHeight="1" x14ac:dyDescent="0.2">
      <c r="A8" s="65" t="s">
        <v>894</v>
      </c>
      <c r="B8" s="65"/>
      <c r="C8" s="65"/>
      <c r="D8" s="65"/>
      <c r="E8" s="65"/>
      <c r="F8" s="65"/>
      <c r="G8" s="65"/>
      <c r="H8" s="65"/>
      <c r="J8" s="30" t="s">
        <v>4</v>
      </c>
      <c r="L8" s="30" t="s">
        <v>4</v>
      </c>
      <c r="M8" s="30" t="s">
        <v>4</v>
      </c>
      <c r="N8" s="30" t="s">
        <v>4</v>
      </c>
      <c r="O8" s="30" t="s">
        <v>4</v>
      </c>
      <c r="P8" s="30" t="s">
        <v>4</v>
      </c>
      <c r="Q8" s="30" t="s">
        <v>4</v>
      </c>
      <c r="R8" s="30" t="s">
        <v>4</v>
      </c>
      <c r="S8" s="30" t="s">
        <v>4</v>
      </c>
      <c r="T8" s="30" t="s">
        <v>4</v>
      </c>
      <c r="U8" s="30" t="s">
        <v>4</v>
      </c>
      <c r="V8" s="30" t="s">
        <v>4</v>
      </c>
      <c r="W8" s="30" t="s">
        <v>4</v>
      </c>
      <c r="X8" s="30" t="s">
        <v>4</v>
      </c>
      <c r="Y8" s="30" t="s">
        <v>4</v>
      </c>
      <c r="Z8" s="30" t="s">
        <v>4</v>
      </c>
      <c r="AA8" s="30" t="s">
        <v>4</v>
      </c>
      <c r="AB8" s="30" t="s">
        <v>4</v>
      </c>
      <c r="AC8" s="30" t="s">
        <v>4</v>
      </c>
      <c r="AD8" s="30" t="s">
        <v>4</v>
      </c>
      <c r="AE8" s="30" t="s">
        <v>4</v>
      </c>
      <c r="AF8" s="30" t="s">
        <v>4</v>
      </c>
      <c r="AG8" s="30" t="s">
        <v>4</v>
      </c>
      <c r="AH8" s="30" t="s">
        <v>4</v>
      </c>
      <c r="AI8" s="30" t="s">
        <v>4</v>
      </c>
      <c r="AJ8" s="30" t="s">
        <v>4</v>
      </c>
      <c r="AK8" s="30" t="s">
        <v>4</v>
      </c>
      <c r="AL8" s="30" t="s">
        <v>4</v>
      </c>
      <c r="AM8" s="30" t="s">
        <v>4</v>
      </c>
      <c r="AN8" s="30" t="s">
        <v>4</v>
      </c>
      <c r="AO8" s="30" t="s">
        <v>4</v>
      </c>
      <c r="AP8" s="30" t="s">
        <v>4</v>
      </c>
      <c r="AQ8" s="30" t="s">
        <v>4</v>
      </c>
      <c r="AR8" s="30" t="s">
        <v>4</v>
      </c>
      <c r="AS8" s="30" t="s">
        <v>4</v>
      </c>
      <c r="AT8" s="30" t="s">
        <v>4</v>
      </c>
      <c r="AU8" s="30" t="s">
        <v>4</v>
      </c>
      <c r="AV8" s="30" t="s">
        <v>4</v>
      </c>
      <c r="AW8" s="30" t="s">
        <v>4</v>
      </c>
      <c r="AX8" s="30" t="s">
        <v>4</v>
      </c>
      <c r="AY8" s="30" t="s">
        <v>4</v>
      </c>
      <c r="AZ8" s="30" t="s">
        <v>4</v>
      </c>
      <c r="BA8" s="30" t="s">
        <v>4</v>
      </c>
      <c r="BB8" s="30" t="s">
        <v>4</v>
      </c>
      <c r="BC8" s="30" t="s">
        <v>4</v>
      </c>
      <c r="BD8" s="30" t="s">
        <v>4</v>
      </c>
    </row>
    <row r="9" spans="1:56" s="19" customFormat="1" ht="38.2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L9" s="38" t="s">
        <v>1395</v>
      </c>
      <c r="M9" s="38" t="s">
        <v>13</v>
      </c>
      <c r="N9" s="38" t="s">
        <v>14</v>
      </c>
      <c r="O9" s="38" t="s">
        <v>1396</v>
      </c>
      <c r="P9" s="38" t="s">
        <v>16</v>
      </c>
      <c r="Q9" s="38" t="s">
        <v>1397</v>
      </c>
      <c r="R9" s="38" t="s">
        <v>1398</v>
      </c>
      <c r="S9" s="38" t="s">
        <v>1399</v>
      </c>
      <c r="T9" s="38" t="s">
        <v>1400</v>
      </c>
      <c r="U9" s="38" t="s">
        <v>1401</v>
      </c>
      <c r="V9" s="38" t="s">
        <v>1402</v>
      </c>
      <c r="W9" s="38" t="s">
        <v>1403</v>
      </c>
      <c r="X9" s="38" t="s">
        <v>1404</v>
      </c>
      <c r="Y9" s="38" t="s">
        <v>1405</v>
      </c>
      <c r="Z9" s="38" t="s">
        <v>1406</v>
      </c>
      <c r="AA9" s="38" t="s">
        <v>1407</v>
      </c>
      <c r="AB9" s="38" t="s">
        <v>1408</v>
      </c>
      <c r="AC9" s="38" t="s">
        <v>1409</v>
      </c>
      <c r="AD9" s="38" t="s">
        <v>1410</v>
      </c>
      <c r="AE9" s="38" t="s">
        <v>1411</v>
      </c>
      <c r="AF9" s="38" t="s">
        <v>1412</v>
      </c>
      <c r="AG9" s="38" t="s">
        <v>1413</v>
      </c>
      <c r="AH9" s="38" t="s">
        <v>1414</v>
      </c>
      <c r="AI9" s="38" t="s">
        <v>35</v>
      </c>
      <c r="AJ9" s="38" t="s">
        <v>36</v>
      </c>
      <c r="AK9" s="38" t="s">
        <v>37</v>
      </c>
      <c r="AL9" s="38" t="s">
        <v>1415</v>
      </c>
      <c r="AM9" s="38" t="s">
        <v>39</v>
      </c>
      <c r="AN9" s="38" t="s">
        <v>40</v>
      </c>
      <c r="AO9" s="38" t="s">
        <v>41</v>
      </c>
      <c r="AP9" s="38" t="s">
        <v>1416</v>
      </c>
      <c r="AQ9" s="38" t="s">
        <v>43</v>
      </c>
      <c r="AR9" s="38" t="s">
        <v>1417</v>
      </c>
      <c r="AS9" s="38" t="s">
        <v>1418</v>
      </c>
      <c r="AT9" s="38" t="s">
        <v>1419</v>
      </c>
      <c r="AU9" s="38" t="s">
        <v>47</v>
      </c>
      <c r="AV9" s="38" t="s">
        <v>48</v>
      </c>
      <c r="AW9" s="38" t="s">
        <v>1420</v>
      </c>
      <c r="AX9" s="38" t="s">
        <v>1421</v>
      </c>
      <c r="AY9" s="38" t="s">
        <v>1422</v>
      </c>
      <c r="AZ9" s="38" t="s">
        <v>52</v>
      </c>
      <c r="BA9" s="38" t="s">
        <v>1423</v>
      </c>
      <c r="BB9" s="38" t="s">
        <v>54</v>
      </c>
      <c r="BC9" s="38" t="s">
        <v>55</v>
      </c>
      <c r="BD9" s="38" t="s">
        <v>56</v>
      </c>
    </row>
    <row r="10" spans="1:56" s="19" customFormat="1" ht="38.2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</row>
    <row r="11" spans="1:56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L11" s="95" t="s">
        <v>66</v>
      </c>
      <c r="M11" s="95" t="s">
        <v>67</v>
      </c>
      <c r="N11" s="95" t="s">
        <v>68</v>
      </c>
      <c r="O11" s="95" t="s">
        <v>69</v>
      </c>
      <c r="P11" s="95" t="s">
        <v>70</v>
      </c>
      <c r="Q11" s="95" t="s">
        <v>71</v>
      </c>
      <c r="R11" s="95" t="s">
        <v>72</v>
      </c>
      <c r="S11" s="95" t="s">
        <v>73</v>
      </c>
      <c r="T11" s="95" t="s">
        <v>74</v>
      </c>
      <c r="U11" s="95" t="s">
        <v>75</v>
      </c>
      <c r="V11" s="95" t="s">
        <v>76</v>
      </c>
      <c r="W11" s="95" t="s">
        <v>77</v>
      </c>
      <c r="X11" s="95" t="s">
        <v>78</v>
      </c>
      <c r="Y11" s="95" t="s">
        <v>79</v>
      </c>
      <c r="Z11" s="95" t="s">
        <v>80</v>
      </c>
      <c r="AA11" s="95" t="s">
        <v>81</v>
      </c>
      <c r="AB11" s="95" t="s">
        <v>82</v>
      </c>
      <c r="AC11" s="95" t="s">
        <v>83</v>
      </c>
      <c r="AD11" s="95" t="s">
        <v>84</v>
      </c>
      <c r="AE11" s="95" t="s">
        <v>85</v>
      </c>
      <c r="AF11" s="95" t="s">
        <v>86</v>
      </c>
      <c r="AG11" s="95" t="s">
        <v>87</v>
      </c>
      <c r="AH11" s="95" t="s">
        <v>88</v>
      </c>
      <c r="AI11" s="95" t="s">
        <v>89</v>
      </c>
      <c r="AJ11" s="95" t="s">
        <v>90</v>
      </c>
      <c r="AK11" s="95" t="s">
        <v>91</v>
      </c>
      <c r="AL11" s="95" t="s">
        <v>92</v>
      </c>
      <c r="AM11" s="95" t="s">
        <v>93</v>
      </c>
      <c r="AN11" s="95" t="s">
        <v>94</v>
      </c>
      <c r="AO11" s="95" t="s">
        <v>95</v>
      </c>
      <c r="AP11" s="95" t="s">
        <v>96</v>
      </c>
      <c r="AQ11" s="95" t="s">
        <v>97</v>
      </c>
      <c r="AR11" s="95" t="s">
        <v>98</v>
      </c>
      <c r="AS11" s="95" t="s">
        <v>99</v>
      </c>
      <c r="AT11" s="95" t="s">
        <v>100</v>
      </c>
      <c r="AU11" s="95" t="s">
        <v>101</v>
      </c>
      <c r="AV11" s="95" t="s">
        <v>102</v>
      </c>
      <c r="AW11" s="95" t="s">
        <v>103</v>
      </c>
      <c r="AX11" s="95" t="s">
        <v>104</v>
      </c>
      <c r="AY11" s="95" t="s">
        <v>105</v>
      </c>
      <c r="AZ11" s="95" t="s">
        <v>106</v>
      </c>
      <c r="BA11" s="95" t="s">
        <v>107</v>
      </c>
      <c r="BB11" s="95" t="s">
        <v>108</v>
      </c>
      <c r="BC11" s="95" t="s">
        <v>109</v>
      </c>
      <c r="BD11" s="95" t="s">
        <v>110</v>
      </c>
    </row>
    <row r="12" spans="1:56" ht="16.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</row>
    <row r="13" spans="1:56" ht="49.5" x14ac:dyDescent="0.25">
      <c r="A13" s="4" t="s">
        <v>113</v>
      </c>
      <c r="B13" s="4" t="s">
        <v>114</v>
      </c>
      <c r="C13" s="108" t="s">
        <v>115</v>
      </c>
      <c r="D13" s="101"/>
      <c r="E13" s="4" t="s">
        <v>116</v>
      </c>
      <c r="F13" s="4" t="s">
        <v>117</v>
      </c>
      <c r="G13" s="4" t="s">
        <v>118</v>
      </c>
      <c r="H13" s="4" t="s">
        <v>119</v>
      </c>
      <c r="J13" s="4" t="s">
        <v>120</v>
      </c>
      <c r="L13" s="4" t="s">
        <v>121</v>
      </c>
      <c r="M13" s="4" t="s">
        <v>122</v>
      </c>
      <c r="N13" s="4" t="s">
        <v>123</v>
      </c>
      <c r="O13" s="4" t="s">
        <v>124</v>
      </c>
      <c r="P13" s="4" t="s">
        <v>125</v>
      </c>
      <c r="Q13" s="4" t="s">
        <v>126</v>
      </c>
      <c r="R13" s="4" t="s">
        <v>127</v>
      </c>
      <c r="S13" s="4" t="s">
        <v>128</v>
      </c>
      <c r="T13" s="4" t="s">
        <v>129</v>
      </c>
      <c r="U13" s="4" t="s">
        <v>130</v>
      </c>
      <c r="V13" s="4" t="s">
        <v>131</v>
      </c>
      <c r="W13" s="4" t="s">
        <v>132</v>
      </c>
      <c r="X13" s="4" t="s">
        <v>133</v>
      </c>
      <c r="Y13" s="4" t="s">
        <v>134</v>
      </c>
      <c r="Z13" s="4" t="s">
        <v>135</v>
      </c>
      <c r="AA13" s="4" t="s">
        <v>136</v>
      </c>
      <c r="AB13" s="4" t="s">
        <v>137</v>
      </c>
      <c r="AC13" s="4" t="s">
        <v>138</v>
      </c>
      <c r="AD13" s="4" t="s">
        <v>139</v>
      </c>
      <c r="AE13" s="4" t="s">
        <v>140</v>
      </c>
      <c r="AF13" s="4" t="s">
        <v>141</v>
      </c>
      <c r="AG13" s="4" t="s">
        <v>142</v>
      </c>
      <c r="AH13" s="4" t="s">
        <v>143</v>
      </c>
      <c r="AI13" s="4" t="s">
        <v>144</v>
      </c>
      <c r="AJ13" s="4" t="s">
        <v>145</v>
      </c>
      <c r="AK13" s="4" t="s">
        <v>146</v>
      </c>
      <c r="AL13" s="4" t="s">
        <v>147</v>
      </c>
      <c r="AM13" s="4" t="s">
        <v>148</v>
      </c>
      <c r="AN13" s="4" t="s">
        <v>149</v>
      </c>
      <c r="AO13" s="4" t="s">
        <v>150</v>
      </c>
      <c r="AP13" s="4" t="s">
        <v>151</v>
      </c>
      <c r="AQ13" s="4" t="s">
        <v>152</v>
      </c>
      <c r="AR13" s="4" t="s">
        <v>153</v>
      </c>
      <c r="AS13" s="4" t="s">
        <v>154</v>
      </c>
      <c r="AT13" s="4" t="s">
        <v>155</v>
      </c>
      <c r="AU13" s="4" t="s">
        <v>156</v>
      </c>
      <c r="AV13" s="4" t="s">
        <v>157</v>
      </c>
      <c r="AW13" s="4" t="s">
        <v>158</v>
      </c>
      <c r="AX13" s="4" t="s">
        <v>159</v>
      </c>
      <c r="AY13" s="4" t="s">
        <v>160</v>
      </c>
      <c r="AZ13" s="4" t="s">
        <v>161</v>
      </c>
      <c r="BA13" s="4" t="s">
        <v>162</v>
      </c>
      <c r="BB13" s="4" t="s">
        <v>163</v>
      </c>
      <c r="BC13" s="4" t="s">
        <v>164</v>
      </c>
      <c r="BD13" s="4" t="s">
        <v>165</v>
      </c>
    </row>
    <row r="14" spans="1:56" s="13" customFormat="1" ht="29.25" customHeight="1" x14ac:dyDescent="0.15">
      <c r="A14" s="38">
        <v>1</v>
      </c>
      <c r="B14" s="38" t="s">
        <v>895</v>
      </c>
      <c r="C14" s="38" t="s">
        <v>896</v>
      </c>
      <c r="D14" s="38" t="s">
        <v>897</v>
      </c>
      <c r="E14" s="38" t="s">
        <v>169</v>
      </c>
      <c r="F14" s="38" t="s">
        <v>898</v>
      </c>
      <c r="G14" s="38" t="s">
        <v>171</v>
      </c>
      <c r="H14" s="38">
        <v>1</v>
      </c>
      <c r="J14" s="38">
        <v>2</v>
      </c>
      <c r="L14" s="38">
        <v>204</v>
      </c>
      <c r="M14" s="38">
        <v>0</v>
      </c>
      <c r="N14" s="38">
        <v>24</v>
      </c>
      <c r="O14" s="54">
        <v>0</v>
      </c>
      <c r="P14" s="38">
        <v>242</v>
      </c>
      <c r="Q14" s="54">
        <v>0.98076923076923095</v>
      </c>
      <c r="R14" s="12">
        <v>200</v>
      </c>
      <c r="S14" s="12">
        <v>0</v>
      </c>
      <c r="T14" s="14">
        <v>50</v>
      </c>
      <c r="U14" s="14">
        <v>0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54">
        <v>12.875</v>
      </c>
      <c r="AG14" s="54">
        <v>0</v>
      </c>
      <c r="AH14" s="54">
        <v>0</v>
      </c>
      <c r="AI14" s="54">
        <v>10</v>
      </c>
      <c r="AJ14" s="54">
        <v>7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38">
        <v>0</v>
      </c>
      <c r="AQ14" s="54">
        <v>0</v>
      </c>
      <c r="AR14" s="54">
        <v>0</v>
      </c>
      <c r="AS14" s="54">
        <v>307.435</v>
      </c>
      <c r="AT14" s="55">
        <v>12.875</v>
      </c>
      <c r="AU14" s="54">
        <v>0</v>
      </c>
      <c r="AV14" s="54">
        <v>0</v>
      </c>
      <c r="AW14" s="54">
        <v>0</v>
      </c>
      <c r="AX14" s="54">
        <v>0</v>
      </c>
      <c r="AY14" s="54">
        <v>94.15</v>
      </c>
      <c r="AZ14" s="54">
        <v>107.02500000000001</v>
      </c>
      <c r="BA14" s="54">
        <v>200.41</v>
      </c>
      <c r="BB14" s="54">
        <v>200</v>
      </c>
      <c r="BC14" s="54">
        <v>1600</v>
      </c>
      <c r="BD14" s="38" t="s">
        <v>4</v>
      </c>
    </row>
    <row r="15" spans="1:56" s="13" customFormat="1" ht="29.2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L15" s="53"/>
      <c r="M15" s="53"/>
      <c r="N15" s="53"/>
      <c r="O15" s="53"/>
      <c r="P15" s="53"/>
      <c r="Q15" s="53"/>
      <c r="R15" s="12">
        <v>196.15</v>
      </c>
      <c r="S15" s="14">
        <v>0</v>
      </c>
      <c r="T15" s="14">
        <v>73.56</v>
      </c>
      <c r="U15" s="14">
        <v>0</v>
      </c>
      <c r="V15" s="14">
        <v>0</v>
      </c>
      <c r="W15" s="14">
        <v>0</v>
      </c>
      <c r="X15" s="14">
        <v>7.85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6"/>
      <c r="AU15" s="53"/>
      <c r="AV15" s="53"/>
      <c r="AW15" s="53"/>
      <c r="AX15" s="53"/>
      <c r="AY15" s="53"/>
      <c r="AZ15" s="53"/>
      <c r="BA15" s="53"/>
      <c r="BB15" s="53"/>
      <c r="BC15" s="53"/>
      <c r="BD15" s="53"/>
    </row>
    <row r="16" spans="1:56" s="16" customFormat="1" ht="12" customHeight="1" x14ac:dyDescent="0.2">
      <c r="A16" s="57" t="s">
        <v>303</v>
      </c>
      <c r="B16" s="58"/>
      <c r="C16" s="58"/>
      <c r="D16" s="58"/>
      <c r="E16" s="58"/>
      <c r="F16" s="58"/>
      <c r="G16" s="58"/>
      <c r="H16" s="61">
        <f>H14</f>
        <v>1</v>
      </c>
      <c r="J16" s="61">
        <v>2</v>
      </c>
      <c r="L16" s="61">
        <v>204</v>
      </c>
      <c r="M16" s="61">
        <v>0</v>
      </c>
      <c r="N16" s="61">
        <v>24</v>
      </c>
      <c r="O16" s="62">
        <v>0</v>
      </c>
      <c r="P16" s="61">
        <v>242</v>
      </c>
      <c r="Q16" s="62">
        <v>0.98076923076923095</v>
      </c>
      <c r="R16" s="17">
        <v>200</v>
      </c>
      <c r="S16" s="17">
        <v>0</v>
      </c>
      <c r="T16" s="27">
        <v>50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62">
        <v>12.875</v>
      </c>
      <c r="AG16" s="62">
        <v>0</v>
      </c>
      <c r="AH16" s="62">
        <v>0</v>
      </c>
      <c r="AI16" s="62">
        <v>10</v>
      </c>
      <c r="AJ16" s="62">
        <v>7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1">
        <v>0</v>
      </c>
      <c r="AQ16" s="62">
        <v>0</v>
      </c>
      <c r="AR16" s="62">
        <v>0</v>
      </c>
      <c r="AS16" s="62">
        <v>307.435</v>
      </c>
      <c r="AT16" s="63">
        <f>AT14</f>
        <v>12.875</v>
      </c>
      <c r="AU16" s="62">
        <v>0</v>
      </c>
      <c r="AV16" s="62">
        <v>0</v>
      </c>
      <c r="AW16" s="62">
        <v>0</v>
      </c>
      <c r="AX16" s="62">
        <v>0</v>
      </c>
      <c r="AY16" s="62">
        <v>94.15</v>
      </c>
      <c r="AZ16" s="109">
        <v>107.02500000000001</v>
      </c>
      <c r="BA16" s="62">
        <v>200.41</v>
      </c>
      <c r="BB16" s="62">
        <v>200</v>
      </c>
      <c r="BC16" s="62">
        <v>1600</v>
      </c>
      <c r="BD16" s="67" t="s">
        <v>4</v>
      </c>
    </row>
    <row r="17" spans="1:56" s="16" customFormat="1" ht="12" customHeight="1" x14ac:dyDescent="0.2">
      <c r="A17" s="59"/>
      <c r="B17" s="60"/>
      <c r="C17" s="60"/>
      <c r="D17" s="60"/>
      <c r="E17" s="60"/>
      <c r="F17" s="60"/>
      <c r="G17" s="60"/>
      <c r="H17" s="59"/>
      <c r="J17" s="59"/>
      <c r="L17" s="59"/>
      <c r="M17" s="59"/>
      <c r="N17" s="59"/>
      <c r="O17" s="59"/>
      <c r="P17" s="59"/>
      <c r="Q17" s="59"/>
      <c r="R17" s="17">
        <v>196.15</v>
      </c>
      <c r="S17" s="27">
        <v>0</v>
      </c>
      <c r="T17" s="27">
        <v>73.56</v>
      </c>
      <c r="U17" s="27">
        <v>0</v>
      </c>
      <c r="V17" s="27">
        <v>0</v>
      </c>
      <c r="W17" s="27">
        <v>0</v>
      </c>
      <c r="X17" s="27">
        <v>7.85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68"/>
    </row>
    <row r="18" spans="1:56" s="16" customFormat="1" ht="11.25" x14ac:dyDescent="0.2">
      <c r="A18" s="69" t="s">
        <v>1424</v>
      </c>
      <c r="B18" s="58"/>
      <c r="C18" s="58"/>
      <c r="D18" s="58"/>
      <c r="E18" s="58"/>
      <c r="F18" s="58"/>
      <c r="G18" s="58"/>
      <c r="H18" s="79" t="s">
        <v>4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69" t="s">
        <v>1425</v>
      </c>
      <c r="AB18" s="58"/>
      <c r="AC18" s="58"/>
      <c r="AD18" s="58"/>
      <c r="AE18" s="58"/>
      <c r="AF18" s="58"/>
      <c r="AG18" s="58"/>
      <c r="AH18" s="58"/>
      <c r="AI18" s="79" t="s">
        <v>4</v>
      </c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69" t="s">
        <v>1426</v>
      </c>
      <c r="BA18" s="58"/>
      <c r="BB18" s="58"/>
      <c r="BC18" s="58"/>
      <c r="BD18" s="58"/>
    </row>
    <row r="19" spans="1:56" s="16" customFormat="1" ht="11.25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</row>
  </sheetData>
  <mergeCells count="190">
    <mergeCell ref="A8:H8"/>
    <mergeCell ref="BA16:BA17"/>
    <mergeCell ref="BB16:BB17"/>
    <mergeCell ref="BC16:BC17"/>
    <mergeCell ref="BD16:BD17"/>
    <mergeCell ref="A18:G19"/>
    <mergeCell ref="H18:Z19"/>
    <mergeCell ref="AA18:AH19"/>
    <mergeCell ref="AI18:AY19"/>
    <mergeCell ref="AZ18:BD19"/>
    <mergeCell ref="AV16:AV17"/>
    <mergeCell ref="AW16:AW17"/>
    <mergeCell ref="AX16:AX17"/>
    <mergeCell ref="AY16:AY17"/>
    <mergeCell ref="AZ16:AZ17"/>
    <mergeCell ref="AQ16:AQ17"/>
    <mergeCell ref="AR16:AR17"/>
    <mergeCell ref="AS16:AS17"/>
    <mergeCell ref="AT16:AT17"/>
    <mergeCell ref="AU16:AU17"/>
    <mergeCell ref="AL16:AL17"/>
    <mergeCell ref="AM16:AM17"/>
    <mergeCell ref="AN16:AN17"/>
    <mergeCell ref="AO16:AO17"/>
    <mergeCell ref="AP16:AP17"/>
    <mergeCell ref="BD14:BD15"/>
    <mergeCell ref="A16:G17"/>
    <mergeCell ref="H16:H17"/>
    <mergeCell ref="J16:J17"/>
    <mergeCell ref="L16:L17"/>
    <mergeCell ref="M16:M17"/>
    <mergeCell ref="N16:N17"/>
    <mergeCell ref="O16:O17"/>
    <mergeCell ref="P16:P17"/>
    <mergeCell ref="Q16:Q17"/>
    <mergeCell ref="AF16:AF17"/>
    <mergeCell ref="AG16:AG17"/>
    <mergeCell ref="AH16:AH17"/>
    <mergeCell ref="AI16:AI17"/>
    <mergeCell ref="AJ16:AJ17"/>
    <mergeCell ref="AK16:AK17"/>
    <mergeCell ref="AY14:AY15"/>
    <mergeCell ref="AZ14:AZ15"/>
    <mergeCell ref="BA14:BA15"/>
    <mergeCell ref="BB14:BB15"/>
    <mergeCell ref="BC14:BC15"/>
    <mergeCell ref="AT14:AT15"/>
    <mergeCell ref="AU14:AU15"/>
    <mergeCell ref="AV14:AV15"/>
    <mergeCell ref="AW14:AW15"/>
    <mergeCell ref="AX14:AX15"/>
    <mergeCell ref="AO14:AO15"/>
    <mergeCell ref="AP14:AP15"/>
    <mergeCell ref="AQ14:AQ15"/>
    <mergeCell ref="AR14:AR15"/>
    <mergeCell ref="AS14:AS15"/>
    <mergeCell ref="AJ14:AJ15"/>
    <mergeCell ref="AK14:AK15"/>
    <mergeCell ref="AL14:AL15"/>
    <mergeCell ref="AM14:AM15"/>
    <mergeCell ref="AN14:AN15"/>
    <mergeCell ref="Q14:Q15"/>
    <mergeCell ref="AF14:AF15"/>
    <mergeCell ref="AG14:AG15"/>
    <mergeCell ref="AH14:AH15"/>
    <mergeCell ref="AI14:AI15"/>
    <mergeCell ref="L14:L15"/>
    <mergeCell ref="M14:M15"/>
    <mergeCell ref="N14:N15"/>
    <mergeCell ref="O14:O15"/>
    <mergeCell ref="P14:P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Z11:AZ12"/>
    <mergeCell ref="BA11:BA12"/>
    <mergeCell ref="BB11:BB12"/>
    <mergeCell ref="BC11:BC12"/>
    <mergeCell ref="BD11:BD12"/>
    <mergeCell ref="AU11:AU12"/>
    <mergeCell ref="AV11:AV12"/>
    <mergeCell ref="AW11:AW12"/>
    <mergeCell ref="AX11:AX12"/>
    <mergeCell ref="AY11:AY12"/>
    <mergeCell ref="AP11:AP12"/>
    <mergeCell ref="AQ11:AQ12"/>
    <mergeCell ref="AR11:AR12"/>
    <mergeCell ref="AS11:AS12"/>
    <mergeCell ref="AT11:AT12"/>
    <mergeCell ref="AK11:AK12"/>
    <mergeCell ref="AL11:AL12"/>
    <mergeCell ref="AM11:AM12"/>
    <mergeCell ref="AN11:AN12"/>
    <mergeCell ref="AO11:AO12"/>
    <mergeCell ref="AF11:AF12"/>
    <mergeCell ref="AG11:AG12"/>
    <mergeCell ref="AH11:AH12"/>
    <mergeCell ref="AI11:AI12"/>
    <mergeCell ref="AJ11:AJ12"/>
    <mergeCell ref="AA11:AA12"/>
    <mergeCell ref="AB11:AB12"/>
    <mergeCell ref="AC11:AC12"/>
    <mergeCell ref="AD11:AD12"/>
    <mergeCell ref="AE11:AE12"/>
    <mergeCell ref="V11:V12"/>
    <mergeCell ref="W11:W12"/>
    <mergeCell ref="X11:X12"/>
    <mergeCell ref="Y11:Y12"/>
    <mergeCell ref="Z11:Z12"/>
    <mergeCell ref="Q11:Q12"/>
    <mergeCell ref="R11:R12"/>
    <mergeCell ref="S11:S12"/>
    <mergeCell ref="T11:T12"/>
    <mergeCell ref="U11:U12"/>
    <mergeCell ref="L11:L12"/>
    <mergeCell ref="M11:M12"/>
    <mergeCell ref="N11:N12"/>
    <mergeCell ref="O11:O12"/>
    <mergeCell ref="P11:P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Z9:AZ10"/>
    <mergeCell ref="BA9:BA10"/>
    <mergeCell ref="BB9:BB10"/>
    <mergeCell ref="BC9:BC10"/>
    <mergeCell ref="BD9:BD10"/>
    <mergeCell ref="AU9:AU10"/>
    <mergeCell ref="AV9:AV10"/>
    <mergeCell ref="AW9:AW10"/>
    <mergeCell ref="AX9:AX10"/>
    <mergeCell ref="AY9:AY10"/>
    <mergeCell ref="AP9:AP10"/>
    <mergeCell ref="AQ9:AQ10"/>
    <mergeCell ref="AR9:AR10"/>
    <mergeCell ref="AS9:AS10"/>
    <mergeCell ref="AT9:AT10"/>
    <mergeCell ref="AK9:AK10"/>
    <mergeCell ref="AL9:AL10"/>
    <mergeCell ref="AM9:AM10"/>
    <mergeCell ref="AN9:AN10"/>
    <mergeCell ref="AO9:AO10"/>
    <mergeCell ref="U9:U10"/>
    <mergeCell ref="AF9:AF10"/>
    <mergeCell ref="AG9:AG10"/>
    <mergeCell ref="AH9:AH10"/>
    <mergeCell ref="AI9:AI10"/>
    <mergeCell ref="AJ9:AJ10"/>
    <mergeCell ref="AA9:AA10"/>
    <mergeCell ref="AB9:AB10"/>
    <mergeCell ref="AC9:AC10"/>
    <mergeCell ref="AD9:AD10"/>
    <mergeCell ref="AE9:AE10"/>
    <mergeCell ref="A2:BD2"/>
    <mergeCell ref="A4:BD4"/>
    <mergeCell ref="A6:BD6"/>
    <mergeCell ref="A9:A10"/>
    <mergeCell ref="B9:B10"/>
    <mergeCell ref="C9:D10"/>
    <mergeCell ref="E9:E10"/>
    <mergeCell ref="F9:F10"/>
    <mergeCell ref="G9:G10"/>
    <mergeCell ref="H9:J9"/>
    <mergeCell ref="L9:L10"/>
    <mergeCell ref="M9:M10"/>
    <mergeCell ref="N9:N10"/>
    <mergeCell ref="O9:O10"/>
    <mergeCell ref="P9:P10"/>
    <mergeCell ref="V9:V10"/>
    <mergeCell ref="W9:W10"/>
    <mergeCell ref="X9:X10"/>
    <mergeCell ref="Y9:Y10"/>
    <mergeCell ref="Z9:Z10"/>
    <mergeCell ref="Q9:Q10"/>
    <mergeCell ref="R9:R10"/>
    <mergeCell ref="S9:S10"/>
    <mergeCell ref="T9:T10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C64"/>
  <sheetViews>
    <sheetView showGridLines="0" view="pageBreakPreview" topLeftCell="A4" zoomScale="160" zoomScaleNormal="100" zoomScaleSheetLayoutView="160" workbookViewId="0">
      <selection activeCell="I30" sqref="A30:XFD31"/>
    </sheetView>
  </sheetViews>
  <sheetFormatPr defaultRowHeight="15" x14ac:dyDescent="0.25"/>
  <cols>
    <col min="1" max="1" width="2.85546875" customWidth="1"/>
    <col min="2" max="2" width="7.28515625" customWidth="1"/>
    <col min="3" max="4" width="6" customWidth="1"/>
    <col min="5" max="5" width="2.5703125" customWidth="1"/>
    <col min="6" max="6" width="8.28515625" customWidth="1"/>
    <col min="7" max="7" width="5.28515625" customWidth="1"/>
    <col min="8" max="8" width="3.140625" customWidth="1"/>
    <col min="9" max="9" width="0" hidden="1" customWidth="1"/>
    <col min="10" max="11" width="4" customWidth="1"/>
    <col min="12" max="12" width="3.7109375" customWidth="1"/>
    <col min="13" max="13" width="5" customWidth="1"/>
    <col min="14" max="14" width="5.42578125" customWidth="1"/>
    <col min="15" max="15" width="3.85546875" customWidth="1"/>
    <col min="16" max="16" width="4" customWidth="1"/>
    <col min="17" max="17" width="5.42578125" customWidth="1"/>
    <col min="18" max="18" width="4.140625" customWidth="1"/>
    <col min="19" max="19" width="4.85546875" customWidth="1"/>
    <col min="20" max="20" width="4" customWidth="1"/>
    <col min="21" max="21" width="4.42578125" hidden="1" customWidth="1"/>
    <col min="22" max="22" width="3.5703125" hidden="1" customWidth="1"/>
    <col min="23" max="23" width="4.85546875" customWidth="1"/>
    <col min="24" max="25" width="4" customWidth="1"/>
    <col min="26" max="26" width="3.7109375" hidden="1" customWidth="1"/>
    <col min="27" max="27" width="3.5703125" hidden="1" customWidth="1"/>
    <col min="28" max="28" width="4.28515625" hidden="1" customWidth="1"/>
    <col min="29" max="29" width="5.5703125" customWidth="1"/>
    <col min="30" max="30" width="4.85546875" hidden="1" customWidth="1"/>
    <col min="31" max="31" width="4.42578125" customWidth="1"/>
    <col min="32" max="32" width="4.28515625" customWidth="1"/>
    <col min="33" max="33" width="3.85546875" customWidth="1"/>
    <col min="34" max="34" width="4.7109375" customWidth="1"/>
    <col min="35" max="35" width="4.5703125" customWidth="1"/>
    <col min="36" max="36" width="4.7109375" hidden="1" customWidth="1"/>
    <col min="37" max="37" width="4.140625" customWidth="1"/>
    <col min="38" max="38" width="3.5703125" hidden="1" customWidth="1"/>
    <col min="39" max="39" width="3.85546875" hidden="1" customWidth="1"/>
    <col min="40" max="40" width="4" hidden="1" customWidth="1"/>
    <col min="41" max="41" width="4" customWidth="1"/>
    <col min="42" max="43" width="4.140625" hidden="1" customWidth="1"/>
    <col min="44" max="44" width="6.42578125" customWidth="1"/>
    <col min="45" max="45" width="4" customWidth="1"/>
    <col min="46" max="46" width="4.5703125" customWidth="1"/>
    <col min="47" max="47" width="3.7109375" customWidth="1"/>
    <col min="48" max="48" width="4.140625" customWidth="1"/>
    <col min="49" max="49" width="3.28515625" hidden="1" customWidth="1"/>
    <col min="50" max="50" width="5.28515625" customWidth="1"/>
    <col min="51" max="51" width="6.28515625" customWidth="1"/>
    <col min="52" max="53" width="5.5703125" customWidth="1"/>
    <col min="54" max="54" width="8.85546875" customWidth="1"/>
    <col min="55" max="55" width="11.5703125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ht="22.5" customHeight="1" x14ac:dyDescent="0.25">
      <c r="A8" s="65" t="s">
        <v>924</v>
      </c>
      <c r="B8" s="65"/>
      <c r="C8" s="65"/>
      <c r="D8" s="65"/>
      <c r="E8" s="65"/>
      <c r="F8" s="65"/>
      <c r="G8" s="65"/>
      <c r="H8" s="65"/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ht="38.25" customHeight="1" x14ac:dyDescent="0.25">
      <c r="A9" s="111" t="s">
        <v>5</v>
      </c>
      <c r="B9" s="111" t="s">
        <v>6</v>
      </c>
      <c r="C9" s="110" t="s">
        <v>7</v>
      </c>
      <c r="D9" s="97"/>
      <c r="E9" s="110" t="s">
        <v>8</v>
      </c>
      <c r="F9" s="110" t="s">
        <v>9</v>
      </c>
      <c r="G9" s="110" t="s">
        <v>10</v>
      </c>
      <c r="H9" s="110" t="s">
        <v>11</v>
      </c>
      <c r="I9" s="100"/>
      <c r="J9" s="101"/>
      <c r="K9" s="110" t="s">
        <v>12</v>
      </c>
      <c r="L9" s="110" t="s">
        <v>13</v>
      </c>
      <c r="M9" s="110" t="s">
        <v>14</v>
      </c>
      <c r="N9" s="110" t="s">
        <v>15</v>
      </c>
      <c r="O9" s="110" t="s">
        <v>16</v>
      </c>
      <c r="P9" s="110" t="s">
        <v>17</v>
      </c>
      <c r="Q9" s="110" t="s">
        <v>18</v>
      </c>
      <c r="R9" s="110" t="s">
        <v>19</v>
      </c>
      <c r="S9" s="110" t="s">
        <v>20</v>
      </c>
      <c r="T9" s="110" t="s">
        <v>21</v>
      </c>
      <c r="U9" s="110" t="s">
        <v>22</v>
      </c>
      <c r="V9" s="110" t="s">
        <v>23</v>
      </c>
      <c r="W9" s="110" t="s">
        <v>24</v>
      </c>
      <c r="X9" s="110" t="s">
        <v>25</v>
      </c>
      <c r="Y9" s="110" t="s">
        <v>26</v>
      </c>
      <c r="Z9" s="110" t="s">
        <v>27</v>
      </c>
      <c r="AA9" s="110" t="s">
        <v>28</v>
      </c>
      <c r="AB9" s="110" t="s">
        <v>29</v>
      </c>
      <c r="AC9" s="110" t="s">
        <v>30</v>
      </c>
      <c r="AD9" s="110" t="s">
        <v>31</v>
      </c>
      <c r="AE9" s="110" t="s">
        <v>32</v>
      </c>
      <c r="AF9" s="110" t="s">
        <v>33</v>
      </c>
      <c r="AG9" s="110" t="s">
        <v>34</v>
      </c>
      <c r="AH9" s="110" t="s">
        <v>35</v>
      </c>
      <c r="AI9" s="110" t="s">
        <v>36</v>
      </c>
      <c r="AJ9" s="110" t="s">
        <v>37</v>
      </c>
      <c r="AK9" s="110" t="s">
        <v>38</v>
      </c>
      <c r="AL9" s="110" t="s">
        <v>39</v>
      </c>
      <c r="AM9" s="110" t="s">
        <v>40</v>
      </c>
      <c r="AN9" s="110" t="s">
        <v>41</v>
      </c>
      <c r="AO9" s="110" t="s">
        <v>42</v>
      </c>
      <c r="AP9" s="110" t="s">
        <v>43</v>
      </c>
      <c r="AQ9" s="110" t="s">
        <v>44</v>
      </c>
      <c r="AR9" s="110" t="s">
        <v>45</v>
      </c>
      <c r="AS9" s="110" t="s">
        <v>46</v>
      </c>
      <c r="AT9" s="110" t="s">
        <v>47</v>
      </c>
      <c r="AU9" s="110" t="s">
        <v>48</v>
      </c>
      <c r="AV9" s="110" t="s">
        <v>49</v>
      </c>
      <c r="AW9" s="110" t="s">
        <v>50</v>
      </c>
      <c r="AX9" s="110" t="s">
        <v>51</v>
      </c>
      <c r="AY9" s="110" t="s">
        <v>52</v>
      </c>
      <c r="AZ9" s="110" t="s">
        <v>53</v>
      </c>
      <c r="BA9" s="110" t="s">
        <v>54</v>
      </c>
      <c r="BB9" s="110" t="s">
        <v>55</v>
      </c>
      <c r="BC9" s="112" t="s">
        <v>56</v>
      </c>
    </row>
    <row r="10" spans="1:55" ht="38.25" customHeight="1" x14ac:dyDescent="0.25">
      <c r="A10" s="96"/>
      <c r="B10" s="96"/>
      <c r="C10" s="98"/>
      <c r="D10" s="99"/>
      <c r="E10" s="96"/>
      <c r="F10" s="96"/>
      <c r="G10" s="96"/>
      <c r="H10" s="2" t="s">
        <v>57</v>
      </c>
      <c r="I10" s="110" t="s">
        <v>58</v>
      </c>
      <c r="J10" s="101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</row>
    <row r="11" spans="1:55" s="25" customFormat="1" ht="16.5" customHeight="1" x14ac:dyDescent="0.15">
      <c r="A11" s="45" t="s">
        <v>59</v>
      </c>
      <c r="B11" s="45" t="s">
        <v>60</v>
      </c>
      <c r="C11" s="45" t="s">
        <v>61</v>
      </c>
      <c r="D11" s="47"/>
      <c r="E11" s="45" t="s">
        <v>62</v>
      </c>
      <c r="F11" s="45" t="s">
        <v>63</v>
      </c>
      <c r="G11" s="45" t="s">
        <v>64</v>
      </c>
      <c r="H11" s="45" t="s">
        <v>65</v>
      </c>
      <c r="I11" s="50"/>
      <c r="J11" s="51"/>
      <c r="K11" s="45" t="s">
        <v>66</v>
      </c>
      <c r="L11" s="45" t="s">
        <v>67</v>
      </c>
      <c r="M11" s="45" t="s">
        <v>68</v>
      </c>
      <c r="N11" s="45" t="s">
        <v>69</v>
      </c>
      <c r="O11" s="45" t="s">
        <v>70</v>
      </c>
      <c r="P11" s="45" t="s">
        <v>71</v>
      </c>
      <c r="Q11" s="45" t="s">
        <v>72</v>
      </c>
      <c r="R11" s="45" t="s">
        <v>73</v>
      </c>
      <c r="S11" s="45" t="s">
        <v>74</v>
      </c>
      <c r="T11" s="45" t="s">
        <v>75</v>
      </c>
      <c r="U11" s="45" t="s">
        <v>76</v>
      </c>
      <c r="V11" s="45" t="s">
        <v>77</v>
      </c>
      <c r="W11" s="45" t="s">
        <v>78</v>
      </c>
      <c r="X11" s="45" t="s">
        <v>79</v>
      </c>
      <c r="Y11" s="45" t="s">
        <v>80</v>
      </c>
      <c r="Z11" s="45" t="s">
        <v>81</v>
      </c>
      <c r="AA11" s="45" t="s">
        <v>82</v>
      </c>
      <c r="AB11" s="45" t="s">
        <v>83</v>
      </c>
      <c r="AC11" s="45" t="s">
        <v>84</v>
      </c>
      <c r="AD11" s="45" t="s">
        <v>85</v>
      </c>
      <c r="AE11" s="45" t="s">
        <v>86</v>
      </c>
      <c r="AF11" s="45" t="s">
        <v>87</v>
      </c>
      <c r="AG11" s="45" t="s">
        <v>88</v>
      </c>
      <c r="AH11" s="45" t="s">
        <v>89</v>
      </c>
      <c r="AI11" s="45" t="s">
        <v>90</v>
      </c>
      <c r="AJ11" s="45" t="s">
        <v>91</v>
      </c>
      <c r="AK11" s="45" t="s">
        <v>92</v>
      </c>
      <c r="AL11" s="45" t="s">
        <v>93</v>
      </c>
      <c r="AM11" s="45" t="s">
        <v>94</v>
      </c>
      <c r="AN11" s="45" t="s">
        <v>95</v>
      </c>
      <c r="AO11" s="45" t="s">
        <v>96</v>
      </c>
      <c r="AP11" s="45" t="s">
        <v>97</v>
      </c>
      <c r="AQ11" s="45" t="s">
        <v>98</v>
      </c>
      <c r="AR11" s="45" t="s">
        <v>99</v>
      </c>
      <c r="AS11" s="45" t="s">
        <v>100</v>
      </c>
      <c r="AT11" s="45" t="s">
        <v>101</v>
      </c>
      <c r="AU11" s="45" t="s">
        <v>102</v>
      </c>
      <c r="AV11" s="45" t="s">
        <v>103</v>
      </c>
      <c r="AW11" s="45" t="s">
        <v>104</v>
      </c>
      <c r="AX11" s="45" t="s">
        <v>105</v>
      </c>
      <c r="AY11" s="45" t="s">
        <v>106</v>
      </c>
      <c r="AZ11" s="45" t="s">
        <v>107</v>
      </c>
      <c r="BA11" s="45" t="s">
        <v>108</v>
      </c>
      <c r="BB11" s="45" t="s">
        <v>109</v>
      </c>
      <c r="BC11" s="45" t="s">
        <v>110</v>
      </c>
    </row>
    <row r="12" spans="1:55" s="25" customFormat="1" ht="17.25" customHeight="1" x14ac:dyDescent="0.15">
      <c r="A12" s="46"/>
      <c r="B12" s="46"/>
      <c r="C12" s="48"/>
      <c r="D12" s="49"/>
      <c r="E12" s="46"/>
      <c r="F12" s="46"/>
      <c r="G12" s="46"/>
      <c r="H12" s="24" t="s">
        <v>111</v>
      </c>
      <c r="I12" s="45" t="s">
        <v>112</v>
      </c>
      <c r="J12" s="51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 s="32" customFormat="1" ht="42" customHeight="1" x14ac:dyDescent="0.15">
      <c r="A13" s="31" t="s">
        <v>113</v>
      </c>
      <c r="B13" s="31" t="s">
        <v>114</v>
      </c>
      <c r="C13" s="113" t="s">
        <v>115</v>
      </c>
      <c r="D13" s="114"/>
      <c r="E13" s="31" t="s">
        <v>116</v>
      </c>
      <c r="F13" s="31" t="s">
        <v>117</v>
      </c>
      <c r="G13" s="31" t="s">
        <v>118</v>
      </c>
      <c r="H13" s="31" t="s">
        <v>119</v>
      </c>
      <c r="J13" s="31" t="s">
        <v>120</v>
      </c>
      <c r="K13" s="31" t="s">
        <v>121</v>
      </c>
      <c r="L13" s="31" t="s">
        <v>122</v>
      </c>
      <c r="M13" s="31" t="s">
        <v>123</v>
      </c>
      <c r="N13" s="31" t="s">
        <v>124</v>
      </c>
      <c r="O13" s="31" t="s">
        <v>125</v>
      </c>
      <c r="P13" s="31" t="s">
        <v>126</v>
      </c>
      <c r="Q13" s="31" t="s">
        <v>127</v>
      </c>
      <c r="R13" s="31" t="s">
        <v>128</v>
      </c>
      <c r="S13" s="31" t="s">
        <v>129</v>
      </c>
      <c r="T13" s="31" t="s">
        <v>130</v>
      </c>
      <c r="U13" s="31" t="s">
        <v>131</v>
      </c>
      <c r="V13" s="31" t="s">
        <v>132</v>
      </c>
      <c r="W13" s="31" t="s">
        <v>133</v>
      </c>
      <c r="X13" s="31" t="s">
        <v>134</v>
      </c>
      <c r="Y13" s="31" t="s">
        <v>135</v>
      </c>
      <c r="Z13" s="31" t="s">
        <v>136</v>
      </c>
      <c r="AA13" s="31" t="s">
        <v>137</v>
      </c>
      <c r="AB13" s="31" t="s">
        <v>138</v>
      </c>
      <c r="AC13" s="31" t="s">
        <v>139</v>
      </c>
      <c r="AD13" s="31" t="s">
        <v>140</v>
      </c>
      <c r="AE13" s="31" t="s">
        <v>141</v>
      </c>
      <c r="AF13" s="31" t="s">
        <v>142</v>
      </c>
      <c r="AG13" s="31" t="s">
        <v>143</v>
      </c>
      <c r="AH13" s="31" t="s">
        <v>144</v>
      </c>
      <c r="AI13" s="31" t="s">
        <v>145</v>
      </c>
      <c r="AJ13" s="31" t="s">
        <v>146</v>
      </c>
      <c r="AK13" s="31" t="s">
        <v>147</v>
      </c>
      <c r="AL13" s="31" t="s">
        <v>148</v>
      </c>
      <c r="AM13" s="31" t="s">
        <v>149</v>
      </c>
      <c r="AN13" s="31" t="s">
        <v>150</v>
      </c>
      <c r="AO13" s="31" t="s">
        <v>151</v>
      </c>
      <c r="AP13" s="31" t="s">
        <v>152</v>
      </c>
      <c r="AQ13" s="31" t="s">
        <v>153</v>
      </c>
      <c r="AR13" s="31" t="s">
        <v>154</v>
      </c>
      <c r="AS13" s="31" t="s">
        <v>155</v>
      </c>
      <c r="AT13" s="31" t="s">
        <v>156</v>
      </c>
      <c r="AU13" s="31" t="s">
        <v>157</v>
      </c>
      <c r="AV13" s="31" t="s">
        <v>158</v>
      </c>
      <c r="AW13" s="31" t="s">
        <v>159</v>
      </c>
      <c r="AX13" s="31" t="s">
        <v>160</v>
      </c>
      <c r="AY13" s="31" t="s">
        <v>161</v>
      </c>
      <c r="AZ13" s="31" t="s">
        <v>162</v>
      </c>
      <c r="BA13" s="31" t="s">
        <v>163</v>
      </c>
      <c r="BB13" s="31" t="s">
        <v>1391</v>
      </c>
      <c r="BC13" s="31" t="s">
        <v>165</v>
      </c>
    </row>
    <row r="14" spans="1:55" s="13" customFormat="1" ht="23.25" customHeight="1" x14ac:dyDescent="0.15">
      <c r="A14" s="38">
        <v>1</v>
      </c>
      <c r="B14" s="38" t="s">
        <v>925</v>
      </c>
      <c r="C14" s="38" t="s">
        <v>926</v>
      </c>
      <c r="D14" s="38" t="s">
        <v>927</v>
      </c>
      <c r="E14" s="38" t="s">
        <v>169</v>
      </c>
      <c r="F14" s="38" t="s">
        <v>928</v>
      </c>
      <c r="G14" s="38" t="s">
        <v>171</v>
      </c>
      <c r="H14" s="38">
        <v>1</v>
      </c>
      <c r="J14" s="38">
        <v>1</v>
      </c>
      <c r="K14" s="38">
        <v>204</v>
      </c>
      <c r="L14" s="38">
        <v>0</v>
      </c>
      <c r="M14" s="38">
        <v>16.25</v>
      </c>
      <c r="N14" s="54">
        <v>0</v>
      </c>
      <c r="O14" s="38">
        <v>146</v>
      </c>
      <c r="P14" s="54">
        <v>0.98076923076923095</v>
      </c>
      <c r="Q14" s="12">
        <v>138</v>
      </c>
      <c r="R14" s="12">
        <v>0</v>
      </c>
      <c r="S14" s="14">
        <v>16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7.75</v>
      </c>
      <c r="AD14" s="14">
        <v>0</v>
      </c>
      <c r="AE14" s="54">
        <v>4</v>
      </c>
      <c r="AF14" s="54">
        <v>0</v>
      </c>
      <c r="AG14" s="54">
        <v>0</v>
      </c>
      <c r="AH14" s="54">
        <v>10</v>
      </c>
      <c r="AI14" s="54">
        <v>7</v>
      </c>
      <c r="AJ14" s="54">
        <v>0</v>
      </c>
      <c r="AK14" s="54">
        <v>8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226.14</v>
      </c>
      <c r="AS14" s="38">
        <v>4</v>
      </c>
      <c r="AT14" s="54">
        <v>4.5199999999999996</v>
      </c>
      <c r="AU14" s="54">
        <v>0</v>
      </c>
      <c r="AV14" s="54">
        <v>0</v>
      </c>
      <c r="AW14" s="54">
        <v>0</v>
      </c>
      <c r="AX14" s="54">
        <v>80.42</v>
      </c>
      <c r="AY14" s="54">
        <v>88.94</v>
      </c>
      <c r="AZ14" s="54">
        <v>137.19999999999999</v>
      </c>
      <c r="BA14" s="54">
        <v>100</v>
      </c>
      <c r="BB14" s="54">
        <v>148800</v>
      </c>
      <c r="BC14" s="38" t="s">
        <v>4</v>
      </c>
    </row>
    <row r="15" spans="1:55" s="13" customFormat="1" ht="23.2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135.35</v>
      </c>
      <c r="R15" s="14">
        <v>0</v>
      </c>
      <c r="S15" s="14">
        <v>23.54</v>
      </c>
      <c r="T15" s="14">
        <v>0</v>
      </c>
      <c r="U15" s="14">
        <v>0</v>
      </c>
      <c r="V15" s="14">
        <v>0</v>
      </c>
      <c r="W15" s="14">
        <v>7.85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30.4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3.25" customHeight="1" x14ac:dyDescent="0.15">
      <c r="A16" s="38">
        <v>2</v>
      </c>
      <c r="B16" s="38" t="s">
        <v>929</v>
      </c>
      <c r="C16" s="38" t="s">
        <v>930</v>
      </c>
      <c r="D16" s="38" t="s">
        <v>931</v>
      </c>
      <c r="E16" s="38" t="s">
        <v>169</v>
      </c>
      <c r="F16" s="38" t="s">
        <v>928</v>
      </c>
      <c r="G16" s="38" t="s">
        <v>171</v>
      </c>
      <c r="H16" s="38">
        <v>1</v>
      </c>
      <c r="J16" s="38">
        <v>3</v>
      </c>
      <c r="K16" s="38">
        <v>204</v>
      </c>
      <c r="L16" s="38">
        <v>0</v>
      </c>
      <c r="M16" s="38">
        <v>14.75</v>
      </c>
      <c r="N16" s="54">
        <v>131.99</v>
      </c>
      <c r="O16" s="38">
        <v>126</v>
      </c>
      <c r="P16" s="54">
        <v>1.0475396825396801</v>
      </c>
      <c r="Q16" s="12">
        <v>126</v>
      </c>
      <c r="R16" s="12">
        <v>0</v>
      </c>
      <c r="S16" s="14">
        <v>8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9.25</v>
      </c>
      <c r="AD16" s="14">
        <v>0</v>
      </c>
      <c r="AE16" s="54">
        <v>2</v>
      </c>
      <c r="AF16" s="54">
        <v>0</v>
      </c>
      <c r="AG16" s="54">
        <v>0</v>
      </c>
      <c r="AH16" s="54">
        <v>10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207.69</v>
      </c>
      <c r="AS16" s="38">
        <v>2</v>
      </c>
      <c r="AT16" s="54">
        <v>4.1500000000000004</v>
      </c>
      <c r="AU16" s="54">
        <v>0</v>
      </c>
      <c r="AV16" s="54">
        <v>0</v>
      </c>
      <c r="AW16" s="54">
        <v>0</v>
      </c>
      <c r="AX16" s="54">
        <v>76.5</v>
      </c>
      <c r="AY16" s="54">
        <v>82.65</v>
      </c>
      <c r="AZ16" s="54">
        <v>125.04</v>
      </c>
      <c r="BA16" s="54">
        <v>100</v>
      </c>
      <c r="BB16" s="54">
        <v>100200</v>
      </c>
      <c r="BC16" s="38" t="s">
        <v>4</v>
      </c>
    </row>
    <row r="17" spans="1:55" s="13" customFormat="1" ht="23.25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131.99</v>
      </c>
      <c r="R17" s="14">
        <v>0</v>
      </c>
      <c r="S17" s="14">
        <v>12.57</v>
      </c>
      <c r="T17" s="14">
        <v>0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36.29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3.25" customHeight="1" x14ac:dyDescent="0.15">
      <c r="A18" s="38">
        <v>3</v>
      </c>
      <c r="B18" s="38" t="s">
        <v>932</v>
      </c>
      <c r="C18" s="38" t="s">
        <v>933</v>
      </c>
      <c r="D18" s="38" t="s">
        <v>934</v>
      </c>
      <c r="E18" s="38" t="s">
        <v>169</v>
      </c>
      <c r="F18" s="38" t="s">
        <v>689</v>
      </c>
      <c r="G18" s="38" t="s">
        <v>171</v>
      </c>
      <c r="H18" s="38">
        <v>1</v>
      </c>
      <c r="J18" s="38">
        <v>3</v>
      </c>
      <c r="K18" s="38">
        <v>204</v>
      </c>
      <c r="L18" s="38">
        <v>0</v>
      </c>
      <c r="M18" s="38">
        <v>15.25</v>
      </c>
      <c r="N18" s="54">
        <v>0</v>
      </c>
      <c r="O18" s="38">
        <v>134</v>
      </c>
      <c r="P18" s="54">
        <v>0.98076923076923095</v>
      </c>
      <c r="Q18" s="12">
        <v>130</v>
      </c>
      <c r="R18" s="12">
        <v>0</v>
      </c>
      <c r="S18" s="14">
        <v>12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8.25</v>
      </c>
      <c r="AD18" s="14">
        <v>0</v>
      </c>
      <c r="AE18" s="54">
        <v>3</v>
      </c>
      <c r="AF18" s="54">
        <v>0.5</v>
      </c>
      <c r="AG18" s="54">
        <v>0</v>
      </c>
      <c r="AH18" s="54">
        <v>9.81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205.17</v>
      </c>
      <c r="AS18" s="38">
        <v>3</v>
      </c>
      <c r="AT18" s="54">
        <v>4.0999999999999996</v>
      </c>
      <c r="AU18" s="54">
        <v>0</v>
      </c>
      <c r="AV18" s="54">
        <v>0</v>
      </c>
      <c r="AW18" s="54">
        <v>0</v>
      </c>
      <c r="AX18" s="54">
        <v>74.540000000000006</v>
      </c>
      <c r="AY18" s="54">
        <v>81.64</v>
      </c>
      <c r="AZ18" s="54">
        <v>123.53</v>
      </c>
      <c r="BA18" s="54">
        <v>100</v>
      </c>
      <c r="BB18" s="54">
        <v>94100</v>
      </c>
      <c r="BC18" s="38" t="s">
        <v>4</v>
      </c>
    </row>
    <row r="19" spans="1:55" s="13" customFormat="1" ht="23.25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127.5</v>
      </c>
      <c r="R19" s="14">
        <v>0</v>
      </c>
      <c r="S19" s="14">
        <v>17.649999999999999</v>
      </c>
      <c r="T19" s="14">
        <v>0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32.369999999999997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3.25" customHeight="1" x14ac:dyDescent="0.15">
      <c r="A20" s="38">
        <v>4</v>
      </c>
      <c r="B20" s="38" t="s">
        <v>935</v>
      </c>
      <c r="C20" s="38" t="s">
        <v>936</v>
      </c>
      <c r="D20" s="38" t="s">
        <v>937</v>
      </c>
      <c r="E20" s="38" t="s">
        <v>169</v>
      </c>
      <c r="F20" s="38" t="s">
        <v>719</v>
      </c>
      <c r="G20" s="38" t="s">
        <v>171</v>
      </c>
      <c r="H20" s="38">
        <v>1</v>
      </c>
      <c r="J20" s="38">
        <v>1</v>
      </c>
      <c r="K20" s="38">
        <v>204</v>
      </c>
      <c r="L20" s="38">
        <v>0</v>
      </c>
      <c r="M20" s="38">
        <v>14.25</v>
      </c>
      <c r="N20" s="54">
        <v>136.27000000000001</v>
      </c>
      <c r="O20" s="38">
        <v>118</v>
      </c>
      <c r="P20" s="54">
        <v>1.15483050847458</v>
      </c>
      <c r="Q20" s="12">
        <v>122</v>
      </c>
      <c r="R20" s="12">
        <v>0</v>
      </c>
      <c r="S20" s="14">
        <v>4</v>
      </c>
      <c r="T20" s="14">
        <v>0</v>
      </c>
      <c r="U20" s="14">
        <v>0</v>
      </c>
      <c r="V20" s="14">
        <v>0</v>
      </c>
      <c r="W20" s="14">
        <v>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9.25</v>
      </c>
      <c r="AD20" s="14">
        <v>0</v>
      </c>
      <c r="AE20" s="54">
        <v>1</v>
      </c>
      <c r="AF20" s="54">
        <v>0.5</v>
      </c>
      <c r="AG20" s="54">
        <v>0</v>
      </c>
      <c r="AH20" s="54">
        <v>9.81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209.76</v>
      </c>
      <c r="AS20" s="38">
        <v>1</v>
      </c>
      <c r="AT20" s="54">
        <v>4.2</v>
      </c>
      <c r="AU20" s="54">
        <v>0</v>
      </c>
      <c r="AV20" s="54">
        <v>0</v>
      </c>
      <c r="AW20" s="54">
        <v>0</v>
      </c>
      <c r="AX20" s="54">
        <v>74.540000000000006</v>
      </c>
      <c r="AY20" s="54">
        <v>79.739999999999995</v>
      </c>
      <c r="AZ20" s="54">
        <v>130.02000000000001</v>
      </c>
      <c r="BA20" s="54">
        <v>100</v>
      </c>
      <c r="BB20" s="54">
        <v>120100</v>
      </c>
      <c r="BC20" s="38" t="s">
        <v>4</v>
      </c>
    </row>
    <row r="21" spans="1:55" s="13" customFormat="1" ht="23.25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140.88999999999999</v>
      </c>
      <c r="R21" s="14">
        <v>0</v>
      </c>
      <c r="S21" s="14">
        <v>6.93</v>
      </c>
      <c r="T21" s="14">
        <v>0</v>
      </c>
      <c r="U21" s="14">
        <v>0</v>
      </c>
      <c r="V21" s="14">
        <v>0</v>
      </c>
      <c r="W21" s="14">
        <v>7.85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36.29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3" customFormat="1" ht="23.25" customHeight="1" x14ac:dyDescent="0.15">
      <c r="A22" s="38">
        <v>5</v>
      </c>
      <c r="B22" s="38" t="s">
        <v>938</v>
      </c>
      <c r="C22" s="38" t="s">
        <v>939</v>
      </c>
      <c r="D22" s="38" t="s">
        <v>940</v>
      </c>
      <c r="E22" s="38" t="s">
        <v>169</v>
      </c>
      <c r="F22" s="38" t="s">
        <v>595</v>
      </c>
      <c r="G22" s="38" t="s">
        <v>171</v>
      </c>
      <c r="H22" s="38">
        <v>1</v>
      </c>
      <c r="J22" s="38">
        <v>1</v>
      </c>
      <c r="K22" s="38">
        <v>204</v>
      </c>
      <c r="L22" s="38">
        <v>0</v>
      </c>
      <c r="M22" s="38">
        <v>12</v>
      </c>
      <c r="N22" s="54">
        <v>165.155</v>
      </c>
      <c r="O22" s="38">
        <v>100</v>
      </c>
      <c r="P22" s="54">
        <v>1.6515500000000001</v>
      </c>
      <c r="Q22" s="12">
        <v>104</v>
      </c>
      <c r="R22" s="12">
        <v>0</v>
      </c>
      <c r="S22" s="14">
        <v>4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8.5</v>
      </c>
      <c r="AD22" s="14">
        <v>0</v>
      </c>
      <c r="AE22" s="54">
        <v>1</v>
      </c>
      <c r="AF22" s="54">
        <v>2</v>
      </c>
      <c r="AG22" s="54">
        <v>1.5</v>
      </c>
      <c r="AH22" s="54">
        <v>0</v>
      </c>
      <c r="AI22" s="54">
        <v>7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8">
        <v>0</v>
      </c>
      <c r="AP22" s="54">
        <v>0</v>
      </c>
      <c r="AQ22" s="54">
        <v>0</v>
      </c>
      <c r="AR22" s="54">
        <v>230.86</v>
      </c>
      <c r="AS22" s="38">
        <v>1</v>
      </c>
      <c r="AT22" s="54">
        <v>4.62</v>
      </c>
      <c r="AU22" s="54">
        <v>0</v>
      </c>
      <c r="AV22" s="54">
        <v>0</v>
      </c>
      <c r="AW22" s="54">
        <v>0</v>
      </c>
      <c r="AX22" s="54">
        <v>72.58</v>
      </c>
      <c r="AY22" s="54">
        <v>78.2</v>
      </c>
      <c r="AZ22" s="54">
        <v>152.66</v>
      </c>
      <c r="BA22" s="54">
        <v>150</v>
      </c>
      <c r="BB22" s="54">
        <v>10600</v>
      </c>
      <c r="BC22" s="38" t="s">
        <v>4</v>
      </c>
    </row>
    <row r="23" spans="1:55" s="13" customFormat="1" ht="23.25" customHeight="1" x14ac:dyDescent="0.15">
      <c r="A23" s="53"/>
      <c r="B23" s="53"/>
      <c r="C23" s="53"/>
      <c r="D23" s="53"/>
      <c r="E23" s="53"/>
      <c r="F23" s="53"/>
      <c r="G23" s="53"/>
      <c r="H23" s="53"/>
      <c r="J23" s="53"/>
      <c r="K23" s="53"/>
      <c r="L23" s="53"/>
      <c r="M23" s="53"/>
      <c r="N23" s="53"/>
      <c r="O23" s="53"/>
      <c r="P23" s="53"/>
      <c r="Q23" s="12">
        <v>171.76</v>
      </c>
      <c r="R23" s="14">
        <v>0</v>
      </c>
      <c r="S23" s="14">
        <v>9.91</v>
      </c>
      <c r="T23" s="14">
        <v>0</v>
      </c>
      <c r="U23" s="14">
        <v>0</v>
      </c>
      <c r="V23" s="14">
        <v>0</v>
      </c>
      <c r="W23" s="14">
        <v>7.85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33.35</v>
      </c>
      <c r="AD23" s="14">
        <v>0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13" customFormat="1" ht="23.25" customHeight="1" x14ac:dyDescent="0.15">
      <c r="A24" s="38">
        <v>6</v>
      </c>
      <c r="B24" s="38" t="s">
        <v>941</v>
      </c>
      <c r="C24" s="38" t="s">
        <v>942</v>
      </c>
      <c r="D24" s="38" t="s">
        <v>943</v>
      </c>
      <c r="E24" s="38" t="s">
        <v>169</v>
      </c>
      <c r="F24" s="38" t="s">
        <v>761</v>
      </c>
      <c r="G24" s="38" t="s">
        <v>171</v>
      </c>
      <c r="H24" s="38">
        <v>1</v>
      </c>
      <c r="J24" s="38">
        <v>1</v>
      </c>
      <c r="K24" s="38">
        <v>204</v>
      </c>
      <c r="L24" s="38">
        <v>0</v>
      </c>
      <c r="M24" s="38">
        <v>16</v>
      </c>
      <c r="N24" s="54">
        <v>266.61500000000001</v>
      </c>
      <c r="O24" s="38">
        <v>140</v>
      </c>
      <c r="P24" s="54">
        <v>1.9043928571428601</v>
      </c>
      <c r="Q24" s="12">
        <v>136</v>
      </c>
      <c r="R24" s="12">
        <v>0</v>
      </c>
      <c r="S24" s="14">
        <v>12</v>
      </c>
      <c r="T24" s="14">
        <v>0</v>
      </c>
      <c r="U24" s="14">
        <v>0</v>
      </c>
      <c r="V24" s="14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7</v>
      </c>
      <c r="AD24" s="14">
        <v>0</v>
      </c>
      <c r="AE24" s="54">
        <v>3</v>
      </c>
      <c r="AF24" s="54">
        <v>1</v>
      </c>
      <c r="AG24" s="54">
        <v>0</v>
      </c>
      <c r="AH24" s="54">
        <v>9.6199999999999992</v>
      </c>
      <c r="AI24" s="54">
        <v>7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8">
        <v>0</v>
      </c>
      <c r="AP24" s="54">
        <v>0</v>
      </c>
      <c r="AQ24" s="54">
        <v>0</v>
      </c>
      <c r="AR24" s="54">
        <v>348.21</v>
      </c>
      <c r="AS24" s="38">
        <v>3</v>
      </c>
      <c r="AT24" s="54">
        <v>5.9</v>
      </c>
      <c r="AU24" s="54">
        <v>0</v>
      </c>
      <c r="AV24" s="54">
        <v>0</v>
      </c>
      <c r="AW24" s="54">
        <v>0</v>
      </c>
      <c r="AX24" s="54">
        <v>80.42</v>
      </c>
      <c r="AY24" s="54">
        <v>89.32</v>
      </c>
      <c r="AZ24" s="54">
        <v>258.89</v>
      </c>
      <c r="BA24" s="54">
        <v>250</v>
      </c>
      <c r="BB24" s="54">
        <v>35600</v>
      </c>
      <c r="BC24" s="38" t="s">
        <v>4</v>
      </c>
    </row>
    <row r="25" spans="1:55" s="13" customFormat="1" ht="23.25" customHeight="1" x14ac:dyDescent="0.15">
      <c r="A25" s="53"/>
      <c r="B25" s="53"/>
      <c r="C25" s="53"/>
      <c r="D25" s="53"/>
      <c r="E25" s="53"/>
      <c r="F25" s="53"/>
      <c r="G25" s="53"/>
      <c r="H25" s="53"/>
      <c r="J25" s="53"/>
      <c r="K25" s="53"/>
      <c r="L25" s="53"/>
      <c r="M25" s="53"/>
      <c r="N25" s="53"/>
      <c r="O25" s="53"/>
      <c r="P25" s="53"/>
      <c r="Q25" s="12">
        <v>259</v>
      </c>
      <c r="R25" s="14">
        <v>0</v>
      </c>
      <c r="S25" s="14">
        <v>34.28</v>
      </c>
      <c r="T25" s="14">
        <v>0</v>
      </c>
      <c r="U25" s="14">
        <v>0</v>
      </c>
      <c r="V25" s="14">
        <v>0</v>
      </c>
      <c r="W25" s="14">
        <v>7.85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27.46</v>
      </c>
      <c r="AD25" s="14"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s="13" customFormat="1" ht="23.25" customHeight="1" x14ac:dyDescent="0.15">
      <c r="A26" s="38">
        <v>7</v>
      </c>
      <c r="B26" s="38" t="s">
        <v>944</v>
      </c>
      <c r="C26" s="38" t="s">
        <v>945</v>
      </c>
      <c r="D26" s="38" t="s">
        <v>946</v>
      </c>
      <c r="E26" s="38" t="s">
        <v>169</v>
      </c>
      <c r="F26" s="38" t="s">
        <v>249</v>
      </c>
      <c r="G26" s="38" t="s">
        <v>171</v>
      </c>
      <c r="H26" s="38">
        <v>1</v>
      </c>
      <c r="J26" s="38">
        <v>2</v>
      </c>
      <c r="K26" s="38">
        <v>204</v>
      </c>
      <c r="L26" s="38">
        <v>0</v>
      </c>
      <c r="M26" s="38">
        <v>17.75</v>
      </c>
      <c r="N26" s="54">
        <v>154.86799999999999</v>
      </c>
      <c r="O26" s="38">
        <v>152</v>
      </c>
      <c r="P26" s="54">
        <v>1.01886842105263</v>
      </c>
      <c r="Q26" s="12">
        <v>150</v>
      </c>
      <c r="R26" s="12">
        <v>0</v>
      </c>
      <c r="S26" s="14">
        <v>10</v>
      </c>
      <c r="T26" s="14">
        <v>0</v>
      </c>
      <c r="U26" s="14">
        <v>0</v>
      </c>
      <c r="V26" s="14">
        <v>0</v>
      </c>
      <c r="W26" s="14">
        <v>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5.75</v>
      </c>
      <c r="AD26" s="14">
        <v>0</v>
      </c>
      <c r="AE26" s="54">
        <v>2.5</v>
      </c>
      <c r="AF26" s="54">
        <v>0.5</v>
      </c>
      <c r="AG26" s="54">
        <v>0</v>
      </c>
      <c r="AH26" s="54">
        <v>9.81</v>
      </c>
      <c r="AI26" s="54">
        <v>7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8">
        <v>0</v>
      </c>
      <c r="AP26" s="54">
        <v>0</v>
      </c>
      <c r="AQ26" s="54">
        <v>0</v>
      </c>
      <c r="AR26" s="54">
        <v>217.82</v>
      </c>
      <c r="AS26" s="38">
        <v>2.5</v>
      </c>
      <c r="AT26" s="54">
        <v>4.3600000000000003</v>
      </c>
      <c r="AU26" s="54">
        <v>0</v>
      </c>
      <c r="AV26" s="54">
        <v>0</v>
      </c>
      <c r="AW26" s="54">
        <v>0</v>
      </c>
      <c r="AX26" s="54">
        <v>76.5</v>
      </c>
      <c r="AY26" s="54">
        <v>83.36</v>
      </c>
      <c r="AZ26" s="54">
        <v>134.46</v>
      </c>
      <c r="BA26" s="54">
        <v>100</v>
      </c>
      <c r="BB26" s="54">
        <v>137800</v>
      </c>
      <c r="BC26" s="38" t="s">
        <v>4</v>
      </c>
    </row>
    <row r="27" spans="1:55" s="13" customFormat="1" ht="23.25" customHeight="1" x14ac:dyDescent="0.15">
      <c r="A27" s="53"/>
      <c r="B27" s="53"/>
      <c r="C27" s="53"/>
      <c r="D27" s="53"/>
      <c r="E27" s="53"/>
      <c r="F27" s="53"/>
      <c r="G27" s="53"/>
      <c r="H27" s="53"/>
      <c r="J27" s="53"/>
      <c r="K27" s="53"/>
      <c r="L27" s="53"/>
      <c r="M27" s="53"/>
      <c r="N27" s="53"/>
      <c r="O27" s="53"/>
      <c r="P27" s="53"/>
      <c r="Q27" s="12">
        <v>152.83000000000001</v>
      </c>
      <c r="R27" s="14">
        <v>0</v>
      </c>
      <c r="S27" s="14">
        <v>15.28</v>
      </c>
      <c r="T27" s="14">
        <v>0</v>
      </c>
      <c r="U27" s="14">
        <v>0</v>
      </c>
      <c r="V27" s="14">
        <v>0</v>
      </c>
      <c r="W27" s="14">
        <v>7.85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22.56</v>
      </c>
      <c r="AD27" s="14">
        <v>0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s="13" customFormat="1" ht="23.25" customHeight="1" x14ac:dyDescent="0.15">
      <c r="A28" s="38">
        <v>8</v>
      </c>
      <c r="B28" s="38" t="s">
        <v>947</v>
      </c>
      <c r="C28" s="38" t="s">
        <v>948</v>
      </c>
      <c r="D28" s="38" t="s">
        <v>949</v>
      </c>
      <c r="E28" s="38" t="s">
        <v>169</v>
      </c>
      <c r="F28" s="38" t="s">
        <v>950</v>
      </c>
      <c r="G28" s="38" t="s">
        <v>171</v>
      </c>
      <c r="H28" s="38">
        <v>1</v>
      </c>
      <c r="J28" s="38">
        <v>1</v>
      </c>
      <c r="K28" s="38">
        <v>204</v>
      </c>
      <c r="L28" s="38">
        <v>0</v>
      </c>
      <c r="M28" s="38">
        <v>13.5</v>
      </c>
      <c r="N28" s="54">
        <v>0</v>
      </c>
      <c r="O28" s="38">
        <v>114</v>
      </c>
      <c r="P28" s="54">
        <v>0.98076923076923095</v>
      </c>
      <c r="Q28" s="12">
        <v>116</v>
      </c>
      <c r="R28" s="12">
        <v>0</v>
      </c>
      <c r="S28" s="14">
        <v>6</v>
      </c>
      <c r="T28" s="14">
        <v>0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8.5</v>
      </c>
      <c r="AD28" s="14">
        <v>0</v>
      </c>
      <c r="AE28" s="54">
        <v>1.5</v>
      </c>
      <c r="AF28" s="54">
        <v>2</v>
      </c>
      <c r="AG28" s="54">
        <v>0</v>
      </c>
      <c r="AH28" s="54">
        <v>9.23</v>
      </c>
      <c r="AI28" s="54">
        <v>7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38">
        <v>0</v>
      </c>
      <c r="AP28" s="54">
        <v>0</v>
      </c>
      <c r="AQ28" s="54">
        <v>0</v>
      </c>
      <c r="AR28" s="54">
        <v>181.52</v>
      </c>
      <c r="AS28" s="38">
        <v>1.5</v>
      </c>
      <c r="AT28" s="54">
        <v>3.63</v>
      </c>
      <c r="AU28" s="54">
        <v>0</v>
      </c>
      <c r="AV28" s="54">
        <v>0</v>
      </c>
      <c r="AW28" s="54">
        <v>0</v>
      </c>
      <c r="AX28" s="54">
        <v>76.5</v>
      </c>
      <c r="AY28" s="54">
        <v>81.63</v>
      </c>
      <c r="AZ28" s="54">
        <v>99.89</v>
      </c>
      <c r="BA28" s="54">
        <v>50</v>
      </c>
      <c r="BB28" s="54">
        <v>199600</v>
      </c>
      <c r="BC28" s="38" t="s">
        <v>4</v>
      </c>
    </row>
    <row r="29" spans="1:55" s="13" customFormat="1" ht="23.25" customHeight="1" x14ac:dyDescent="0.15">
      <c r="A29" s="53"/>
      <c r="B29" s="53"/>
      <c r="C29" s="53"/>
      <c r="D29" s="53"/>
      <c r="E29" s="53"/>
      <c r="F29" s="53"/>
      <c r="G29" s="53"/>
      <c r="H29" s="53"/>
      <c r="J29" s="53"/>
      <c r="K29" s="53"/>
      <c r="L29" s="53"/>
      <c r="M29" s="53"/>
      <c r="N29" s="53"/>
      <c r="O29" s="53"/>
      <c r="P29" s="53"/>
      <c r="Q29" s="12">
        <v>113.77</v>
      </c>
      <c r="R29" s="14">
        <v>0</v>
      </c>
      <c r="S29" s="14">
        <v>8.83</v>
      </c>
      <c r="T29" s="14">
        <v>0</v>
      </c>
      <c r="U29" s="14">
        <v>0</v>
      </c>
      <c r="V29" s="14">
        <v>0</v>
      </c>
      <c r="W29" s="14">
        <v>7.85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33.35</v>
      </c>
      <c r="AD29" s="14">
        <v>0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s="13" customFormat="1" ht="23.25" customHeight="1" x14ac:dyDescent="0.15">
      <c r="A30" s="38">
        <v>9</v>
      </c>
      <c r="B30" s="38" t="s">
        <v>951</v>
      </c>
      <c r="C30" s="38" t="s">
        <v>952</v>
      </c>
      <c r="D30" s="38" t="s">
        <v>953</v>
      </c>
      <c r="E30" s="38" t="s">
        <v>169</v>
      </c>
      <c r="F30" s="38" t="s">
        <v>624</v>
      </c>
      <c r="G30" s="38" t="s">
        <v>171</v>
      </c>
      <c r="H30" s="38">
        <v>1</v>
      </c>
      <c r="J30" s="38">
        <v>3</v>
      </c>
      <c r="K30" s="38">
        <v>204</v>
      </c>
      <c r="L30" s="38">
        <v>0</v>
      </c>
      <c r="M30" s="38">
        <v>18.875</v>
      </c>
      <c r="N30" s="54">
        <v>199.35599999999999</v>
      </c>
      <c r="O30" s="38">
        <v>161</v>
      </c>
      <c r="P30" s="54">
        <v>1.23823602484472</v>
      </c>
      <c r="Q30" s="12">
        <v>159</v>
      </c>
      <c r="R30" s="12">
        <v>0</v>
      </c>
      <c r="S30" s="14">
        <v>10</v>
      </c>
      <c r="T30" s="14">
        <v>0</v>
      </c>
      <c r="U30" s="14">
        <v>0</v>
      </c>
      <c r="V30" s="14">
        <v>0</v>
      </c>
      <c r="W30" s="14">
        <v>1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3.5</v>
      </c>
      <c r="AD30" s="14">
        <v>0</v>
      </c>
      <c r="AE30" s="54">
        <v>2.5</v>
      </c>
      <c r="AF30" s="54">
        <v>1.625</v>
      </c>
      <c r="AG30" s="54">
        <v>0</v>
      </c>
      <c r="AH30" s="54">
        <v>9.3800000000000008</v>
      </c>
      <c r="AI30" s="54">
        <v>7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38">
        <v>0</v>
      </c>
      <c r="AP30" s="54">
        <v>0</v>
      </c>
      <c r="AQ30" s="54">
        <v>0</v>
      </c>
      <c r="AR30" s="54">
        <v>255.91</v>
      </c>
      <c r="AS30" s="38">
        <v>2.5</v>
      </c>
      <c r="AT30" s="54">
        <v>5.12</v>
      </c>
      <c r="AU30" s="54">
        <v>0</v>
      </c>
      <c r="AV30" s="54">
        <v>0</v>
      </c>
      <c r="AW30" s="54">
        <v>0</v>
      </c>
      <c r="AX30" s="54">
        <v>84.35</v>
      </c>
      <c r="AY30" s="54">
        <v>91.97</v>
      </c>
      <c r="AZ30" s="54">
        <v>163.94</v>
      </c>
      <c r="BA30" s="54">
        <v>150</v>
      </c>
      <c r="BB30" s="54">
        <v>55800</v>
      </c>
      <c r="BC30" s="38" t="s">
        <v>4</v>
      </c>
    </row>
    <row r="31" spans="1:55" s="13" customFormat="1" ht="23.25" customHeight="1" x14ac:dyDescent="0.15">
      <c r="A31" s="53"/>
      <c r="B31" s="53"/>
      <c r="C31" s="53"/>
      <c r="D31" s="53"/>
      <c r="E31" s="53"/>
      <c r="F31" s="53"/>
      <c r="G31" s="53"/>
      <c r="H31" s="53"/>
      <c r="J31" s="53"/>
      <c r="K31" s="53"/>
      <c r="L31" s="53"/>
      <c r="M31" s="53"/>
      <c r="N31" s="53"/>
      <c r="O31" s="53"/>
      <c r="P31" s="53"/>
      <c r="Q31" s="12">
        <v>196.88</v>
      </c>
      <c r="R31" s="14">
        <v>0</v>
      </c>
      <c r="S31" s="14">
        <v>18.57</v>
      </c>
      <c r="T31" s="14">
        <v>0</v>
      </c>
      <c r="U31" s="14">
        <v>0</v>
      </c>
      <c r="V31" s="14">
        <v>0</v>
      </c>
      <c r="W31" s="14">
        <v>7.85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13.73</v>
      </c>
      <c r="AD31" s="14">
        <v>0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s="13" customFormat="1" ht="23.25" customHeight="1" x14ac:dyDescent="0.15">
      <c r="A32" s="38">
        <v>10</v>
      </c>
      <c r="B32" s="38" t="s">
        <v>954</v>
      </c>
      <c r="C32" s="38" t="s">
        <v>955</v>
      </c>
      <c r="D32" s="38" t="s">
        <v>956</v>
      </c>
      <c r="E32" s="38" t="s">
        <v>169</v>
      </c>
      <c r="F32" s="38" t="s">
        <v>344</v>
      </c>
      <c r="G32" s="38" t="s">
        <v>171</v>
      </c>
      <c r="H32" s="38">
        <v>1</v>
      </c>
      <c r="J32" s="38">
        <v>0</v>
      </c>
      <c r="K32" s="38">
        <v>204</v>
      </c>
      <c r="L32" s="38">
        <v>0</v>
      </c>
      <c r="M32" s="38">
        <v>10.5</v>
      </c>
      <c r="N32" s="54">
        <v>90.48</v>
      </c>
      <c r="O32" s="38">
        <v>86</v>
      </c>
      <c r="P32" s="54">
        <v>1.0520930232558099</v>
      </c>
      <c r="Q32" s="12">
        <v>92</v>
      </c>
      <c r="R32" s="12">
        <v>0</v>
      </c>
      <c r="S32" s="14">
        <v>2</v>
      </c>
      <c r="T32" s="14">
        <v>0</v>
      </c>
      <c r="U32" s="14">
        <v>0</v>
      </c>
      <c r="V32" s="14">
        <v>0</v>
      </c>
      <c r="W32" s="14">
        <v>1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9.5</v>
      </c>
      <c r="AD32" s="14">
        <v>0</v>
      </c>
      <c r="AE32" s="54">
        <v>0.5</v>
      </c>
      <c r="AF32" s="54">
        <v>4</v>
      </c>
      <c r="AG32" s="54">
        <v>0</v>
      </c>
      <c r="AH32" s="54">
        <v>8.4600000000000009</v>
      </c>
      <c r="AI32" s="54">
        <v>7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38">
        <v>0</v>
      </c>
      <c r="AP32" s="54">
        <v>0</v>
      </c>
      <c r="AQ32" s="54">
        <v>0</v>
      </c>
      <c r="AR32" s="54">
        <v>161.03</v>
      </c>
      <c r="AS32" s="38">
        <v>0.5</v>
      </c>
      <c r="AT32" s="54">
        <v>3.22</v>
      </c>
      <c r="AU32" s="54">
        <v>0</v>
      </c>
      <c r="AV32" s="54">
        <v>0</v>
      </c>
      <c r="AW32" s="54">
        <v>0</v>
      </c>
      <c r="AX32" s="54">
        <v>51</v>
      </c>
      <c r="AY32" s="54">
        <v>54.72</v>
      </c>
      <c r="AZ32" s="54">
        <v>106.31</v>
      </c>
      <c r="BA32" s="54">
        <v>100</v>
      </c>
      <c r="BB32" s="54">
        <v>25200</v>
      </c>
      <c r="BC32" s="38" t="s">
        <v>4</v>
      </c>
    </row>
    <row r="33" spans="1:55" s="13" customFormat="1" ht="23.25" customHeight="1" x14ac:dyDescent="0.15">
      <c r="A33" s="53"/>
      <c r="B33" s="53"/>
      <c r="C33" s="53"/>
      <c r="D33" s="53"/>
      <c r="E33" s="53"/>
      <c r="F33" s="53"/>
      <c r="G33" s="53"/>
      <c r="H33" s="53"/>
      <c r="J33" s="53"/>
      <c r="K33" s="53"/>
      <c r="L33" s="53"/>
      <c r="M33" s="53"/>
      <c r="N33" s="53"/>
      <c r="O33" s="53"/>
      <c r="P33" s="53"/>
      <c r="Q33" s="12">
        <v>96.79</v>
      </c>
      <c r="R33" s="14">
        <v>0</v>
      </c>
      <c r="S33" s="14">
        <v>3.16</v>
      </c>
      <c r="T33" s="14">
        <v>0</v>
      </c>
      <c r="U33" s="14">
        <v>0</v>
      </c>
      <c r="V33" s="14">
        <v>0</v>
      </c>
      <c r="W33" s="14">
        <v>7.85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37.270000000000003</v>
      </c>
      <c r="AD33" s="14">
        <v>0</v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</row>
    <row r="34" spans="1:55" s="13" customFormat="1" ht="23.25" customHeight="1" x14ac:dyDescent="0.15">
      <c r="A34" s="38">
        <v>11</v>
      </c>
      <c r="B34" s="38" t="s">
        <v>957</v>
      </c>
      <c r="C34" s="38" t="s">
        <v>958</v>
      </c>
      <c r="D34" s="38" t="s">
        <v>959</v>
      </c>
      <c r="E34" s="38" t="s">
        <v>169</v>
      </c>
      <c r="F34" s="38" t="s">
        <v>344</v>
      </c>
      <c r="G34" s="38" t="s">
        <v>171</v>
      </c>
      <c r="H34" s="38">
        <v>1</v>
      </c>
      <c r="J34" s="38">
        <v>4</v>
      </c>
      <c r="K34" s="38">
        <v>204</v>
      </c>
      <c r="L34" s="38">
        <v>0</v>
      </c>
      <c r="M34" s="38">
        <v>14.25</v>
      </c>
      <c r="N34" s="54">
        <v>134.66999999999999</v>
      </c>
      <c r="O34" s="38">
        <v>122</v>
      </c>
      <c r="P34" s="54">
        <v>1.1038524590163901</v>
      </c>
      <c r="Q34" s="12">
        <v>122</v>
      </c>
      <c r="R34" s="12">
        <v>0</v>
      </c>
      <c r="S34" s="14">
        <v>8</v>
      </c>
      <c r="T34" s="14">
        <v>0</v>
      </c>
      <c r="U34" s="14">
        <v>0</v>
      </c>
      <c r="V34" s="14">
        <v>0</v>
      </c>
      <c r="W34" s="14">
        <v>1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9.25</v>
      </c>
      <c r="AD34" s="14">
        <v>0</v>
      </c>
      <c r="AE34" s="54">
        <v>2</v>
      </c>
      <c r="AF34" s="54">
        <v>0.5</v>
      </c>
      <c r="AG34" s="54">
        <v>0</v>
      </c>
      <c r="AH34" s="54">
        <v>9.81</v>
      </c>
      <c r="AI34" s="54">
        <v>7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8">
        <v>0</v>
      </c>
      <c r="AP34" s="54">
        <v>0</v>
      </c>
      <c r="AQ34" s="54">
        <v>0</v>
      </c>
      <c r="AR34" s="54">
        <v>210.86</v>
      </c>
      <c r="AS34" s="38">
        <v>2</v>
      </c>
      <c r="AT34" s="54">
        <v>4.22</v>
      </c>
      <c r="AU34" s="54">
        <v>0</v>
      </c>
      <c r="AV34" s="54">
        <v>0</v>
      </c>
      <c r="AW34" s="54">
        <v>0</v>
      </c>
      <c r="AX34" s="54">
        <v>70.62</v>
      </c>
      <c r="AY34" s="54">
        <v>76.84</v>
      </c>
      <c r="AZ34" s="54">
        <v>134.02000000000001</v>
      </c>
      <c r="BA34" s="54">
        <v>100</v>
      </c>
      <c r="BB34" s="54">
        <v>136100</v>
      </c>
      <c r="BC34" s="38" t="s">
        <v>4</v>
      </c>
    </row>
    <row r="35" spans="1:55" s="13" customFormat="1" ht="23.25" customHeight="1" x14ac:dyDescent="0.15">
      <c r="A35" s="53"/>
      <c r="B35" s="53"/>
      <c r="C35" s="53"/>
      <c r="D35" s="53"/>
      <c r="E35" s="53"/>
      <c r="F35" s="53"/>
      <c r="G35" s="53"/>
      <c r="H35" s="53"/>
      <c r="J35" s="53"/>
      <c r="K35" s="53"/>
      <c r="L35" s="53"/>
      <c r="M35" s="53"/>
      <c r="N35" s="53"/>
      <c r="O35" s="53"/>
      <c r="P35" s="53"/>
      <c r="Q35" s="12">
        <v>134.66999999999999</v>
      </c>
      <c r="R35" s="14">
        <v>0</v>
      </c>
      <c r="S35" s="14">
        <v>13.25</v>
      </c>
      <c r="T35" s="14">
        <v>0</v>
      </c>
      <c r="U35" s="14">
        <v>0</v>
      </c>
      <c r="V35" s="14">
        <v>0</v>
      </c>
      <c r="W35" s="14">
        <v>7.85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36.29</v>
      </c>
      <c r="AD35" s="14">
        <v>0</v>
      </c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</row>
    <row r="36" spans="1:55" s="13" customFormat="1" ht="23.25" customHeight="1" x14ac:dyDescent="0.15">
      <c r="A36" s="38">
        <v>12</v>
      </c>
      <c r="B36" s="38" t="s">
        <v>960</v>
      </c>
      <c r="C36" s="38" t="s">
        <v>961</v>
      </c>
      <c r="D36" s="38" t="s">
        <v>962</v>
      </c>
      <c r="E36" s="38" t="s">
        <v>175</v>
      </c>
      <c r="F36" s="38" t="s">
        <v>344</v>
      </c>
      <c r="G36" s="38" t="s">
        <v>171</v>
      </c>
      <c r="H36" s="38">
        <v>1</v>
      </c>
      <c r="J36" s="38">
        <v>3</v>
      </c>
      <c r="K36" s="38">
        <v>204</v>
      </c>
      <c r="L36" s="38">
        <v>0</v>
      </c>
      <c r="M36" s="38">
        <v>14.25</v>
      </c>
      <c r="N36" s="54">
        <v>135.21</v>
      </c>
      <c r="O36" s="38">
        <v>122</v>
      </c>
      <c r="P36" s="54">
        <v>1.1082786885245901</v>
      </c>
      <c r="Q36" s="12">
        <v>122</v>
      </c>
      <c r="R36" s="12">
        <v>0</v>
      </c>
      <c r="S36" s="14">
        <v>8</v>
      </c>
      <c r="T36" s="14">
        <v>0</v>
      </c>
      <c r="U36" s="14">
        <v>0</v>
      </c>
      <c r="V36" s="14">
        <v>0</v>
      </c>
      <c r="W36" s="14">
        <v>1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9.75</v>
      </c>
      <c r="AD36" s="14">
        <v>0</v>
      </c>
      <c r="AE36" s="54">
        <v>2</v>
      </c>
      <c r="AF36" s="54">
        <v>0</v>
      </c>
      <c r="AG36" s="54">
        <v>0</v>
      </c>
      <c r="AH36" s="54">
        <v>10</v>
      </c>
      <c r="AI36" s="54">
        <v>7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8">
        <v>0</v>
      </c>
      <c r="AP36" s="54">
        <v>0</v>
      </c>
      <c r="AQ36" s="54">
        <v>0</v>
      </c>
      <c r="AR36" s="54">
        <v>213.61</v>
      </c>
      <c r="AS36" s="38">
        <v>2</v>
      </c>
      <c r="AT36" s="54">
        <v>4.2699999999999996</v>
      </c>
      <c r="AU36" s="54">
        <v>0</v>
      </c>
      <c r="AV36" s="54">
        <v>0</v>
      </c>
      <c r="AW36" s="54">
        <v>0</v>
      </c>
      <c r="AX36" s="54">
        <v>74.540000000000006</v>
      </c>
      <c r="AY36" s="54">
        <v>80.81</v>
      </c>
      <c r="AZ36" s="54">
        <v>132.80000000000001</v>
      </c>
      <c r="BA36" s="54">
        <v>100</v>
      </c>
      <c r="BB36" s="54">
        <v>131200</v>
      </c>
      <c r="BC36" s="38" t="s">
        <v>4</v>
      </c>
    </row>
    <row r="37" spans="1:55" s="13" customFormat="1" ht="23.25" customHeight="1" x14ac:dyDescent="0.15">
      <c r="A37" s="53"/>
      <c r="B37" s="53"/>
      <c r="C37" s="53"/>
      <c r="D37" s="53"/>
      <c r="E37" s="53"/>
      <c r="F37" s="53"/>
      <c r="G37" s="53"/>
      <c r="H37" s="53"/>
      <c r="J37" s="53"/>
      <c r="K37" s="53"/>
      <c r="L37" s="53"/>
      <c r="M37" s="53"/>
      <c r="N37" s="53"/>
      <c r="O37" s="53"/>
      <c r="P37" s="53"/>
      <c r="Q37" s="12">
        <v>135.21</v>
      </c>
      <c r="R37" s="14">
        <v>0</v>
      </c>
      <c r="S37" s="14">
        <v>13.3</v>
      </c>
      <c r="T37" s="14">
        <v>0</v>
      </c>
      <c r="U37" s="14">
        <v>0</v>
      </c>
      <c r="V37" s="14">
        <v>0</v>
      </c>
      <c r="W37" s="14">
        <v>7.85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38.25</v>
      </c>
      <c r="AD37" s="14">
        <v>0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s="13" customFormat="1" ht="23.25" customHeight="1" x14ac:dyDescent="0.15">
      <c r="A38" s="38">
        <v>13</v>
      </c>
      <c r="B38" s="38" t="s">
        <v>963</v>
      </c>
      <c r="C38" s="38" t="s">
        <v>964</v>
      </c>
      <c r="D38" s="38" t="s">
        <v>965</v>
      </c>
      <c r="E38" s="38" t="s">
        <v>169</v>
      </c>
      <c r="F38" s="38" t="s">
        <v>344</v>
      </c>
      <c r="G38" s="38" t="s">
        <v>171</v>
      </c>
      <c r="H38" s="38">
        <v>1</v>
      </c>
      <c r="J38" s="38">
        <v>3</v>
      </c>
      <c r="K38" s="38">
        <v>204</v>
      </c>
      <c r="L38" s="38">
        <v>0</v>
      </c>
      <c r="M38" s="38">
        <v>16</v>
      </c>
      <c r="N38" s="54">
        <v>0</v>
      </c>
      <c r="O38" s="38">
        <v>142</v>
      </c>
      <c r="P38" s="54">
        <v>0.98076923076923095</v>
      </c>
      <c r="Q38" s="12">
        <v>136</v>
      </c>
      <c r="R38" s="12">
        <v>0</v>
      </c>
      <c r="S38" s="14">
        <v>14</v>
      </c>
      <c r="T38" s="14">
        <v>0</v>
      </c>
      <c r="U38" s="14">
        <v>0</v>
      </c>
      <c r="V38" s="14">
        <v>0</v>
      </c>
      <c r="W38" s="14">
        <v>1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7</v>
      </c>
      <c r="AD38" s="14">
        <v>0</v>
      </c>
      <c r="AE38" s="54">
        <v>3.5</v>
      </c>
      <c r="AF38" s="54">
        <v>1</v>
      </c>
      <c r="AG38" s="54">
        <v>0</v>
      </c>
      <c r="AH38" s="54">
        <v>9.6199999999999992</v>
      </c>
      <c r="AI38" s="54">
        <v>7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38">
        <v>0</v>
      </c>
      <c r="AP38" s="54">
        <v>0</v>
      </c>
      <c r="AQ38" s="54">
        <v>0</v>
      </c>
      <c r="AR38" s="54">
        <v>209.41</v>
      </c>
      <c r="AS38" s="38">
        <v>3.5</v>
      </c>
      <c r="AT38" s="54">
        <v>4.1900000000000004</v>
      </c>
      <c r="AU38" s="54">
        <v>0</v>
      </c>
      <c r="AV38" s="54">
        <v>0</v>
      </c>
      <c r="AW38" s="54">
        <v>0</v>
      </c>
      <c r="AX38" s="54">
        <v>80.42</v>
      </c>
      <c r="AY38" s="54">
        <v>88.11</v>
      </c>
      <c r="AZ38" s="54">
        <v>121.3</v>
      </c>
      <c r="BA38" s="54">
        <v>100</v>
      </c>
      <c r="BB38" s="54">
        <v>85200</v>
      </c>
      <c r="BC38" s="38" t="s">
        <v>4</v>
      </c>
    </row>
    <row r="39" spans="1:55" s="13" customFormat="1" ht="23.25" customHeight="1" x14ac:dyDescent="0.15">
      <c r="A39" s="53"/>
      <c r="B39" s="53"/>
      <c r="C39" s="53"/>
      <c r="D39" s="53"/>
      <c r="E39" s="53"/>
      <c r="F39" s="53"/>
      <c r="G39" s="53"/>
      <c r="H39" s="53"/>
      <c r="J39" s="53"/>
      <c r="K39" s="53"/>
      <c r="L39" s="53"/>
      <c r="M39" s="53"/>
      <c r="N39" s="53"/>
      <c r="O39" s="53"/>
      <c r="P39" s="53"/>
      <c r="Q39" s="12">
        <v>133.38</v>
      </c>
      <c r="R39" s="14">
        <v>0</v>
      </c>
      <c r="S39" s="14">
        <v>20.6</v>
      </c>
      <c r="T39" s="14">
        <v>0</v>
      </c>
      <c r="U39" s="14">
        <v>0</v>
      </c>
      <c r="V39" s="14">
        <v>0</v>
      </c>
      <c r="W39" s="14">
        <v>7.85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27.46</v>
      </c>
      <c r="AD39" s="14">
        <v>0</v>
      </c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s="13" customFormat="1" ht="23.25" customHeight="1" x14ac:dyDescent="0.15">
      <c r="A40" s="38">
        <v>14</v>
      </c>
      <c r="B40" s="38" t="s">
        <v>966</v>
      </c>
      <c r="C40" s="38" t="s">
        <v>967</v>
      </c>
      <c r="D40" s="38" t="s">
        <v>968</v>
      </c>
      <c r="E40" s="38" t="s">
        <v>169</v>
      </c>
      <c r="F40" s="38" t="s">
        <v>344</v>
      </c>
      <c r="G40" s="38" t="s">
        <v>171</v>
      </c>
      <c r="H40" s="38">
        <v>1</v>
      </c>
      <c r="J40" s="38">
        <v>4</v>
      </c>
      <c r="K40" s="38">
        <v>204</v>
      </c>
      <c r="L40" s="38">
        <v>0</v>
      </c>
      <c r="M40" s="38">
        <v>10</v>
      </c>
      <c r="N40" s="54">
        <v>96.984999999999999</v>
      </c>
      <c r="O40" s="38">
        <v>86</v>
      </c>
      <c r="P40" s="54">
        <v>1.1277325581395301</v>
      </c>
      <c r="Q40" s="12">
        <v>88</v>
      </c>
      <c r="R40" s="12">
        <v>0</v>
      </c>
      <c r="S40" s="14">
        <v>6</v>
      </c>
      <c r="T40" s="14">
        <v>0</v>
      </c>
      <c r="U40" s="14">
        <v>0</v>
      </c>
      <c r="V40" s="14">
        <v>0</v>
      </c>
      <c r="W40" s="14">
        <v>1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9</v>
      </c>
      <c r="AD40" s="14">
        <v>0</v>
      </c>
      <c r="AE40" s="54">
        <v>1.5</v>
      </c>
      <c r="AF40" s="54">
        <v>3</v>
      </c>
      <c r="AG40" s="54">
        <v>2</v>
      </c>
      <c r="AH40" s="54">
        <v>0</v>
      </c>
      <c r="AI40" s="54">
        <v>7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38">
        <v>0</v>
      </c>
      <c r="AP40" s="54">
        <v>0</v>
      </c>
      <c r="AQ40" s="54">
        <v>0</v>
      </c>
      <c r="AR40" s="54">
        <v>161.04</v>
      </c>
      <c r="AS40" s="38">
        <v>1.5</v>
      </c>
      <c r="AT40" s="54">
        <v>3.22</v>
      </c>
      <c r="AU40" s="54">
        <v>0</v>
      </c>
      <c r="AV40" s="54">
        <v>0</v>
      </c>
      <c r="AW40" s="54">
        <v>0</v>
      </c>
      <c r="AX40" s="54">
        <v>52.96</v>
      </c>
      <c r="AY40" s="54">
        <v>57.68</v>
      </c>
      <c r="AZ40" s="54">
        <v>103.36</v>
      </c>
      <c r="BA40" s="54">
        <v>100</v>
      </c>
      <c r="BB40" s="54">
        <v>13400</v>
      </c>
      <c r="BC40" s="38" t="s">
        <v>4</v>
      </c>
    </row>
    <row r="41" spans="1:55" s="13" customFormat="1" ht="23.25" customHeight="1" x14ac:dyDescent="0.15">
      <c r="A41" s="53"/>
      <c r="B41" s="53"/>
      <c r="C41" s="53"/>
      <c r="D41" s="53"/>
      <c r="E41" s="53"/>
      <c r="F41" s="53"/>
      <c r="G41" s="53"/>
      <c r="H41" s="53"/>
      <c r="J41" s="53"/>
      <c r="K41" s="53"/>
      <c r="L41" s="53"/>
      <c r="M41" s="53"/>
      <c r="N41" s="53"/>
      <c r="O41" s="53"/>
      <c r="P41" s="53"/>
      <c r="Q41" s="12">
        <v>99.24</v>
      </c>
      <c r="R41" s="14">
        <v>0</v>
      </c>
      <c r="S41" s="14">
        <v>10.15</v>
      </c>
      <c r="T41" s="14">
        <v>0</v>
      </c>
      <c r="U41" s="14">
        <v>0</v>
      </c>
      <c r="V41" s="14">
        <v>0</v>
      </c>
      <c r="W41" s="14">
        <v>7.85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35.31</v>
      </c>
      <c r="AD41" s="14">
        <v>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</row>
    <row r="42" spans="1:55" s="13" customFormat="1" ht="23.25" customHeight="1" x14ac:dyDescent="0.15">
      <c r="A42" s="38">
        <v>15</v>
      </c>
      <c r="B42" s="38" t="s">
        <v>969</v>
      </c>
      <c r="C42" s="38" t="s">
        <v>970</v>
      </c>
      <c r="D42" s="38" t="s">
        <v>971</v>
      </c>
      <c r="E42" s="38" t="s">
        <v>175</v>
      </c>
      <c r="F42" s="38" t="s">
        <v>253</v>
      </c>
      <c r="G42" s="38" t="s">
        <v>171</v>
      </c>
      <c r="H42" s="38">
        <v>1</v>
      </c>
      <c r="J42" s="38">
        <v>3</v>
      </c>
      <c r="K42" s="38">
        <v>204</v>
      </c>
      <c r="L42" s="38">
        <v>0</v>
      </c>
      <c r="M42" s="38">
        <v>11.5</v>
      </c>
      <c r="N42" s="54">
        <v>131.44</v>
      </c>
      <c r="O42" s="38">
        <v>92</v>
      </c>
      <c r="P42" s="54">
        <v>1.42869565217391</v>
      </c>
      <c r="Q42" s="12">
        <v>100</v>
      </c>
      <c r="R42" s="12">
        <v>0</v>
      </c>
      <c r="S42" s="14">
        <v>0</v>
      </c>
      <c r="T42" s="14">
        <v>0</v>
      </c>
      <c r="U42" s="14">
        <v>0</v>
      </c>
      <c r="V42" s="14">
        <v>0</v>
      </c>
      <c r="W42" s="14">
        <v>1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9</v>
      </c>
      <c r="AD42" s="14">
        <v>0</v>
      </c>
      <c r="AE42" s="54">
        <v>0</v>
      </c>
      <c r="AF42" s="54">
        <v>3</v>
      </c>
      <c r="AG42" s="54">
        <v>0.5</v>
      </c>
      <c r="AH42" s="54">
        <v>0</v>
      </c>
      <c r="AI42" s="54">
        <v>7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38">
        <v>0</v>
      </c>
      <c r="AP42" s="54">
        <v>0</v>
      </c>
      <c r="AQ42" s="54">
        <v>0</v>
      </c>
      <c r="AR42" s="54">
        <v>193.02</v>
      </c>
      <c r="AS42" s="38">
        <v>0</v>
      </c>
      <c r="AT42" s="54">
        <v>3.86</v>
      </c>
      <c r="AU42" s="54">
        <v>0</v>
      </c>
      <c r="AV42" s="54">
        <v>0</v>
      </c>
      <c r="AW42" s="54">
        <v>0</v>
      </c>
      <c r="AX42" s="54">
        <v>52.96</v>
      </c>
      <c r="AY42" s="54">
        <v>56.82</v>
      </c>
      <c r="AZ42" s="54">
        <v>136.19999999999999</v>
      </c>
      <c r="BA42" s="54">
        <v>100</v>
      </c>
      <c r="BB42" s="54">
        <v>144800</v>
      </c>
      <c r="BC42" s="38" t="s">
        <v>4</v>
      </c>
    </row>
    <row r="43" spans="1:55" s="13" customFormat="1" ht="23.25" customHeight="1" x14ac:dyDescent="0.15">
      <c r="A43" s="53"/>
      <c r="B43" s="53"/>
      <c r="C43" s="53"/>
      <c r="D43" s="53"/>
      <c r="E43" s="53"/>
      <c r="F43" s="53"/>
      <c r="G43" s="53"/>
      <c r="H43" s="53"/>
      <c r="J43" s="53"/>
      <c r="K43" s="53"/>
      <c r="L43" s="53"/>
      <c r="M43" s="53"/>
      <c r="N43" s="53"/>
      <c r="O43" s="53"/>
      <c r="P43" s="53"/>
      <c r="Q43" s="12">
        <v>142.87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7.85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35.31</v>
      </c>
      <c r="AD43" s="14">
        <v>0</v>
      </c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</row>
    <row r="44" spans="1:55" s="13" customFormat="1" ht="23.25" customHeight="1" x14ac:dyDescent="0.15">
      <c r="A44" s="38">
        <v>16</v>
      </c>
      <c r="B44" s="38" t="s">
        <v>972</v>
      </c>
      <c r="C44" s="38" t="s">
        <v>973</v>
      </c>
      <c r="D44" s="38" t="s">
        <v>974</v>
      </c>
      <c r="E44" s="38" t="s">
        <v>169</v>
      </c>
      <c r="F44" s="38" t="s">
        <v>253</v>
      </c>
      <c r="G44" s="38" t="s">
        <v>171</v>
      </c>
      <c r="H44" s="38">
        <v>0</v>
      </c>
      <c r="J44" s="38">
        <v>2</v>
      </c>
      <c r="K44" s="38">
        <v>204</v>
      </c>
      <c r="L44" s="38">
        <v>0</v>
      </c>
      <c r="M44" s="38">
        <v>12.5</v>
      </c>
      <c r="N44" s="54">
        <v>132.79499999999999</v>
      </c>
      <c r="O44" s="38">
        <v>108</v>
      </c>
      <c r="P44" s="54">
        <v>1.2295833333333299</v>
      </c>
      <c r="Q44" s="12">
        <v>108</v>
      </c>
      <c r="R44" s="12">
        <v>0</v>
      </c>
      <c r="S44" s="14">
        <v>8</v>
      </c>
      <c r="T44" s="14">
        <v>0</v>
      </c>
      <c r="U44" s="14">
        <v>0</v>
      </c>
      <c r="V44" s="14">
        <v>0</v>
      </c>
      <c r="W44" s="14">
        <v>1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9</v>
      </c>
      <c r="AD44" s="14">
        <v>0</v>
      </c>
      <c r="AE44" s="54">
        <v>2</v>
      </c>
      <c r="AF44" s="54">
        <v>0</v>
      </c>
      <c r="AG44" s="54">
        <v>2.5</v>
      </c>
      <c r="AH44" s="54">
        <v>0</v>
      </c>
      <c r="AI44" s="54">
        <v>7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38">
        <v>0</v>
      </c>
      <c r="AP44" s="54">
        <v>0</v>
      </c>
      <c r="AQ44" s="54">
        <v>0</v>
      </c>
      <c r="AR44" s="54">
        <v>199.71</v>
      </c>
      <c r="AS44" s="38">
        <v>2</v>
      </c>
      <c r="AT44" s="54">
        <v>3.99</v>
      </c>
      <c r="AU44" s="54">
        <v>0</v>
      </c>
      <c r="AV44" s="54">
        <v>0</v>
      </c>
      <c r="AW44" s="54">
        <v>0</v>
      </c>
      <c r="AX44" s="54">
        <v>68.650000000000006</v>
      </c>
      <c r="AY44" s="54">
        <v>74.64</v>
      </c>
      <c r="AZ44" s="54">
        <v>125.07</v>
      </c>
      <c r="BA44" s="54">
        <v>100</v>
      </c>
      <c r="BB44" s="54">
        <v>100300</v>
      </c>
      <c r="BC44" s="38" t="s">
        <v>4</v>
      </c>
    </row>
    <row r="45" spans="1:55" s="13" customFormat="1" ht="23.25" customHeight="1" x14ac:dyDescent="0.15">
      <c r="A45" s="53"/>
      <c r="B45" s="53"/>
      <c r="C45" s="53"/>
      <c r="D45" s="53"/>
      <c r="E45" s="53"/>
      <c r="F45" s="53"/>
      <c r="G45" s="53"/>
      <c r="H45" s="53"/>
      <c r="J45" s="53"/>
      <c r="K45" s="53"/>
      <c r="L45" s="53"/>
      <c r="M45" s="53"/>
      <c r="N45" s="53"/>
      <c r="O45" s="53"/>
      <c r="P45" s="53"/>
      <c r="Q45" s="12">
        <v>132.79</v>
      </c>
      <c r="R45" s="14">
        <v>0</v>
      </c>
      <c r="S45" s="14">
        <v>14.76</v>
      </c>
      <c r="T45" s="14">
        <v>0</v>
      </c>
      <c r="U45" s="14">
        <v>0</v>
      </c>
      <c r="V45" s="14">
        <v>0</v>
      </c>
      <c r="W45" s="14">
        <v>7.85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35.31</v>
      </c>
      <c r="AD45" s="14">
        <v>0</v>
      </c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</row>
    <row r="46" spans="1:55" s="13" customFormat="1" ht="23.25" customHeight="1" x14ac:dyDescent="0.15">
      <c r="A46" s="38">
        <v>17</v>
      </c>
      <c r="B46" s="38" t="s">
        <v>975</v>
      </c>
      <c r="C46" s="38" t="s">
        <v>976</v>
      </c>
      <c r="D46" s="38" t="s">
        <v>977</v>
      </c>
      <c r="E46" s="38" t="s">
        <v>169</v>
      </c>
      <c r="F46" s="38" t="s">
        <v>322</v>
      </c>
      <c r="G46" s="38" t="s">
        <v>171</v>
      </c>
      <c r="H46" s="38">
        <v>1</v>
      </c>
      <c r="J46" s="38">
        <v>3</v>
      </c>
      <c r="K46" s="38">
        <v>204</v>
      </c>
      <c r="L46" s="38">
        <v>0</v>
      </c>
      <c r="M46" s="38">
        <v>14.25</v>
      </c>
      <c r="N46" s="54">
        <v>150.16499999999999</v>
      </c>
      <c r="O46" s="38">
        <v>122</v>
      </c>
      <c r="P46" s="54">
        <v>1.2308606557377</v>
      </c>
      <c r="Q46" s="12">
        <v>122</v>
      </c>
      <c r="R46" s="12">
        <v>0</v>
      </c>
      <c r="S46" s="14">
        <v>8</v>
      </c>
      <c r="T46" s="14">
        <v>0</v>
      </c>
      <c r="U46" s="14">
        <v>0</v>
      </c>
      <c r="V46" s="14">
        <v>0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8.25</v>
      </c>
      <c r="AD46" s="14">
        <v>0</v>
      </c>
      <c r="AE46" s="54">
        <v>2</v>
      </c>
      <c r="AF46" s="54">
        <v>1.5</v>
      </c>
      <c r="AG46" s="54">
        <v>0</v>
      </c>
      <c r="AH46" s="54">
        <v>9.42</v>
      </c>
      <c r="AI46" s="54">
        <v>7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38">
        <v>0</v>
      </c>
      <c r="AP46" s="54">
        <v>0</v>
      </c>
      <c r="AQ46" s="54">
        <v>0</v>
      </c>
      <c r="AR46" s="54">
        <v>223.57</v>
      </c>
      <c r="AS46" s="38">
        <v>2</v>
      </c>
      <c r="AT46" s="54">
        <v>4.47</v>
      </c>
      <c r="AU46" s="54">
        <v>0</v>
      </c>
      <c r="AV46" s="54">
        <v>0</v>
      </c>
      <c r="AW46" s="54">
        <v>0</v>
      </c>
      <c r="AX46" s="54">
        <v>76.5</v>
      </c>
      <c r="AY46" s="54">
        <v>82.97</v>
      </c>
      <c r="AZ46" s="54">
        <v>140.6</v>
      </c>
      <c r="BA46" s="54">
        <v>100</v>
      </c>
      <c r="BB46" s="54">
        <v>162400</v>
      </c>
      <c r="BC46" s="38" t="s">
        <v>4</v>
      </c>
    </row>
    <row r="47" spans="1:55" s="13" customFormat="1" ht="23.25" customHeight="1" x14ac:dyDescent="0.15">
      <c r="A47" s="53"/>
      <c r="B47" s="53"/>
      <c r="C47" s="53"/>
      <c r="D47" s="53"/>
      <c r="E47" s="53"/>
      <c r="F47" s="53"/>
      <c r="G47" s="53"/>
      <c r="H47" s="53"/>
      <c r="J47" s="53"/>
      <c r="K47" s="53"/>
      <c r="L47" s="53"/>
      <c r="M47" s="53"/>
      <c r="N47" s="53"/>
      <c r="O47" s="53"/>
      <c r="P47" s="53"/>
      <c r="Q47" s="12">
        <v>150.16</v>
      </c>
      <c r="R47" s="14">
        <v>0</v>
      </c>
      <c r="S47" s="14">
        <v>14.77</v>
      </c>
      <c r="T47" s="14">
        <v>0</v>
      </c>
      <c r="U47" s="14">
        <v>0</v>
      </c>
      <c r="V47" s="14">
        <v>0</v>
      </c>
      <c r="W47" s="14">
        <v>7.85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32.369999999999997</v>
      </c>
      <c r="AD47" s="14">
        <v>0</v>
      </c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</row>
    <row r="48" spans="1:55" s="13" customFormat="1" ht="23.25" customHeight="1" x14ac:dyDescent="0.15">
      <c r="A48" s="38">
        <v>18</v>
      </c>
      <c r="B48" s="38" t="s">
        <v>978</v>
      </c>
      <c r="C48" s="38" t="s">
        <v>979</v>
      </c>
      <c r="D48" s="38" t="s">
        <v>980</v>
      </c>
      <c r="E48" s="38" t="s">
        <v>169</v>
      </c>
      <c r="F48" s="38" t="s">
        <v>744</v>
      </c>
      <c r="G48" s="38" t="s">
        <v>171</v>
      </c>
      <c r="H48" s="38">
        <v>1</v>
      </c>
      <c r="J48" s="38">
        <v>1</v>
      </c>
      <c r="K48" s="38">
        <v>204</v>
      </c>
      <c r="L48" s="38">
        <v>0</v>
      </c>
      <c r="M48" s="38">
        <v>12</v>
      </c>
      <c r="N48" s="54">
        <v>0</v>
      </c>
      <c r="O48" s="38">
        <v>104</v>
      </c>
      <c r="P48" s="54">
        <v>0.98076923076923095</v>
      </c>
      <c r="Q48" s="12">
        <v>104</v>
      </c>
      <c r="R48" s="12">
        <v>0</v>
      </c>
      <c r="S48" s="14">
        <v>8</v>
      </c>
      <c r="T48" s="14">
        <v>0</v>
      </c>
      <c r="U48" s="14">
        <v>0</v>
      </c>
      <c r="V48" s="14">
        <v>0</v>
      </c>
      <c r="W48" s="14">
        <v>1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8.5</v>
      </c>
      <c r="AD48" s="14">
        <v>0</v>
      </c>
      <c r="AE48" s="54">
        <v>2</v>
      </c>
      <c r="AF48" s="54">
        <v>3.5</v>
      </c>
      <c r="AG48" s="54">
        <v>0</v>
      </c>
      <c r="AH48" s="54">
        <v>8.65</v>
      </c>
      <c r="AI48" s="54">
        <v>7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38">
        <v>0</v>
      </c>
      <c r="AP48" s="54">
        <v>0</v>
      </c>
      <c r="AQ48" s="54">
        <v>0</v>
      </c>
      <c r="AR48" s="54">
        <v>172.61</v>
      </c>
      <c r="AS48" s="38">
        <v>2</v>
      </c>
      <c r="AT48" s="54">
        <v>3.45</v>
      </c>
      <c r="AU48" s="54">
        <v>0</v>
      </c>
      <c r="AV48" s="54">
        <v>0</v>
      </c>
      <c r="AW48" s="54">
        <v>0</v>
      </c>
      <c r="AX48" s="54">
        <v>76.5</v>
      </c>
      <c r="AY48" s="54">
        <v>81.95</v>
      </c>
      <c r="AZ48" s="54">
        <v>90.66</v>
      </c>
      <c r="BA48" s="54">
        <v>50</v>
      </c>
      <c r="BB48" s="54">
        <v>162600</v>
      </c>
      <c r="BC48" s="38" t="s">
        <v>4</v>
      </c>
    </row>
    <row r="49" spans="1:55" s="13" customFormat="1" ht="23.25" customHeight="1" x14ac:dyDescent="0.15">
      <c r="A49" s="53"/>
      <c r="B49" s="53"/>
      <c r="C49" s="53"/>
      <c r="D49" s="53"/>
      <c r="E49" s="53"/>
      <c r="F49" s="53"/>
      <c r="G49" s="53"/>
      <c r="H49" s="53"/>
      <c r="J49" s="53"/>
      <c r="K49" s="53"/>
      <c r="L49" s="53"/>
      <c r="M49" s="53"/>
      <c r="N49" s="53"/>
      <c r="O49" s="53"/>
      <c r="P49" s="53"/>
      <c r="Q49" s="12">
        <v>102</v>
      </c>
      <c r="R49" s="14">
        <v>0</v>
      </c>
      <c r="S49" s="14">
        <v>11.77</v>
      </c>
      <c r="T49" s="14">
        <v>0</v>
      </c>
      <c r="U49" s="14">
        <v>0</v>
      </c>
      <c r="V49" s="14">
        <v>0</v>
      </c>
      <c r="W49" s="14">
        <v>7.85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33.35</v>
      </c>
      <c r="AD49" s="14">
        <v>0</v>
      </c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</row>
    <row r="50" spans="1:55" s="13" customFormat="1" ht="23.25" customHeight="1" x14ac:dyDescent="0.15">
      <c r="A50" s="38">
        <v>19</v>
      </c>
      <c r="B50" s="38" t="s">
        <v>981</v>
      </c>
      <c r="C50" s="38" t="s">
        <v>982</v>
      </c>
      <c r="D50" s="38" t="s">
        <v>983</v>
      </c>
      <c r="E50" s="38" t="s">
        <v>169</v>
      </c>
      <c r="F50" s="38" t="s">
        <v>984</v>
      </c>
      <c r="G50" s="38" t="s">
        <v>171</v>
      </c>
      <c r="H50" s="38">
        <v>1</v>
      </c>
      <c r="J50" s="38">
        <v>1</v>
      </c>
      <c r="K50" s="38">
        <v>202</v>
      </c>
      <c r="L50" s="38">
        <v>0</v>
      </c>
      <c r="M50" s="38">
        <v>12.25</v>
      </c>
      <c r="N50" s="54">
        <v>117.2675</v>
      </c>
      <c r="O50" s="38">
        <v>102</v>
      </c>
      <c r="P50" s="54">
        <v>1.14968137254902</v>
      </c>
      <c r="Q50" s="12">
        <v>106</v>
      </c>
      <c r="R50" s="12">
        <v>0</v>
      </c>
      <c r="S50" s="14">
        <v>4</v>
      </c>
      <c r="T50" s="14">
        <v>0</v>
      </c>
      <c r="U50" s="14">
        <v>0</v>
      </c>
      <c r="V50" s="14">
        <v>0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9.25</v>
      </c>
      <c r="AD50" s="14">
        <v>0</v>
      </c>
      <c r="AE50" s="54">
        <v>1</v>
      </c>
      <c r="AF50" s="54">
        <v>2.5</v>
      </c>
      <c r="AG50" s="54">
        <v>0</v>
      </c>
      <c r="AH50" s="54">
        <v>9.0399999999999991</v>
      </c>
      <c r="AI50" s="54">
        <v>7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38">
        <v>0</v>
      </c>
      <c r="AP50" s="54">
        <v>0</v>
      </c>
      <c r="AQ50" s="54">
        <v>0</v>
      </c>
      <c r="AR50" s="54">
        <v>189.51</v>
      </c>
      <c r="AS50" s="38">
        <v>1</v>
      </c>
      <c r="AT50" s="54">
        <v>3.79</v>
      </c>
      <c r="AU50" s="54">
        <v>0</v>
      </c>
      <c r="AV50" s="54">
        <v>0</v>
      </c>
      <c r="AW50" s="54">
        <v>0</v>
      </c>
      <c r="AX50" s="54">
        <v>75.75</v>
      </c>
      <c r="AY50" s="54">
        <v>80.540000000000006</v>
      </c>
      <c r="AZ50" s="54">
        <v>108.97</v>
      </c>
      <c r="BA50" s="54">
        <v>100</v>
      </c>
      <c r="BB50" s="54">
        <v>35900</v>
      </c>
      <c r="BC50" s="38" t="s">
        <v>4</v>
      </c>
    </row>
    <row r="51" spans="1:55" s="13" customFormat="1" ht="23.25" customHeight="1" x14ac:dyDescent="0.15">
      <c r="A51" s="53"/>
      <c r="B51" s="53"/>
      <c r="C51" s="53"/>
      <c r="D51" s="53"/>
      <c r="E51" s="53"/>
      <c r="F51" s="53"/>
      <c r="G51" s="53"/>
      <c r="H51" s="53"/>
      <c r="J51" s="53"/>
      <c r="K51" s="53"/>
      <c r="L51" s="53"/>
      <c r="M51" s="53"/>
      <c r="N51" s="53"/>
      <c r="O51" s="53"/>
      <c r="P51" s="53"/>
      <c r="Q51" s="12">
        <v>121.87</v>
      </c>
      <c r="R51" s="14">
        <v>0</v>
      </c>
      <c r="S51" s="14">
        <v>6.9</v>
      </c>
      <c r="T51" s="14">
        <v>0</v>
      </c>
      <c r="U51" s="14">
        <v>0</v>
      </c>
      <c r="V51" s="14">
        <v>0</v>
      </c>
      <c r="W51" s="14">
        <v>7.77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35.93</v>
      </c>
      <c r="AD51" s="14">
        <v>0</v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</row>
    <row r="52" spans="1:55" s="13" customFormat="1" ht="23.25" customHeight="1" x14ac:dyDescent="0.15">
      <c r="A52" s="38">
        <v>20</v>
      </c>
      <c r="B52" s="38" t="s">
        <v>985</v>
      </c>
      <c r="C52" s="38" t="s">
        <v>986</v>
      </c>
      <c r="D52" s="38" t="s">
        <v>987</v>
      </c>
      <c r="E52" s="38" t="s">
        <v>169</v>
      </c>
      <c r="F52" s="38" t="s">
        <v>265</v>
      </c>
      <c r="G52" s="38" t="s">
        <v>171</v>
      </c>
      <c r="H52" s="38">
        <v>0</v>
      </c>
      <c r="J52" s="38">
        <v>0</v>
      </c>
      <c r="K52" s="38">
        <v>202</v>
      </c>
      <c r="L52" s="38">
        <v>0</v>
      </c>
      <c r="M52" s="38">
        <v>20.25</v>
      </c>
      <c r="N52" s="54">
        <v>254.6215</v>
      </c>
      <c r="O52" s="38">
        <v>178</v>
      </c>
      <c r="P52" s="54">
        <v>1.43045786516854</v>
      </c>
      <c r="Q52" s="12">
        <v>170</v>
      </c>
      <c r="R52" s="12">
        <v>0</v>
      </c>
      <c r="S52" s="14">
        <v>16</v>
      </c>
      <c r="T52" s="14">
        <v>0</v>
      </c>
      <c r="U52" s="14">
        <v>0</v>
      </c>
      <c r="V52" s="14">
        <v>0</v>
      </c>
      <c r="W52" s="14">
        <v>1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3.75</v>
      </c>
      <c r="AD52" s="14">
        <v>0</v>
      </c>
      <c r="AE52" s="54">
        <v>4</v>
      </c>
      <c r="AF52" s="54">
        <v>0</v>
      </c>
      <c r="AG52" s="54">
        <v>0</v>
      </c>
      <c r="AH52" s="54">
        <v>10</v>
      </c>
      <c r="AI52" s="54">
        <v>7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38">
        <v>0</v>
      </c>
      <c r="AP52" s="54">
        <v>0</v>
      </c>
      <c r="AQ52" s="54">
        <v>0</v>
      </c>
      <c r="AR52" s="54">
        <v>320.83999999999997</v>
      </c>
      <c r="AS52" s="38">
        <v>4</v>
      </c>
      <c r="AT52" s="54">
        <v>5.9</v>
      </c>
      <c r="AU52" s="54">
        <v>0</v>
      </c>
      <c r="AV52" s="54">
        <v>0</v>
      </c>
      <c r="AW52" s="54">
        <v>0</v>
      </c>
      <c r="AX52" s="54">
        <v>83.52</v>
      </c>
      <c r="AY52" s="54">
        <v>93.42</v>
      </c>
      <c r="AZ52" s="54">
        <v>227.42</v>
      </c>
      <c r="BA52" s="54">
        <v>200</v>
      </c>
      <c r="BB52" s="54">
        <v>109700</v>
      </c>
      <c r="BC52" s="38" t="s">
        <v>4</v>
      </c>
    </row>
    <row r="53" spans="1:55" s="13" customFormat="1" ht="23.25" customHeight="1" x14ac:dyDescent="0.15">
      <c r="A53" s="53"/>
      <c r="B53" s="53"/>
      <c r="C53" s="53"/>
      <c r="D53" s="53"/>
      <c r="E53" s="53"/>
      <c r="F53" s="53"/>
      <c r="G53" s="53"/>
      <c r="H53" s="53"/>
      <c r="J53" s="53"/>
      <c r="K53" s="53"/>
      <c r="L53" s="53"/>
      <c r="M53" s="53"/>
      <c r="N53" s="53"/>
      <c r="O53" s="53"/>
      <c r="P53" s="53"/>
      <c r="Q53" s="12">
        <v>243.18</v>
      </c>
      <c r="R53" s="14">
        <v>0</v>
      </c>
      <c r="S53" s="14">
        <v>34.33</v>
      </c>
      <c r="T53" s="14">
        <v>0</v>
      </c>
      <c r="U53" s="14">
        <v>0</v>
      </c>
      <c r="V53" s="14">
        <v>0</v>
      </c>
      <c r="W53" s="14">
        <v>7.77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14.57</v>
      </c>
      <c r="AD53" s="14">
        <v>0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</row>
    <row r="54" spans="1:55" s="13" customFormat="1" ht="23.25" customHeight="1" x14ac:dyDescent="0.15">
      <c r="A54" s="38">
        <v>21</v>
      </c>
      <c r="B54" s="38" t="s">
        <v>988</v>
      </c>
      <c r="C54" s="38" t="s">
        <v>989</v>
      </c>
      <c r="D54" s="38" t="s">
        <v>990</v>
      </c>
      <c r="E54" s="38" t="s">
        <v>169</v>
      </c>
      <c r="F54" s="38" t="s">
        <v>689</v>
      </c>
      <c r="G54" s="38" t="s">
        <v>281</v>
      </c>
      <c r="H54" s="38">
        <v>1</v>
      </c>
      <c r="J54" s="38">
        <v>2</v>
      </c>
      <c r="K54" s="38">
        <v>220</v>
      </c>
      <c r="L54" s="38">
        <v>50</v>
      </c>
      <c r="M54" s="38">
        <v>21.75</v>
      </c>
      <c r="N54" s="54">
        <v>0</v>
      </c>
      <c r="O54" s="38">
        <v>186</v>
      </c>
      <c r="P54" s="54">
        <v>1.0576923076923099</v>
      </c>
      <c r="Q54" s="12">
        <v>182</v>
      </c>
      <c r="R54" s="12">
        <v>0</v>
      </c>
      <c r="S54" s="14">
        <v>12</v>
      </c>
      <c r="T54" s="14">
        <v>0</v>
      </c>
      <c r="U54" s="14">
        <v>0</v>
      </c>
      <c r="V54" s="14">
        <v>0</v>
      </c>
      <c r="W54" s="14">
        <v>1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1.5</v>
      </c>
      <c r="AD54" s="14">
        <v>0</v>
      </c>
      <c r="AE54" s="54">
        <v>3</v>
      </c>
      <c r="AF54" s="54">
        <v>0.75</v>
      </c>
      <c r="AG54" s="54">
        <v>0</v>
      </c>
      <c r="AH54" s="54">
        <v>9.7100000000000009</v>
      </c>
      <c r="AI54" s="54">
        <v>7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38">
        <v>19.420000000000002</v>
      </c>
      <c r="AP54" s="54">
        <v>0</v>
      </c>
      <c r="AQ54" s="54">
        <v>0</v>
      </c>
      <c r="AR54" s="54">
        <v>314.04000000000002</v>
      </c>
      <c r="AS54" s="38">
        <v>3</v>
      </c>
      <c r="AT54" s="54">
        <v>5.9</v>
      </c>
      <c r="AU54" s="54">
        <v>0</v>
      </c>
      <c r="AV54" s="54">
        <v>0</v>
      </c>
      <c r="AW54" s="54">
        <v>0</v>
      </c>
      <c r="AX54" s="54">
        <v>99.42</v>
      </c>
      <c r="AY54" s="54">
        <v>108.32</v>
      </c>
      <c r="AZ54" s="54">
        <v>205.72</v>
      </c>
      <c r="BA54" s="54">
        <v>200</v>
      </c>
      <c r="BB54" s="54">
        <v>22900</v>
      </c>
      <c r="BC54" s="38" t="s">
        <v>4</v>
      </c>
    </row>
    <row r="55" spans="1:55" s="13" customFormat="1" ht="23.25" customHeight="1" x14ac:dyDescent="0.15">
      <c r="A55" s="53"/>
      <c r="B55" s="53"/>
      <c r="C55" s="53"/>
      <c r="D55" s="53"/>
      <c r="E55" s="53"/>
      <c r="F55" s="53"/>
      <c r="G55" s="53"/>
      <c r="H55" s="53"/>
      <c r="J55" s="53"/>
      <c r="K55" s="53"/>
      <c r="L55" s="53"/>
      <c r="M55" s="53"/>
      <c r="N55" s="53"/>
      <c r="O55" s="53"/>
      <c r="P55" s="53"/>
      <c r="Q55" s="12">
        <v>241.06</v>
      </c>
      <c r="R55" s="14">
        <v>0</v>
      </c>
      <c r="S55" s="14">
        <v>19.04</v>
      </c>
      <c r="T55" s="14">
        <v>0</v>
      </c>
      <c r="U55" s="14">
        <v>0</v>
      </c>
      <c r="V55" s="14">
        <v>0</v>
      </c>
      <c r="W55" s="14">
        <v>8.4600000000000009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6.35</v>
      </c>
      <c r="AD55" s="14">
        <v>0</v>
      </c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</row>
    <row r="56" spans="1:55" s="13" customFormat="1" ht="23.25" customHeight="1" x14ac:dyDescent="0.15">
      <c r="A56" s="38">
        <v>22</v>
      </c>
      <c r="B56" s="38" t="s">
        <v>991</v>
      </c>
      <c r="C56" s="38" t="s">
        <v>992</v>
      </c>
      <c r="D56" s="38" t="s">
        <v>993</v>
      </c>
      <c r="E56" s="38" t="s">
        <v>169</v>
      </c>
      <c r="F56" s="38" t="s">
        <v>994</v>
      </c>
      <c r="G56" s="38" t="s">
        <v>171</v>
      </c>
      <c r="H56" s="38">
        <v>1</v>
      </c>
      <c r="J56" s="38">
        <v>1</v>
      </c>
      <c r="K56" s="38">
        <v>204</v>
      </c>
      <c r="L56" s="38">
        <v>20</v>
      </c>
      <c r="M56" s="38">
        <v>16.5</v>
      </c>
      <c r="N56" s="54">
        <v>0</v>
      </c>
      <c r="O56" s="38">
        <v>142</v>
      </c>
      <c r="P56" s="54">
        <v>0.98076923076923095</v>
      </c>
      <c r="Q56" s="12">
        <v>140</v>
      </c>
      <c r="R56" s="12">
        <v>0</v>
      </c>
      <c r="S56" s="14">
        <v>10</v>
      </c>
      <c r="T56" s="14">
        <v>0</v>
      </c>
      <c r="U56" s="14">
        <v>0</v>
      </c>
      <c r="V56" s="14">
        <v>0</v>
      </c>
      <c r="W56" s="14">
        <v>1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6</v>
      </c>
      <c r="AD56" s="14">
        <v>0</v>
      </c>
      <c r="AE56" s="54">
        <v>2.5</v>
      </c>
      <c r="AF56" s="54">
        <v>1.5</v>
      </c>
      <c r="AG56" s="54">
        <v>0</v>
      </c>
      <c r="AH56" s="54">
        <v>9.42</v>
      </c>
      <c r="AI56" s="54">
        <v>7</v>
      </c>
      <c r="AJ56" s="54">
        <v>0</v>
      </c>
      <c r="AK56" s="54">
        <v>8</v>
      </c>
      <c r="AL56" s="54">
        <v>0</v>
      </c>
      <c r="AM56" s="54">
        <v>0</v>
      </c>
      <c r="AN56" s="54">
        <v>0</v>
      </c>
      <c r="AO56" s="38">
        <v>0</v>
      </c>
      <c r="AP56" s="54">
        <v>0</v>
      </c>
      <c r="AQ56" s="54">
        <v>0</v>
      </c>
      <c r="AR56" s="54">
        <v>229.17</v>
      </c>
      <c r="AS56" s="38">
        <v>2.5</v>
      </c>
      <c r="AT56" s="54">
        <v>4.58</v>
      </c>
      <c r="AU56" s="54">
        <v>0</v>
      </c>
      <c r="AV56" s="54">
        <v>0</v>
      </c>
      <c r="AW56" s="54">
        <v>0</v>
      </c>
      <c r="AX56" s="54">
        <v>82.38</v>
      </c>
      <c r="AY56" s="54">
        <v>89.46</v>
      </c>
      <c r="AZ56" s="54">
        <v>139.71</v>
      </c>
      <c r="BA56" s="54">
        <v>100</v>
      </c>
      <c r="BB56" s="54">
        <v>158800</v>
      </c>
      <c r="BC56" s="38" t="s">
        <v>4</v>
      </c>
    </row>
    <row r="57" spans="1:55" s="13" customFormat="1" ht="23.25" customHeight="1" x14ac:dyDescent="0.15">
      <c r="A57" s="53"/>
      <c r="B57" s="53"/>
      <c r="C57" s="53"/>
      <c r="D57" s="53"/>
      <c r="E57" s="53"/>
      <c r="F57" s="53"/>
      <c r="G57" s="53"/>
      <c r="H57" s="53"/>
      <c r="J57" s="53"/>
      <c r="K57" s="53"/>
      <c r="L57" s="53"/>
      <c r="M57" s="53"/>
      <c r="N57" s="53"/>
      <c r="O57" s="53"/>
      <c r="P57" s="53"/>
      <c r="Q57" s="12">
        <v>156.16</v>
      </c>
      <c r="R57" s="14">
        <v>0</v>
      </c>
      <c r="S57" s="14">
        <v>14.71</v>
      </c>
      <c r="T57" s="14">
        <v>0</v>
      </c>
      <c r="U57" s="14">
        <v>0</v>
      </c>
      <c r="V57" s="14">
        <v>0</v>
      </c>
      <c r="W57" s="14">
        <v>7.85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23.54</v>
      </c>
      <c r="AD57" s="14">
        <v>0</v>
      </c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</row>
    <row r="58" spans="1:55" s="13" customFormat="1" ht="23.25" customHeight="1" x14ac:dyDescent="0.15">
      <c r="A58" s="38">
        <v>23</v>
      </c>
      <c r="B58" s="38" t="s">
        <v>995</v>
      </c>
      <c r="C58" s="38" t="s">
        <v>996</v>
      </c>
      <c r="D58" s="38" t="s">
        <v>997</v>
      </c>
      <c r="E58" s="38" t="s">
        <v>175</v>
      </c>
      <c r="F58" s="38" t="s">
        <v>344</v>
      </c>
      <c r="G58" s="38" t="s">
        <v>171</v>
      </c>
      <c r="H58" s="38">
        <v>1</v>
      </c>
      <c r="J58" s="38">
        <v>1</v>
      </c>
      <c r="K58" s="38">
        <v>204</v>
      </c>
      <c r="L58" s="38">
        <v>0</v>
      </c>
      <c r="M58" s="38">
        <v>13.25</v>
      </c>
      <c r="N58" s="54">
        <v>0</v>
      </c>
      <c r="O58" s="38">
        <v>114</v>
      </c>
      <c r="P58" s="54">
        <v>0.98076923076923095</v>
      </c>
      <c r="Q58" s="12">
        <v>114</v>
      </c>
      <c r="R58" s="12">
        <v>0</v>
      </c>
      <c r="S58" s="14">
        <v>8</v>
      </c>
      <c r="T58" s="14">
        <v>0</v>
      </c>
      <c r="U58" s="14">
        <v>0</v>
      </c>
      <c r="V58" s="14">
        <v>0</v>
      </c>
      <c r="W58" s="14">
        <v>1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8.75</v>
      </c>
      <c r="AD58" s="14">
        <v>0</v>
      </c>
      <c r="AE58" s="54">
        <v>2</v>
      </c>
      <c r="AF58" s="54">
        <v>2</v>
      </c>
      <c r="AG58" s="54">
        <v>0</v>
      </c>
      <c r="AH58" s="54">
        <v>9.23</v>
      </c>
      <c r="AI58" s="54">
        <v>7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38">
        <v>0</v>
      </c>
      <c r="AP58" s="54">
        <v>0</v>
      </c>
      <c r="AQ58" s="54">
        <v>0</v>
      </c>
      <c r="AR58" s="54">
        <v>183.98</v>
      </c>
      <c r="AS58" s="38">
        <v>2</v>
      </c>
      <c r="AT58" s="54">
        <v>3.68</v>
      </c>
      <c r="AU58" s="54">
        <v>0</v>
      </c>
      <c r="AV58" s="54">
        <v>0</v>
      </c>
      <c r="AW58" s="54">
        <v>0</v>
      </c>
      <c r="AX58" s="54">
        <v>68.650000000000006</v>
      </c>
      <c r="AY58" s="54">
        <v>74.33</v>
      </c>
      <c r="AZ58" s="54">
        <v>109.65</v>
      </c>
      <c r="BA58" s="54">
        <v>100</v>
      </c>
      <c r="BB58" s="54">
        <v>38600</v>
      </c>
      <c r="BC58" s="38" t="s">
        <v>4</v>
      </c>
    </row>
    <row r="59" spans="1:55" s="13" customFormat="1" ht="23.25" customHeight="1" x14ac:dyDescent="0.15">
      <c r="A59" s="53"/>
      <c r="B59" s="53"/>
      <c r="C59" s="53"/>
      <c r="D59" s="53"/>
      <c r="E59" s="53"/>
      <c r="F59" s="53"/>
      <c r="G59" s="53"/>
      <c r="H59" s="53"/>
      <c r="J59" s="53"/>
      <c r="K59" s="53"/>
      <c r="L59" s="53"/>
      <c r="M59" s="53"/>
      <c r="N59" s="53"/>
      <c r="O59" s="53"/>
      <c r="P59" s="53"/>
      <c r="Q59" s="12">
        <v>111.81</v>
      </c>
      <c r="R59" s="14">
        <v>0</v>
      </c>
      <c r="S59" s="14">
        <v>11.77</v>
      </c>
      <c r="T59" s="14">
        <v>0</v>
      </c>
      <c r="U59" s="14">
        <v>0</v>
      </c>
      <c r="V59" s="14">
        <v>0</v>
      </c>
      <c r="W59" s="14">
        <v>7.85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34.33</v>
      </c>
      <c r="AD59" s="14">
        <v>0</v>
      </c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</row>
    <row r="60" spans="1:55" s="13" customFormat="1" ht="23.25" customHeight="1" x14ac:dyDescent="0.15">
      <c r="A60" s="38">
        <v>24</v>
      </c>
      <c r="B60" s="38" t="s">
        <v>998</v>
      </c>
      <c r="C60" s="38" t="s">
        <v>999</v>
      </c>
      <c r="D60" s="38" t="s">
        <v>1000</v>
      </c>
      <c r="E60" s="38" t="s">
        <v>175</v>
      </c>
      <c r="F60" s="38" t="s">
        <v>344</v>
      </c>
      <c r="G60" s="38" t="s">
        <v>171</v>
      </c>
      <c r="H60" s="38">
        <v>1</v>
      </c>
      <c r="J60" s="38">
        <v>1</v>
      </c>
      <c r="K60" s="38">
        <v>204</v>
      </c>
      <c r="L60" s="38">
        <v>0</v>
      </c>
      <c r="M60" s="38">
        <v>15.5</v>
      </c>
      <c r="N60" s="54">
        <v>0</v>
      </c>
      <c r="O60" s="38">
        <v>128</v>
      </c>
      <c r="P60" s="54">
        <v>0.98076923076923095</v>
      </c>
      <c r="Q60" s="12">
        <v>132</v>
      </c>
      <c r="R60" s="12">
        <v>0</v>
      </c>
      <c r="S60" s="14">
        <v>4</v>
      </c>
      <c r="T60" s="14">
        <v>0</v>
      </c>
      <c r="U60" s="14">
        <v>0</v>
      </c>
      <c r="V60" s="14">
        <v>0</v>
      </c>
      <c r="W60" s="14">
        <v>1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7</v>
      </c>
      <c r="AD60" s="14">
        <v>0</v>
      </c>
      <c r="AE60" s="54">
        <v>1</v>
      </c>
      <c r="AF60" s="54">
        <v>1.5</v>
      </c>
      <c r="AG60" s="54">
        <v>0</v>
      </c>
      <c r="AH60" s="54">
        <v>9.42</v>
      </c>
      <c r="AI60" s="54">
        <v>7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38">
        <v>0</v>
      </c>
      <c r="AP60" s="54">
        <v>0</v>
      </c>
      <c r="AQ60" s="54">
        <v>0</v>
      </c>
      <c r="AR60" s="54">
        <v>188.07</v>
      </c>
      <c r="AS60" s="38">
        <v>1</v>
      </c>
      <c r="AT60" s="54">
        <v>3.76</v>
      </c>
      <c r="AU60" s="54">
        <v>0</v>
      </c>
      <c r="AV60" s="54">
        <v>0</v>
      </c>
      <c r="AW60" s="54">
        <v>0</v>
      </c>
      <c r="AX60" s="54">
        <v>66.69</v>
      </c>
      <c r="AY60" s="54">
        <v>71.45</v>
      </c>
      <c r="AZ60" s="54">
        <v>116.62</v>
      </c>
      <c r="BA60" s="54">
        <v>100</v>
      </c>
      <c r="BB60" s="54">
        <v>66500</v>
      </c>
      <c r="BC60" s="38" t="s">
        <v>4</v>
      </c>
    </row>
    <row r="61" spans="1:55" s="13" customFormat="1" ht="23.25" customHeight="1" x14ac:dyDescent="0.15">
      <c r="A61" s="53"/>
      <c r="B61" s="53"/>
      <c r="C61" s="53"/>
      <c r="D61" s="53"/>
      <c r="E61" s="53"/>
      <c r="F61" s="53"/>
      <c r="G61" s="53"/>
      <c r="H61" s="53"/>
      <c r="J61" s="53"/>
      <c r="K61" s="53"/>
      <c r="L61" s="53"/>
      <c r="M61" s="53"/>
      <c r="N61" s="53"/>
      <c r="O61" s="53"/>
      <c r="P61" s="53"/>
      <c r="Q61" s="12">
        <v>129.46</v>
      </c>
      <c r="R61" s="14">
        <v>0</v>
      </c>
      <c r="S61" s="14">
        <v>5.88</v>
      </c>
      <c r="T61" s="14">
        <v>0</v>
      </c>
      <c r="U61" s="14">
        <v>0</v>
      </c>
      <c r="V61" s="14">
        <v>0</v>
      </c>
      <c r="W61" s="14">
        <v>7.85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27.46</v>
      </c>
      <c r="AD61" s="14">
        <v>0</v>
      </c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</row>
    <row r="62" spans="1:55" s="16" customFormat="1" ht="12.75" x14ac:dyDescent="0.2">
      <c r="A62" s="57" t="s">
        <v>303</v>
      </c>
      <c r="B62" s="58"/>
      <c r="C62" s="58"/>
      <c r="D62" s="58"/>
      <c r="E62" s="58"/>
      <c r="F62" s="58"/>
      <c r="G62" s="58"/>
      <c r="H62" s="61">
        <f>SUM(H14:H61)</f>
        <v>22</v>
      </c>
      <c r="J62" s="61">
        <f>SUM(J14:J61)</f>
        <v>45</v>
      </c>
      <c r="K62" s="61">
        <f t="shared" ref="K62:P62" si="0">SUM(K14:K61)</f>
        <v>4908</v>
      </c>
      <c r="L62" s="61">
        <f t="shared" si="0"/>
        <v>70</v>
      </c>
      <c r="M62" s="61">
        <f t="shared" si="0"/>
        <v>353.375</v>
      </c>
      <c r="N62" s="61">
        <f t="shared" si="0"/>
        <v>2297.8879999999999</v>
      </c>
      <c r="O62" s="61">
        <f t="shared" si="0"/>
        <v>3025</v>
      </c>
      <c r="P62" s="61">
        <f t="shared" si="0"/>
        <v>27.780499255799448</v>
      </c>
      <c r="Q62" s="17">
        <f>SUM(Q14+Q16+Q18+Q20+Q22+Q24+Q26+Q28+Q30+Q32+Q34+Q36+Q38+Q40+Q42+Q44+Q46+Q48+Q50+Q52+Q54+Q56+Q58+Q60)</f>
        <v>3019</v>
      </c>
      <c r="R62" s="17">
        <f t="shared" ref="R62:AD62" si="1">SUM(R14+R16+R18+R20+R22+R24+R26+R28+R30+R32+R34+R36+R38+R40+R42+R44+R46+R48+R50+R52+R54+R56+R58+R60)</f>
        <v>0</v>
      </c>
      <c r="S62" s="17">
        <f t="shared" si="1"/>
        <v>198</v>
      </c>
      <c r="T62" s="17">
        <f t="shared" si="1"/>
        <v>0</v>
      </c>
      <c r="U62" s="17">
        <f t="shared" si="1"/>
        <v>0</v>
      </c>
      <c r="V62" s="17">
        <f t="shared" si="1"/>
        <v>0</v>
      </c>
      <c r="W62" s="17">
        <f t="shared" si="1"/>
        <v>24</v>
      </c>
      <c r="X62" s="17">
        <f t="shared" si="1"/>
        <v>0</v>
      </c>
      <c r="Y62" s="17">
        <f t="shared" si="1"/>
        <v>0</v>
      </c>
      <c r="Z62" s="17">
        <f t="shared" si="1"/>
        <v>0</v>
      </c>
      <c r="AA62" s="17">
        <f t="shared" si="1"/>
        <v>0</v>
      </c>
      <c r="AB62" s="17">
        <f t="shared" si="1"/>
        <v>0</v>
      </c>
      <c r="AC62" s="17">
        <f t="shared" si="1"/>
        <v>183.25</v>
      </c>
      <c r="AD62" s="17">
        <f t="shared" si="1"/>
        <v>0</v>
      </c>
      <c r="AE62" s="62">
        <f>SUM(AE14:AE61)</f>
        <v>49.5</v>
      </c>
      <c r="AF62" s="62">
        <f t="shared" ref="AF62:BB62" si="2">SUM(AF14:AF61)</f>
        <v>32.875</v>
      </c>
      <c r="AG62" s="62">
        <f t="shared" si="2"/>
        <v>6.5</v>
      </c>
      <c r="AH62" s="62">
        <f t="shared" si="2"/>
        <v>190.43999999999997</v>
      </c>
      <c r="AI62" s="62">
        <f t="shared" si="2"/>
        <v>168</v>
      </c>
      <c r="AJ62" s="62">
        <f t="shared" si="2"/>
        <v>0</v>
      </c>
      <c r="AK62" s="62">
        <f t="shared" si="2"/>
        <v>16</v>
      </c>
      <c r="AL62" s="62">
        <f t="shared" si="2"/>
        <v>0</v>
      </c>
      <c r="AM62" s="62">
        <f t="shared" si="2"/>
        <v>0</v>
      </c>
      <c r="AN62" s="62">
        <f t="shared" si="2"/>
        <v>0</v>
      </c>
      <c r="AO62" s="62">
        <f t="shared" si="2"/>
        <v>19.420000000000002</v>
      </c>
      <c r="AP62" s="62">
        <f t="shared" si="2"/>
        <v>0</v>
      </c>
      <c r="AQ62" s="62">
        <f t="shared" si="2"/>
        <v>0</v>
      </c>
      <c r="AR62" s="62">
        <f t="shared" si="2"/>
        <v>5253.55</v>
      </c>
      <c r="AS62" s="62">
        <f t="shared" si="2"/>
        <v>49.5</v>
      </c>
      <c r="AT62" s="62">
        <f t="shared" si="2"/>
        <v>103.10000000000002</v>
      </c>
      <c r="AU62" s="62">
        <f t="shared" si="2"/>
        <v>0</v>
      </c>
      <c r="AV62" s="62">
        <f t="shared" si="2"/>
        <v>0</v>
      </c>
      <c r="AW62" s="62">
        <f t="shared" si="2"/>
        <v>0</v>
      </c>
      <c r="AX62" s="62">
        <f t="shared" si="2"/>
        <v>1776.9100000000003</v>
      </c>
      <c r="AY62" s="62">
        <f t="shared" si="2"/>
        <v>1929.5100000000002</v>
      </c>
      <c r="AZ62" s="62">
        <f t="shared" si="2"/>
        <v>3324.0399999999995</v>
      </c>
      <c r="BA62" s="62">
        <f t="shared" si="2"/>
        <v>2750</v>
      </c>
      <c r="BB62" s="62">
        <f t="shared" si="2"/>
        <v>2296200</v>
      </c>
      <c r="BC62" s="67" t="s">
        <v>4</v>
      </c>
    </row>
    <row r="63" spans="1:55" s="16" customFormat="1" ht="12.75" x14ac:dyDescent="0.2">
      <c r="A63" s="59"/>
      <c r="B63" s="60"/>
      <c r="C63" s="60"/>
      <c r="D63" s="60"/>
      <c r="E63" s="60"/>
      <c r="F63" s="60"/>
      <c r="G63" s="60"/>
      <c r="H63" s="59"/>
      <c r="J63" s="59"/>
      <c r="K63" s="59"/>
      <c r="L63" s="59"/>
      <c r="M63" s="59"/>
      <c r="N63" s="59"/>
      <c r="O63" s="59"/>
      <c r="P63" s="59"/>
      <c r="Q63" s="17">
        <f>SUM(Q15+Q17+Q19+Q21+Q23+Q25+Q27+Q29+Q31+Q33+Q35+Q37+Q39+Q41+Q43+Q45+Q47+Q49+Q51+Q53+Q55+Q57+Q59+Q61)</f>
        <v>3560.6199999999994</v>
      </c>
      <c r="R63" s="17">
        <f t="shared" ref="R63:AD63" si="3">SUM(R15+R17+R19+R21+R23+R25+R27+R29+R31+R33+R35+R37+R39+R41+R43+R45+R47+R49+R51+R53+R55+R57+R59+R61)</f>
        <v>0</v>
      </c>
      <c r="S63" s="17">
        <f t="shared" si="3"/>
        <v>341.95</v>
      </c>
      <c r="T63" s="17">
        <f t="shared" si="3"/>
        <v>0</v>
      </c>
      <c r="U63" s="17">
        <f t="shared" si="3"/>
        <v>0</v>
      </c>
      <c r="V63" s="17">
        <f t="shared" si="3"/>
        <v>0</v>
      </c>
      <c r="W63" s="17">
        <f t="shared" si="3"/>
        <v>188.84999999999997</v>
      </c>
      <c r="X63" s="17">
        <f t="shared" si="3"/>
        <v>0</v>
      </c>
      <c r="Y63" s="17">
        <f t="shared" si="3"/>
        <v>0</v>
      </c>
      <c r="Z63" s="17">
        <f t="shared" si="3"/>
        <v>0</v>
      </c>
      <c r="AA63" s="17">
        <f t="shared" si="3"/>
        <v>0</v>
      </c>
      <c r="AB63" s="17">
        <f t="shared" si="3"/>
        <v>0</v>
      </c>
      <c r="AC63" s="17">
        <f t="shared" si="3"/>
        <v>718.90000000000009</v>
      </c>
      <c r="AD63" s="17">
        <f t="shared" si="3"/>
        <v>0</v>
      </c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8"/>
    </row>
    <row r="64" spans="1:55" s="16" customFormat="1" ht="41.85" customHeight="1" x14ac:dyDescent="0.2">
      <c r="A64" s="69" t="s">
        <v>1424</v>
      </c>
      <c r="B64" s="58"/>
      <c r="C64" s="58"/>
      <c r="D64" s="58"/>
      <c r="E64" s="58"/>
      <c r="F64" s="58"/>
      <c r="G64" s="58"/>
      <c r="H64" s="79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69" t="s">
        <v>1425</v>
      </c>
      <c r="AA64" s="58"/>
      <c r="AB64" s="58"/>
      <c r="AC64" s="58"/>
      <c r="AD64" s="58"/>
      <c r="AE64" s="58"/>
      <c r="AF64" s="58"/>
      <c r="AG64" s="58"/>
      <c r="AH64" s="79" t="s">
        <v>4</v>
      </c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69" t="s">
        <v>1426</v>
      </c>
      <c r="AZ64" s="58"/>
      <c r="BA64" s="58"/>
      <c r="BB64" s="58"/>
      <c r="BC64" s="58"/>
    </row>
  </sheetData>
  <mergeCells count="1110">
    <mergeCell ref="A8:H8"/>
    <mergeCell ref="AZ62:AZ63"/>
    <mergeCell ref="BA62:BA63"/>
    <mergeCell ref="BB62:BB63"/>
    <mergeCell ref="BC62:BC63"/>
    <mergeCell ref="A64:G64"/>
    <mergeCell ref="H64:Y64"/>
    <mergeCell ref="Z64:AG64"/>
    <mergeCell ref="AH64:AX64"/>
    <mergeCell ref="AY64:BC64"/>
    <mergeCell ref="AU62:AU63"/>
    <mergeCell ref="AV62:AV63"/>
    <mergeCell ref="AW62:AW63"/>
    <mergeCell ref="AX62:AX63"/>
    <mergeCell ref="AY62:AY63"/>
    <mergeCell ref="AP62:AP63"/>
    <mergeCell ref="AQ62:AQ63"/>
    <mergeCell ref="AR62:AR63"/>
    <mergeCell ref="AS62:AS63"/>
    <mergeCell ref="AT62:AT63"/>
    <mergeCell ref="AK62:AK63"/>
    <mergeCell ref="AL62:AL63"/>
    <mergeCell ref="AM62:AM63"/>
    <mergeCell ref="AN62:AN63"/>
    <mergeCell ref="AO62:AO63"/>
    <mergeCell ref="AF62:AF63"/>
    <mergeCell ref="AG62:AG63"/>
    <mergeCell ref="AH62:AH63"/>
    <mergeCell ref="AI62:AI63"/>
    <mergeCell ref="AJ62:AJ63"/>
    <mergeCell ref="M62:M63"/>
    <mergeCell ref="N62:N63"/>
    <mergeCell ref="O62:O63"/>
    <mergeCell ref="P62:P63"/>
    <mergeCell ref="AE62:AE63"/>
    <mergeCell ref="A62:G63"/>
    <mergeCell ref="H62:H63"/>
    <mergeCell ref="J62:J63"/>
    <mergeCell ref="K62:K63"/>
    <mergeCell ref="L62:L63"/>
    <mergeCell ref="AY60:AY61"/>
    <mergeCell ref="AZ60:AZ61"/>
    <mergeCell ref="BA60:BA61"/>
    <mergeCell ref="BB60:BB61"/>
    <mergeCell ref="BC60:BC61"/>
    <mergeCell ref="AT60:AT61"/>
    <mergeCell ref="AU60:AU61"/>
    <mergeCell ref="AV60:AV61"/>
    <mergeCell ref="AW60:AW61"/>
    <mergeCell ref="AX60:AX61"/>
    <mergeCell ref="AO60:AO61"/>
    <mergeCell ref="AP60:AP61"/>
    <mergeCell ref="AQ60:AQ61"/>
    <mergeCell ref="AR60:AR61"/>
    <mergeCell ref="AS60:AS61"/>
    <mergeCell ref="AJ60:AJ61"/>
    <mergeCell ref="AK60:AK61"/>
    <mergeCell ref="AL60:AL61"/>
    <mergeCell ref="AM60:AM61"/>
    <mergeCell ref="AN60:AN61"/>
    <mergeCell ref="AE60:AE61"/>
    <mergeCell ref="AF60:AF61"/>
    <mergeCell ref="AG60:AG61"/>
    <mergeCell ref="AH60:AH61"/>
    <mergeCell ref="AI60:AI61"/>
    <mergeCell ref="L60:L61"/>
    <mergeCell ref="M60:M61"/>
    <mergeCell ref="N60:N61"/>
    <mergeCell ref="O60:O61"/>
    <mergeCell ref="P60:P61"/>
    <mergeCell ref="F60:F61"/>
    <mergeCell ref="G60:G61"/>
    <mergeCell ref="H60:H61"/>
    <mergeCell ref="J60:J61"/>
    <mergeCell ref="K60:K61"/>
    <mergeCell ref="A60:A61"/>
    <mergeCell ref="B60:B61"/>
    <mergeCell ref="C60:C61"/>
    <mergeCell ref="D60:D61"/>
    <mergeCell ref="E60:E61"/>
    <mergeCell ref="AY58:AY59"/>
    <mergeCell ref="AE58:AE59"/>
    <mergeCell ref="AF58:AF59"/>
    <mergeCell ref="AG58:AG59"/>
    <mergeCell ref="AH58:AH59"/>
    <mergeCell ref="AI58:AI59"/>
    <mergeCell ref="L58:L59"/>
    <mergeCell ref="M58:M59"/>
    <mergeCell ref="N58:N59"/>
    <mergeCell ref="O58:O59"/>
    <mergeCell ref="P58:P59"/>
    <mergeCell ref="F58:F59"/>
    <mergeCell ref="G58:G59"/>
    <mergeCell ref="H58:H59"/>
    <mergeCell ref="J58:J59"/>
    <mergeCell ref="K58:K59"/>
    <mergeCell ref="AZ58:AZ59"/>
    <mergeCell ref="BA58:BA59"/>
    <mergeCell ref="BB58:BB59"/>
    <mergeCell ref="BC58:BC59"/>
    <mergeCell ref="AT58:AT59"/>
    <mergeCell ref="AU58:AU59"/>
    <mergeCell ref="AV58:AV59"/>
    <mergeCell ref="AW58:AW59"/>
    <mergeCell ref="AX58:AX59"/>
    <mergeCell ref="AO58:AO59"/>
    <mergeCell ref="AP58:AP59"/>
    <mergeCell ref="AQ58:AQ59"/>
    <mergeCell ref="AR58:AR59"/>
    <mergeCell ref="AS58:AS59"/>
    <mergeCell ref="AJ58:AJ59"/>
    <mergeCell ref="AK58:AK59"/>
    <mergeCell ref="AL58:AL59"/>
    <mergeCell ref="AM58:AM59"/>
    <mergeCell ref="AN58:AN59"/>
    <mergeCell ref="A58:A59"/>
    <mergeCell ref="B58:B59"/>
    <mergeCell ref="C58:C59"/>
    <mergeCell ref="D58:D59"/>
    <mergeCell ref="E58:E59"/>
    <mergeCell ref="AY56:AY57"/>
    <mergeCell ref="AZ56:AZ57"/>
    <mergeCell ref="BA56:BA57"/>
    <mergeCell ref="BB56:BB57"/>
    <mergeCell ref="BC56:BC57"/>
    <mergeCell ref="AT56:AT57"/>
    <mergeCell ref="AU56:AU57"/>
    <mergeCell ref="AV56:AV57"/>
    <mergeCell ref="AW56:AW57"/>
    <mergeCell ref="AX56:AX57"/>
    <mergeCell ref="AO56:AO57"/>
    <mergeCell ref="AP56:AP57"/>
    <mergeCell ref="AQ56:AQ57"/>
    <mergeCell ref="AR56:AR57"/>
    <mergeCell ref="AS56:AS57"/>
    <mergeCell ref="AJ56:AJ57"/>
    <mergeCell ref="AK56:AK57"/>
    <mergeCell ref="AL56:AL57"/>
    <mergeCell ref="AM56:AM57"/>
    <mergeCell ref="AN56:AN57"/>
    <mergeCell ref="AE56:AE57"/>
    <mergeCell ref="AF56:AF57"/>
    <mergeCell ref="AG56:AG57"/>
    <mergeCell ref="AH56:AH57"/>
    <mergeCell ref="AI56:AI57"/>
    <mergeCell ref="L56:L57"/>
    <mergeCell ref="M56:M57"/>
    <mergeCell ref="N56:N57"/>
    <mergeCell ref="O56:O57"/>
    <mergeCell ref="P56:P57"/>
    <mergeCell ref="F56:F57"/>
    <mergeCell ref="G56:G57"/>
    <mergeCell ref="H56:H57"/>
    <mergeCell ref="J56:J57"/>
    <mergeCell ref="K56:K57"/>
    <mergeCell ref="A56:A57"/>
    <mergeCell ref="B56:B57"/>
    <mergeCell ref="C56:C57"/>
    <mergeCell ref="D56:D57"/>
    <mergeCell ref="E56:E57"/>
    <mergeCell ref="AY54:AY55"/>
    <mergeCell ref="AZ54:AZ55"/>
    <mergeCell ref="BA54:BA55"/>
    <mergeCell ref="BB54:BB55"/>
    <mergeCell ref="L54:L55"/>
    <mergeCell ref="M54:M55"/>
    <mergeCell ref="N54:N55"/>
    <mergeCell ref="O54:O55"/>
    <mergeCell ref="P54:P55"/>
    <mergeCell ref="F54:F55"/>
    <mergeCell ref="G54:G55"/>
    <mergeCell ref="H54:H55"/>
    <mergeCell ref="J54:J55"/>
    <mergeCell ref="K54:K55"/>
    <mergeCell ref="A54:A55"/>
    <mergeCell ref="B54:B55"/>
    <mergeCell ref="C54:C55"/>
    <mergeCell ref="D54:D55"/>
    <mergeCell ref="E54:E55"/>
    <mergeCell ref="BC54:BC55"/>
    <mergeCell ref="AT54:AT55"/>
    <mergeCell ref="AU54:AU55"/>
    <mergeCell ref="AV54:AV55"/>
    <mergeCell ref="AW54:AW55"/>
    <mergeCell ref="AX54:AX55"/>
    <mergeCell ref="AO54:AO55"/>
    <mergeCell ref="AP54:AP55"/>
    <mergeCell ref="AQ54:AQ55"/>
    <mergeCell ref="AR54:AR55"/>
    <mergeCell ref="AS54:AS55"/>
    <mergeCell ref="AJ54:AJ55"/>
    <mergeCell ref="AK54:AK55"/>
    <mergeCell ref="AL54:AL55"/>
    <mergeCell ref="AM54:AM55"/>
    <mergeCell ref="AN54:AN55"/>
    <mergeCell ref="AE54:AE55"/>
    <mergeCell ref="AF54:AF55"/>
    <mergeCell ref="AG54:AG55"/>
    <mergeCell ref="AH54:AH55"/>
    <mergeCell ref="AI54:AI55"/>
    <mergeCell ref="AY52:AY53"/>
    <mergeCell ref="AZ52:AZ53"/>
    <mergeCell ref="BA52:BA53"/>
    <mergeCell ref="BB52:BB53"/>
    <mergeCell ref="BC52:BC53"/>
    <mergeCell ref="AT52:AT53"/>
    <mergeCell ref="AU52:AU53"/>
    <mergeCell ref="AV52:AV53"/>
    <mergeCell ref="AW52:AW53"/>
    <mergeCell ref="AX52:AX53"/>
    <mergeCell ref="AO52:AO53"/>
    <mergeCell ref="AP52:AP53"/>
    <mergeCell ref="AQ52:AQ53"/>
    <mergeCell ref="AR52:AR53"/>
    <mergeCell ref="AS52:AS53"/>
    <mergeCell ref="AJ52:AJ53"/>
    <mergeCell ref="AK52:AK53"/>
    <mergeCell ref="AL52:AL53"/>
    <mergeCell ref="AM52:AM53"/>
    <mergeCell ref="AN52:AN53"/>
    <mergeCell ref="AE52:AE53"/>
    <mergeCell ref="AF52:AF53"/>
    <mergeCell ref="AG52:AG53"/>
    <mergeCell ref="AH52:AH53"/>
    <mergeCell ref="AI52:AI53"/>
    <mergeCell ref="L52:L53"/>
    <mergeCell ref="M52:M53"/>
    <mergeCell ref="N52:N53"/>
    <mergeCell ref="O52:O53"/>
    <mergeCell ref="P52:P53"/>
    <mergeCell ref="F52:F53"/>
    <mergeCell ref="G52:G53"/>
    <mergeCell ref="H52:H53"/>
    <mergeCell ref="J52:J53"/>
    <mergeCell ref="K52:K53"/>
    <mergeCell ref="A52:A53"/>
    <mergeCell ref="B52:B53"/>
    <mergeCell ref="C52:C53"/>
    <mergeCell ref="D52:D53"/>
    <mergeCell ref="E52:E53"/>
    <mergeCell ref="AY50:AY51"/>
    <mergeCell ref="AZ50:AZ51"/>
    <mergeCell ref="BA50:BA51"/>
    <mergeCell ref="BB50:BB51"/>
    <mergeCell ref="BC50:BC51"/>
    <mergeCell ref="AT50:AT51"/>
    <mergeCell ref="AU50:AU51"/>
    <mergeCell ref="AV50:AV51"/>
    <mergeCell ref="AW50:AW51"/>
    <mergeCell ref="AX50:AX51"/>
    <mergeCell ref="AO50:AO51"/>
    <mergeCell ref="AP50:AP51"/>
    <mergeCell ref="AQ50:AQ51"/>
    <mergeCell ref="AR50:AR51"/>
    <mergeCell ref="AS50:AS51"/>
    <mergeCell ref="AJ50:AJ51"/>
    <mergeCell ref="AK50:AK51"/>
    <mergeCell ref="AL50:AL51"/>
    <mergeCell ref="AM50:AM51"/>
    <mergeCell ref="AN50:AN51"/>
    <mergeCell ref="AE50:AE51"/>
    <mergeCell ref="AF50:AF51"/>
    <mergeCell ref="AG50:AG51"/>
    <mergeCell ref="AH50:AH51"/>
    <mergeCell ref="AI50:AI51"/>
    <mergeCell ref="L50:L51"/>
    <mergeCell ref="M50:M51"/>
    <mergeCell ref="N50:N51"/>
    <mergeCell ref="O50:O51"/>
    <mergeCell ref="P50:P51"/>
    <mergeCell ref="F50:F51"/>
    <mergeCell ref="G50:G51"/>
    <mergeCell ref="H50:H51"/>
    <mergeCell ref="J50:J51"/>
    <mergeCell ref="K50:K51"/>
    <mergeCell ref="A50:A51"/>
    <mergeCell ref="B50:B51"/>
    <mergeCell ref="C50:C51"/>
    <mergeCell ref="D50:D51"/>
    <mergeCell ref="E50:E51"/>
    <mergeCell ref="AY48:AY49"/>
    <mergeCell ref="AZ48:AZ49"/>
    <mergeCell ref="BA48:BA49"/>
    <mergeCell ref="BB48:BB49"/>
    <mergeCell ref="BC48:BC49"/>
    <mergeCell ref="AT48:AT49"/>
    <mergeCell ref="AU48:AU49"/>
    <mergeCell ref="AV48:AV49"/>
    <mergeCell ref="AW48:AW49"/>
    <mergeCell ref="AX48:AX49"/>
    <mergeCell ref="AO48:AO49"/>
    <mergeCell ref="AP48:AP49"/>
    <mergeCell ref="AQ48:AQ49"/>
    <mergeCell ref="AR48:AR49"/>
    <mergeCell ref="AS48:AS49"/>
    <mergeCell ref="AJ48:AJ49"/>
    <mergeCell ref="AK48:AK49"/>
    <mergeCell ref="AL48:AL49"/>
    <mergeCell ref="AM48:AM49"/>
    <mergeCell ref="AN48:AN49"/>
    <mergeCell ref="AE48:AE49"/>
    <mergeCell ref="AF48:AF49"/>
    <mergeCell ref="AG48:AG49"/>
    <mergeCell ref="AH48:AH49"/>
    <mergeCell ref="AI48:AI49"/>
    <mergeCell ref="L48:L49"/>
    <mergeCell ref="M48:M49"/>
    <mergeCell ref="N48:N49"/>
    <mergeCell ref="O48:O49"/>
    <mergeCell ref="P48:P49"/>
    <mergeCell ref="F48:F49"/>
    <mergeCell ref="G48:G49"/>
    <mergeCell ref="H48:H49"/>
    <mergeCell ref="J48:J49"/>
    <mergeCell ref="K48:K49"/>
    <mergeCell ref="A48:A49"/>
    <mergeCell ref="B48:B49"/>
    <mergeCell ref="C48:C49"/>
    <mergeCell ref="D48:D49"/>
    <mergeCell ref="E48:E49"/>
    <mergeCell ref="AY46:AY47"/>
    <mergeCell ref="AZ46:AZ47"/>
    <mergeCell ref="BA46:BA47"/>
    <mergeCell ref="BB46:BB47"/>
    <mergeCell ref="BC46:BC47"/>
    <mergeCell ref="AT46:AT47"/>
    <mergeCell ref="AU46:AU47"/>
    <mergeCell ref="AV46:AV47"/>
    <mergeCell ref="AW46:AW47"/>
    <mergeCell ref="AX46:AX47"/>
    <mergeCell ref="AO46:AO47"/>
    <mergeCell ref="AP46:AP47"/>
    <mergeCell ref="AQ46:AQ47"/>
    <mergeCell ref="AR46:AR47"/>
    <mergeCell ref="AS46:AS47"/>
    <mergeCell ref="AJ46:AJ47"/>
    <mergeCell ref="AK46:AK47"/>
    <mergeCell ref="AL46:AL47"/>
    <mergeCell ref="AM46:AM47"/>
    <mergeCell ref="AN46:AN47"/>
    <mergeCell ref="AE46:AE47"/>
    <mergeCell ref="AF46:AF47"/>
    <mergeCell ref="AG46:AG47"/>
    <mergeCell ref="AH46:AH47"/>
    <mergeCell ref="AI46:AI47"/>
    <mergeCell ref="L46:L47"/>
    <mergeCell ref="M46:M47"/>
    <mergeCell ref="N46:N47"/>
    <mergeCell ref="O46:O47"/>
    <mergeCell ref="P46:P47"/>
    <mergeCell ref="F46:F47"/>
    <mergeCell ref="G46:G47"/>
    <mergeCell ref="H46:H47"/>
    <mergeCell ref="J46:J47"/>
    <mergeCell ref="K46:K47"/>
    <mergeCell ref="A46:A47"/>
    <mergeCell ref="B46:B47"/>
    <mergeCell ref="C46:C47"/>
    <mergeCell ref="D46:D47"/>
    <mergeCell ref="E46:E47"/>
    <mergeCell ref="AY44:AY45"/>
    <mergeCell ref="AZ44:AZ45"/>
    <mergeCell ref="BA44:BA45"/>
    <mergeCell ref="BB44:BB45"/>
    <mergeCell ref="BC44:BC45"/>
    <mergeCell ref="AT44:AT45"/>
    <mergeCell ref="AU44:AU45"/>
    <mergeCell ref="AV44:AV45"/>
    <mergeCell ref="AW44:AW45"/>
    <mergeCell ref="AX44:AX45"/>
    <mergeCell ref="AO44:AO45"/>
    <mergeCell ref="AP44:AP45"/>
    <mergeCell ref="AQ44:AQ45"/>
    <mergeCell ref="AR44:AR45"/>
    <mergeCell ref="AS44:AS45"/>
    <mergeCell ref="AJ44:AJ45"/>
    <mergeCell ref="AK44:AK45"/>
    <mergeCell ref="AL44:AL45"/>
    <mergeCell ref="AM44:AM45"/>
    <mergeCell ref="AN44:AN45"/>
    <mergeCell ref="AE44:AE45"/>
    <mergeCell ref="AF44:AF45"/>
    <mergeCell ref="AG44:AG45"/>
    <mergeCell ref="AH44:AH45"/>
    <mergeCell ref="AI44:AI45"/>
    <mergeCell ref="L44:L45"/>
    <mergeCell ref="M44:M45"/>
    <mergeCell ref="N44:N45"/>
    <mergeCell ref="O44:O45"/>
    <mergeCell ref="P44:P45"/>
    <mergeCell ref="F44:F45"/>
    <mergeCell ref="G44:G45"/>
    <mergeCell ref="H44:H45"/>
    <mergeCell ref="J44:J45"/>
    <mergeCell ref="K44:K45"/>
    <mergeCell ref="A44:A45"/>
    <mergeCell ref="B44:B45"/>
    <mergeCell ref="C44:C45"/>
    <mergeCell ref="D44:D45"/>
    <mergeCell ref="E44:E45"/>
    <mergeCell ref="AY42:AY43"/>
    <mergeCell ref="AZ42:AZ43"/>
    <mergeCell ref="BA42:BA43"/>
    <mergeCell ref="BB42:BB43"/>
    <mergeCell ref="BC42:BC43"/>
    <mergeCell ref="AT42:AT43"/>
    <mergeCell ref="AU42:AU43"/>
    <mergeCell ref="AV42:AV43"/>
    <mergeCell ref="AW42:AW43"/>
    <mergeCell ref="AX42:AX43"/>
    <mergeCell ref="AO42:AO43"/>
    <mergeCell ref="AP42:AP43"/>
    <mergeCell ref="AQ42:AQ43"/>
    <mergeCell ref="AR42:AR43"/>
    <mergeCell ref="AS42:AS43"/>
    <mergeCell ref="AJ42:AJ43"/>
    <mergeCell ref="AK42:AK43"/>
    <mergeCell ref="AL42:AL43"/>
    <mergeCell ref="AM42:AM43"/>
    <mergeCell ref="AN42:AN43"/>
    <mergeCell ref="AE42:AE43"/>
    <mergeCell ref="AF42:AF43"/>
    <mergeCell ref="AG42:AG43"/>
    <mergeCell ref="AH42:AH43"/>
    <mergeCell ref="AI42:AI43"/>
    <mergeCell ref="L42:L43"/>
    <mergeCell ref="M42:M43"/>
    <mergeCell ref="N42:N43"/>
    <mergeCell ref="O42:O43"/>
    <mergeCell ref="P42:P43"/>
    <mergeCell ref="F42:F43"/>
    <mergeCell ref="G42:G43"/>
    <mergeCell ref="H42:H43"/>
    <mergeCell ref="J42:J43"/>
    <mergeCell ref="K42:K43"/>
    <mergeCell ref="A42:A43"/>
    <mergeCell ref="B42:B43"/>
    <mergeCell ref="C42:C43"/>
    <mergeCell ref="D42:D43"/>
    <mergeCell ref="E42:E43"/>
    <mergeCell ref="AY40:AY41"/>
    <mergeCell ref="AZ40:AZ41"/>
    <mergeCell ref="BA40:BA41"/>
    <mergeCell ref="BB40:BB41"/>
    <mergeCell ref="BC40:BC41"/>
    <mergeCell ref="AT40:AT41"/>
    <mergeCell ref="AU40:AU41"/>
    <mergeCell ref="AV40:AV41"/>
    <mergeCell ref="AW40:AW41"/>
    <mergeCell ref="AX40:AX41"/>
    <mergeCell ref="AO40:AO41"/>
    <mergeCell ref="AP40:AP41"/>
    <mergeCell ref="AQ40:AQ41"/>
    <mergeCell ref="AR40:AR41"/>
    <mergeCell ref="AS40:AS41"/>
    <mergeCell ref="AJ40:AJ41"/>
    <mergeCell ref="AK40:AK41"/>
    <mergeCell ref="AL40:AL41"/>
    <mergeCell ref="AM40:AM41"/>
    <mergeCell ref="AN40:AN41"/>
    <mergeCell ref="AE40:AE41"/>
    <mergeCell ref="AF40:AF41"/>
    <mergeCell ref="AG40:AG41"/>
    <mergeCell ref="AH40:AH41"/>
    <mergeCell ref="AI40:AI41"/>
    <mergeCell ref="L40:L41"/>
    <mergeCell ref="M40:M41"/>
    <mergeCell ref="N40:N41"/>
    <mergeCell ref="O40:O41"/>
    <mergeCell ref="P40:P41"/>
    <mergeCell ref="F40:F41"/>
    <mergeCell ref="G40:G41"/>
    <mergeCell ref="H40:H41"/>
    <mergeCell ref="J40:J41"/>
    <mergeCell ref="K40:K41"/>
    <mergeCell ref="A40:A41"/>
    <mergeCell ref="B40:B41"/>
    <mergeCell ref="C40:C41"/>
    <mergeCell ref="D40:D41"/>
    <mergeCell ref="E40:E41"/>
    <mergeCell ref="AY38:AY39"/>
    <mergeCell ref="AZ38:AZ39"/>
    <mergeCell ref="BA38:BA39"/>
    <mergeCell ref="BB38:BB39"/>
    <mergeCell ref="BC38:BC39"/>
    <mergeCell ref="AT38:AT39"/>
    <mergeCell ref="AU38:AU39"/>
    <mergeCell ref="AV38:AV39"/>
    <mergeCell ref="AW38:AW39"/>
    <mergeCell ref="AX38:AX39"/>
    <mergeCell ref="AO38:AO39"/>
    <mergeCell ref="AP38:AP39"/>
    <mergeCell ref="AQ38:AQ39"/>
    <mergeCell ref="AR38:AR39"/>
    <mergeCell ref="AS38:AS39"/>
    <mergeCell ref="AJ38:AJ39"/>
    <mergeCell ref="AK38:AK39"/>
    <mergeCell ref="AL38:AL39"/>
    <mergeCell ref="AM38:AM39"/>
    <mergeCell ref="AN38:AN39"/>
    <mergeCell ref="AE38:AE39"/>
    <mergeCell ref="AF38:AF39"/>
    <mergeCell ref="AG38:AG39"/>
    <mergeCell ref="AH38:AH39"/>
    <mergeCell ref="AI38:AI39"/>
    <mergeCell ref="L38:L39"/>
    <mergeCell ref="M38:M39"/>
    <mergeCell ref="N38:N39"/>
    <mergeCell ref="O38:O39"/>
    <mergeCell ref="P38:P39"/>
    <mergeCell ref="F38:F39"/>
    <mergeCell ref="G38:G39"/>
    <mergeCell ref="H38:H39"/>
    <mergeCell ref="J38:J39"/>
    <mergeCell ref="K38:K39"/>
    <mergeCell ref="A38:A39"/>
    <mergeCell ref="B38:B39"/>
    <mergeCell ref="C38:C39"/>
    <mergeCell ref="D38:D39"/>
    <mergeCell ref="E38:E39"/>
    <mergeCell ref="AY36:AY37"/>
    <mergeCell ref="AZ36:AZ37"/>
    <mergeCell ref="BA36:BA37"/>
    <mergeCell ref="BB36:BB37"/>
    <mergeCell ref="BC36:BC37"/>
    <mergeCell ref="AT36:AT37"/>
    <mergeCell ref="AU36:AU37"/>
    <mergeCell ref="AV36:AV37"/>
    <mergeCell ref="AW36:AW37"/>
    <mergeCell ref="AX36:AX37"/>
    <mergeCell ref="AO36:AO37"/>
    <mergeCell ref="AP36:AP37"/>
    <mergeCell ref="AQ36:AQ37"/>
    <mergeCell ref="AR36:AR37"/>
    <mergeCell ref="AS36:AS37"/>
    <mergeCell ref="AJ36:AJ37"/>
    <mergeCell ref="AK36:AK37"/>
    <mergeCell ref="AL36:AL37"/>
    <mergeCell ref="AM36:AM37"/>
    <mergeCell ref="AN36:AN37"/>
    <mergeCell ref="AE36:AE37"/>
    <mergeCell ref="AF36:AF37"/>
    <mergeCell ref="AG36:AG37"/>
    <mergeCell ref="AH36:AH37"/>
    <mergeCell ref="AI36:AI37"/>
    <mergeCell ref="L36:L37"/>
    <mergeCell ref="M36:M37"/>
    <mergeCell ref="N36:N37"/>
    <mergeCell ref="O36:O37"/>
    <mergeCell ref="P36:P37"/>
    <mergeCell ref="F36:F37"/>
    <mergeCell ref="G36:G37"/>
    <mergeCell ref="H36:H37"/>
    <mergeCell ref="J36:J37"/>
    <mergeCell ref="K36:K37"/>
    <mergeCell ref="A36:A37"/>
    <mergeCell ref="B36:B37"/>
    <mergeCell ref="C36:C37"/>
    <mergeCell ref="D36:D37"/>
    <mergeCell ref="E36:E37"/>
    <mergeCell ref="AY34:AY35"/>
    <mergeCell ref="AZ34:AZ35"/>
    <mergeCell ref="BA34:BA35"/>
    <mergeCell ref="BB34:BB35"/>
    <mergeCell ref="BC34:BC35"/>
    <mergeCell ref="AT34:AT35"/>
    <mergeCell ref="AU34:AU35"/>
    <mergeCell ref="AV34:AV35"/>
    <mergeCell ref="AW34:AW35"/>
    <mergeCell ref="AX34:AX35"/>
    <mergeCell ref="AO34:AO35"/>
    <mergeCell ref="AP34:AP35"/>
    <mergeCell ref="AQ34:AQ35"/>
    <mergeCell ref="AR34:AR35"/>
    <mergeCell ref="AS34:AS35"/>
    <mergeCell ref="AJ34:AJ35"/>
    <mergeCell ref="AK34:AK35"/>
    <mergeCell ref="AL34:AL35"/>
    <mergeCell ref="AM34:AM35"/>
    <mergeCell ref="AN34:AN35"/>
    <mergeCell ref="AE34:AE35"/>
    <mergeCell ref="AF34:AF35"/>
    <mergeCell ref="AG34:AG35"/>
    <mergeCell ref="AH34:AH35"/>
    <mergeCell ref="AI34:AI35"/>
    <mergeCell ref="L34:L35"/>
    <mergeCell ref="M34:M35"/>
    <mergeCell ref="N34:N35"/>
    <mergeCell ref="O34:O35"/>
    <mergeCell ref="P34:P35"/>
    <mergeCell ref="F34:F35"/>
    <mergeCell ref="G34:G35"/>
    <mergeCell ref="H34:H35"/>
    <mergeCell ref="J34:J35"/>
    <mergeCell ref="K34:K35"/>
    <mergeCell ref="A34:A35"/>
    <mergeCell ref="B34:B35"/>
    <mergeCell ref="C34:C35"/>
    <mergeCell ref="D34:D35"/>
    <mergeCell ref="E34:E35"/>
    <mergeCell ref="AY32:AY33"/>
    <mergeCell ref="AZ32:AZ33"/>
    <mergeCell ref="BA32:BA33"/>
    <mergeCell ref="BB32:BB33"/>
    <mergeCell ref="BC32:BC33"/>
    <mergeCell ref="AT32:AT33"/>
    <mergeCell ref="AU32:AU33"/>
    <mergeCell ref="AV32:AV33"/>
    <mergeCell ref="AW32:AW33"/>
    <mergeCell ref="AX32:AX33"/>
    <mergeCell ref="AO32:AO33"/>
    <mergeCell ref="AP32:AP33"/>
    <mergeCell ref="AQ32:AQ33"/>
    <mergeCell ref="AR32:AR33"/>
    <mergeCell ref="AS32:AS33"/>
    <mergeCell ref="AJ32:AJ33"/>
    <mergeCell ref="AK32:AK33"/>
    <mergeCell ref="AL32:AL33"/>
    <mergeCell ref="AM32:AM33"/>
    <mergeCell ref="AN32:AN33"/>
    <mergeCell ref="AE32:AE33"/>
    <mergeCell ref="AF32:AF33"/>
    <mergeCell ref="AG32:AG33"/>
    <mergeCell ref="AH32:AH33"/>
    <mergeCell ref="AI32:AI33"/>
    <mergeCell ref="L32:L33"/>
    <mergeCell ref="M32:M33"/>
    <mergeCell ref="N32:N33"/>
    <mergeCell ref="O32:O33"/>
    <mergeCell ref="P32:P33"/>
    <mergeCell ref="F32:F33"/>
    <mergeCell ref="G32:G33"/>
    <mergeCell ref="H32:H33"/>
    <mergeCell ref="J32:J33"/>
    <mergeCell ref="K32:K33"/>
    <mergeCell ref="A32:A33"/>
    <mergeCell ref="B32:B33"/>
    <mergeCell ref="C32:C33"/>
    <mergeCell ref="D32:D33"/>
    <mergeCell ref="E32:E33"/>
    <mergeCell ref="AY30:AY31"/>
    <mergeCell ref="AZ30:AZ31"/>
    <mergeCell ref="BA30:BA31"/>
    <mergeCell ref="BB30:BB31"/>
    <mergeCell ref="BC30:BC31"/>
    <mergeCell ref="AT30:AT31"/>
    <mergeCell ref="AU30:AU31"/>
    <mergeCell ref="AV30:AV31"/>
    <mergeCell ref="AW30:AW31"/>
    <mergeCell ref="AX30:AX31"/>
    <mergeCell ref="AO30:AO31"/>
    <mergeCell ref="AP30:AP31"/>
    <mergeCell ref="AQ30:AQ31"/>
    <mergeCell ref="AR30:AR31"/>
    <mergeCell ref="AS30:AS31"/>
    <mergeCell ref="AJ30:AJ31"/>
    <mergeCell ref="AK30:AK31"/>
    <mergeCell ref="AL30:AL31"/>
    <mergeCell ref="AM30:AM31"/>
    <mergeCell ref="AN30:AN31"/>
    <mergeCell ref="AE30:AE31"/>
    <mergeCell ref="AF30:AF31"/>
    <mergeCell ref="AG30:AG31"/>
    <mergeCell ref="AH30:AH31"/>
    <mergeCell ref="AI30:AI31"/>
    <mergeCell ref="L30:L31"/>
    <mergeCell ref="M30:M31"/>
    <mergeCell ref="N30:N31"/>
    <mergeCell ref="O30:O31"/>
    <mergeCell ref="P30:P31"/>
    <mergeCell ref="F30:F31"/>
    <mergeCell ref="G30:G31"/>
    <mergeCell ref="H30:H31"/>
    <mergeCell ref="J30:J31"/>
    <mergeCell ref="K30:K31"/>
    <mergeCell ref="A30:A31"/>
    <mergeCell ref="B30:B31"/>
    <mergeCell ref="C30:C31"/>
    <mergeCell ref="D30:D31"/>
    <mergeCell ref="E30:E31"/>
    <mergeCell ref="AY28:AY29"/>
    <mergeCell ref="AZ28:AZ29"/>
    <mergeCell ref="BA28:BA29"/>
    <mergeCell ref="BB28:BB29"/>
    <mergeCell ref="BC28:BC29"/>
    <mergeCell ref="AT28:AT29"/>
    <mergeCell ref="AU28:AU29"/>
    <mergeCell ref="AV28:AV29"/>
    <mergeCell ref="AW28:AW29"/>
    <mergeCell ref="AX28:AX29"/>
    <mergeCell ref="AO28:AO29"/>
    <mergeCell ref="AP28:AP29"/>
    <mergeCell ref="AQ28:AQ29"/>
    <mergeCell ref="AR28:AR29"/>
    <mergeCell ref="AS28:AS29"/>
    <mergeCell ref="AJ28:AJ29"/>
    <mergeCell ref="AK28:AK29"/>
    <mergeCell ref="AL28:AL29"/>
    <mergeCell ref="AM28:AM29"/>
    <mergeCell ref="AN28:AN29"/>
    <mergeCell ref="AE28:AE29"/>
    <mergeCell ref="AF28:AF29"/>
    <mergeCell ref="AG28:AG29"/>
    <mergeCell ref="AH28:AH29"/>
    <mergeCell ref="AI28:AI29"/>
    <mergeCell ref="L28:L29"/>
    <mergeCell ref="M28:M29"/>
    <mergeCell ref="N28:N29"/>
    <mergeCell ref="O28:O29"/>
    <mergeCell ref="P28:P29"/>
    <mergeCell ref="F28:F29"/>
    <mergeCell ref="G28:G29"/>
    <mergeCell ref="H28:H29"/>
    <mergeCell ref="J28:J29"/>
    <mergeCell ref="K28:K29"/>
    <mergeCell ref="A28:A29"/>
    <mergeCell ref="B28:B29"/>
    <mergeCell ref="C28:C29"/>
    <mergeCell ref="D28:D29"/>
    <mergeCell ref="E28:E29"/>
    <mergeCell ref="AY26:AY27"/>
    <mergeCell ref="AZ26:AZ27"/>
    <mergeCell ref="BA26:BA27"/>
    <mergeCell ref="BB26:BB27"/>
    <mergeCell ref="BC26:BC27"/>
    <mergeCell ref="AT26:AT27"/>
    <mergeCell ref="AU26:AU27"/>
    <mergeCell ref="AV26:AV27"/>
    <mergeCell ref="AW26:AW27"/>
    <mergeCell ref="AX26:AX27"/>
    <mergeCell ref="AO26:AO27"/>
    <mergeCell ref="AP26:AP27"/>
    <mergeCell ref="AQ26:AQ27"/>
    <mergeCell ref="AR26:AR27"/>
    <mergeCell ref="AS26:AS27"/>
    <mergeCell ref="AJ26:AJ27"/>
    <mergeCell ref="AK26:AK27"/>
    <mergeCell ref="AL26:AL27"/>
    <mergeCell ref="AM26:AM27"/>
    <mergeCell ref="AN26:AN27"/>
    <mergeCell ref="AE26:AE27"/>
    <mergeCell ref="AF26:AF27"/>
    <mergeCell ref="AG26:AG27"/>
    <mergeCell ref="AH26:AH27"/>
    <mergeCell ref="AI26:AI27"/>
    <mergeCell ref="L26:L27"/>
    <mergeCell ref="M26:M27"/>
    <mergeCell ref="N26:N27"/>
    <mergeCell ref="O26:O27"/>
    <mergeCell ref="P26:P27"/>
    <mergeCell ref="F26:F27"/>
    <mergeCell ref="G26:G27"/>
    <mergeCell ref="H26:H27"/>
    <mergeCell ref="J26:J27"/>
    <mergeCell ref="K26:K27"/>
    <mergeCell ref="A26:A27"/>
    <mergeCell ref="B26:B27"/>
    <mergeCell ref="C26:C27"/>
    <mergeCell ref="D26:D27"/>
    <mergeCell ref="E26:E27"/>
    <mergeCell ref="AY24:AY25"/>
    <mergeCell ref="AZ24:AZ25"/>
    <mergeCell ref="BA24:BA25"/>
    <mergeCell ref="BB24:BB25"/>
    <mergeCell ref="BC24:BC25"/>
    <mergeCell ref="AT24:AT25"/>
    <mergeCell ref="AU24:AU25"/>
    <mergeCell ref="AV24:AV25"/>
    <mergeCell ref="AW24:AW25"/>
    <mergeCell ref="AX24:AX25"/>
    <mergeCell ref="AO24:AO25"/>
    <mergeCell ref="AP24:AP25"/>
    <mergeCell ref="AQ24:AQ25"/>
    <mergeCell ref="AR24:AR25"/>
    <mergeCell ref="AS24:AS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AI24:AI25"/>
    <mergeCell ref="L24:L25"/>
    <mergeCell ref="M24:M25"/>
    <mergeCell ref="N24:N25"/>
    <mergeCell ref="O24:O25"/>
    <mergeCell ref="P24:P25"/>
    <mergeCell ref="F24:F25"/>
    <mergeCell ref="G24:G25"/>
    <mergeCell ref="H24:H25"/>
    <mergeCell ref="J24:J25"/>
    <mergeCell ref="K24:K25"/>
    <mergeCell ref="A24:A25"/>
    <mergeCell ref="B24:B25"/>
    <mergeCell ref="C24:C25"/>
    <mergeCell ref="D24:D25"/>
    <mergeCell ref="E24:E25"/>
    <mergeCell ref="AY22:AY23"/>
    <mergeCell ref="AZ22:AZ23"/>
    <mergeCell ref="BA22:BA23"/>
    <mergeCell ref="BB22:BB23"/>
    <mergeCell ref="BC22:BC23"/>
    <mergeCell ref="AT22:AT23"/>
    <mergeCell ref="AU22:AU23"/>
    <mergeCell ref="AV22:AV23"/>
    <mergeCell ref="AW22:AW23"/>
    <mergeCell ref="AX22:AX23"/>
    <mergeCell ref="AO22:AO23"/>
    <mergeCell ref="AP22:AP23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L22:L23"/>
    <mergeCell ref="M22:M23"/>
    <mergeCell ref="N22:N23"/>
    <mergeCell ref="O22:O23"/>
    <mergeCell ref="P22:P23"/>
    <mergeCell ref="F22:F23"/>
    <mergeCell ref="G22:G23"/>
    <mergeCell ref="H22:H23"/>
    <mergeCell ref="J22:J23"/>
    <mergeCell ref="K22:K23"/>
    <mergeCell ref="A22:A23"/>
    <mergeCell ref="B22:B23"/>
    <mergeCell ref="C22:C23"/>
    <mergeCell ref="D22:D23"/>
    <mergeCell ref="E22:E23"/>
    <mergeCell ref="AY20:AY21"/>
    <mergeCell ref="AZ20:AZ21"/>
    <mergeCell ref="BA20:BA21"/>
    <mergeCell ref="BB20:BB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18:A19"/>
    <mergeCell ref="B18:B19"/>
    <mergeCell ref="C18:C19"/>
    <mergeCell ref="D18:D19"/>
    <mergeCell ref="E18:E19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BA11:BA12"/>
    <mergeCell ref="AH14:AH15"/>
    <mergeCell ref="X11:X12"/>
    <mergeCell ref="Y11:Y12"/>
    <mergeCell ref="BB11:BB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Z11:AZ12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K14:K15"/>
    <mergeCell ref="L14:L15"/>
    <mergeCell ref="M14:M15"/>
    <mergeCell ref="N14:N15"/>
    <mergeCell ref="O14:O15"/>
    <mergeCell ref="AG9:AG10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AE11:AE12"/>
    <mergeCell ref="AF11:AF12"/>
    <mergeCell ref="AO14:AO15"/>
    <mergeCell ref="AP14:AP15"/>
    <mergeCell ref="AQ14:AQ15"/>
    <mergeCell ref="AR14:AR15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P11:P12"/>
    <mergeCell ref="Q11:Q12"/>
    <mergeCell ref="R11:R12"/>
    <mergeCell ref="S11:S12"/>
    <mergeCell ref="T11:T12"/>
    <mergeCell ref="AO9:AO10"/>
    <mergeCell ref="AP9:AP10"/>
    <mergeCell ref="AQ9:AQ10"/>
    <mergeCell ref="AR9:AR10"/>
    <mergeCell ref="AS9:AS10"/>
    <mergeCell ref="W9:W10"/>
    <mergeCell ref="X9:X10"/>
    <mergeCell ref="Y9:Y10"/>
    <mergeCell ref="AJ9:AJ10"/>
    <mergeCell ref="AK9:AK10"/>
    <mergeCell ref="AL9:AL10"/>
    <mergeCell ref="AM9:AM10"/>
    <mergeCell ref="K11:K12"/>
    <mergeCell ref="L11:L12"/>
    <mergeCell ref="M11:M12"/>
    <mergeCell ref="N11:N12"/>
    <mergeCell ref="O11:O12"/>
    <mergeCell ref="AN9:AN10"/>
    <mergeCell ref="AY9:AY10"/>
    <mergeCell ref="AZ9:AZ10"/>
    <mergeCell ref="BA9:BA10"/>
    <mergeCell ref="AE9:AE10"/>
    <mergeCell ref="AF9:AF10"/>
    <mergeCell ref="P9:P10"/>
    <mergeCell ref="Q9:Q10"/>
    <mergeCell ref="R9:R10"/>
    <mergeCell ref="S9:S10"/>
    <mergeCell ref="T9:T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BB9:BB10"/>
    <mergeCell ref="BC9:BC10"/>
    <mergeCell ref="AT9:AT10"/>
    <mergeCell ref="AU9:AU10"/>
    <mergeCell ref="AV9:AV10"/>
    <mergeCell ref="AW9:AW10"/>
    <mergeCell ref="AX9:AX10"/>
  </mergeCells>
  <pageMargins left="0" right="0" top="0" bottom="0" header="0" footer="0"/>
  <pageSetup paperSize="8" orientation="landscape" horizontalDpi="300" verticalDpi="300" r:id="rId1"/>
  <headerFooter alignWithMargins="0">
    <oddFooter>Page &amp;P of &amp;N</oddFooter>
  </headerFooter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C30"/>
  <sheetViews>
    <sheetView showGridLines="0" view="pageBreakPreview" topLeftCell="D16" zoomScale="140" zoomScaleNormal="100" zoomScaleSheetLayoutView="140" workbookViewId="0">
      <selection sqref="A1:XFD1"/>
    </sheetView>
  </sheetViews>
  <sheetFormatPr defaultRowHeight="15" x14ac:dyDescent="0.25"/>
  <cols>
    <col min="1" max="1" width="2.85546875" customWidth="1"/>
    <col min="2" max="2" width="6.85546875" customWidth="1"/>
    <col min="3" max="4" width="6" customWidth="1"/>
    <col min="5" max="5" width="3.7109375" customWidth="1"/>
    <col min="6" max="6" width="9.140625" customWidth="1"/>
    <col min="7" max="7" width="5.28515625" customWidth="1"/>
    <col min="8" max="8" width="3.85546875" customWidth="1"/>
    <col min="9" max="9" width="2" hidden="1" customWidth="1"/>
    <col min="10" max="10" width="4.140625" customWidth="1"/>
    <col min="11" max="11" width="5" customWidth="1"/>
    <col min="12" max="12" width="3.7109375" customWidth="1"/>
    <col min="13" max="13" width="5.5703125" customWidth="1"/>
    <col min="14" max="14" width="4.140625" customWidth="1"/>
    <col min="15" max="15" width="5.7109375" customWidth="1"/>
    <col min="16" max="16" width="4" customWidth="1"/>
    <col min="17" max="17" width="5.85546875" customWidth="1"/>
    <col min="18" max="18" width="4.140625" customWidth="1"/>
    <col min="19" max="19" width="5.140625" customWidth="1"/>
    <col min="20" max="20" width="4" customWidth="1"/>
    <col min="21" max="21" width="6.85546875" hidden="1" customWidth="1"/>
    <col min="22" max="22" width="3.5703125" hidden="1" customWidth="1"/>
    <col min="23" max="23" width="5.42578125" customWidth="1"/>
    <col min="24" max="24" width="4.5703125" customWidth="1"/>
    <col min="25" max="25" width="4.5703125" hidden="1" customWidth="1"/>
    <col min="26" max="26" width="3.7109375" hidden="1" customWidth="1"/>
    <col min="27" max="27" width="3.5703125" hidden="1" customWidth="1"/>
    <col min="28" max="28" width="4.28515625" hidden="1" customWidth="1"/>
    <col min="29" max="29" width="6" customWidth="1"/>
    <col min="30" max="30" width="4.85546875" hidden="1" customWidth="1"/>
    <col min="31" max="31" width="4.42578125" customWidth="1"/>
    <col min="32" max="32" width="5.140625" customWidth="1"/>
    <col min="33" max="34" width="3.85546875" customWidth="1"/>
    <col min="35" max="35" width="4.5703125" customWidth="1"/>
    <col min="36" max="36" width="4.140625" hidden="1" customWidth="1"/>
    <col min="37" max="37" width="4.7109375" hidden="1" customWidth="1"/>
    <col min="38" max="38" width="4.28515625" hidden="1" customWidth="1"/>
    <col min="39" max="39" width="3.85546875" hidden="1" customWidth="1"/>
    <col min="40" max="40" width="4" hidden="1" customWidth="1"/>
    <col min="41" max="41" width="6.28515625" customWidth="1"/>
    <col min="42" max="43" width="6.28515625" hidden="1" customWidth="1"/>
    <col min="44" max="44" width="6.28515625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4.140625" hidden="1" customWidth="1"/>
    <col min="50" max="50" width="4.5703125" customWidth="1"/>
    <col min="51" max="51" width="6.28515625" customWidth="1"/>
    <col min="52" max="52" width="5.7109375" customWidth="1"/>
    <col min="53" max="53" width="5.5703125" customWidth="1"/>
    <col min="54" max="54" width="7.5703125" customWidth="1"/>
    <col min="55" max="55" width="11.570312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7" customHeight="1" x14ac:dyDescent="0.25">
      <c r="A7" s="65" t="s">
        <v>1001</v>
      </c>
      <c r="B7" s="65"/>
      <c r="C7" s="65"/>
      <c r="D7" s="65"/>
      <c r="E7" s="65"/>
      <c r="F7" s="65"/>
      <c r="G7" s="65"/>
      <c r="H7" s="65"/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x14ac:dyDescent="0.25">
      <c r="A10" s="95" t="s">
        <v>59</v>
      </c>
      <c r="B10" s="95" t="s">
        <v>60</v>
      </c>
      <c r="C10" s="95" t="s">
        <v>61</v>
      </c>
      <c r="D10" s="97"/>
      <c r="E10" s="95" t="s">
        <v>62</v>
      </c>
      <c r="F10" s="95" t="s">
        <v>63</v>
      </c>
      <c r="G10" s="95" t="s">
        <v>64</v>
      </c>
      <c r="H10" s="95" t="s">
        <v>65</v>
      </c>
      <c r="I10" s="100"/>
      <c r="J10" s="101"/>
      <c r="K10" s="95" t="s">
        <v>66</v>
      </c>
      <c r="L10" s="95" t="s">
        <v>67</v>
      </c>
      <c r="M10" s="95" t="s">
        <v>68</v>
      </c>
      <c r="N10" s="95" t="s">
        <v>69</v>
      </c>
      <c r="O10" s="95" t="s">
        <v>70</v>
      </c>
      <c r="P10" s="95" t="s">
        <v>71</v>
      </c>
      <c r="Q10" s="95" t="s">
        <v>72</v>
      </c>
      <c r="R10" s="95" t="s">
        <v>73</v>
      </c>
      <c r="S10" s="95" t="s">
        <v>74</v>
      </c>
      <c r="T10" s="95" t="s">
        <v>75</v>
      </c>
      <c r="U10" s="95" t="s">
        <v>76</v>
      </c>
      <c r="V10" s="95" t="s">
        <v>77</v>
      </c>
      <c r="W10" s="95" t="s">
        <v>78</v>
      </c>
      <c r="X10" s="95" t="s">
        <v>79</v>
      </c>
      <c r="Y10" s="95" t="s">
        <v>80</v>
      </c>
      <c r="Z10" s="95" t="s">
        <v>81</v>
      </c>
      <c r="AA10" s="95" t="s">
        <v>82</v>
      </c>
      <c r="AB10" s="95" t="s">
        <v>83</v>
      </c>
      <c r="AC10" s="95" t="s">
        <v>84</v>
      </c>
      <c r="AD10" s="95" t="s">
        <v>85</v>
      </c>
      <c r="AE10" s="95" t="s">
        <v>86</v>
      </c>
      <c r="AF10" s="95" t="s">
        <v>87</v>
      </c>
      <c r="AG10" s="95" t="s">
        <v>88</v>
      </c>
      <c r="AH10" s="95" t="s">
        <v>89</v>
      </c>
      <c r="AI10" s="95" t="s">
        <v>90</v>
      </c>
      <c r="AJ10" s="95" t="s">
        <v>91</v>
      </c>
      <c r="AK10" s="95" t="s">
        <v>92</v>
      </c>
      <c r="AL10" s="95" t="s">
        <v>93</v>
      </c>
      <c r="AM10" s="95" t="s">
        <v>94</v>
      </c>
      <c r="AN10" s="95" t="s">
        <v>95</v>
      </c>
      <c r="AO10" s="95" t="s">
        <v>96</v>
      </c>
      <c r="AP10" s="95" t="s">
        <v>97</v>
      </c>
      <c r="AQ10" s="95" t="s">
        <v>98</v>
      </c>
      <c r="AR10" s="95" t="s">
        <v>99</v>
      </c>
      <c r="AS10" s="95" t="s">
        <v>100</v>
      </c>
      <c r="AT10" s="95" t="s">
        <v>101</v>
      </c>
      <c r="AU10" s="95" t="s">
        <v>102</v>
      </c>
      <c r="AV10" s="95" t="s">
        <v>103</v>
      </c>
      <c r="AW10" s="95" t="s">
        <v>104</v>
      </c>
      <c r="AX10" s="95" t="s">
        <v>105</v>
      </c>
      <c r="AY10" s="95" t="s">
        <v>106</v>
      </c>
      <c r="AZ10" s="95" t="s">
        <v>107</v>
      </c>
      <c r="BA10" s="95" t="s">
        <v>108</v>
      </c>
      <c r="BB10" s="95" t="s">
        <v>109</v>
      </c>
      <c r="BC10" s="95" t="s">
        <v>110</v>
      </c>
    </row>
    <row r="11" spans="1:55" ht="16.5" x14ac:dyDescent="0.25">
      <c r="A11" s="96"/>
      <c r="B11" s="96"/>
      <c r="C11" s="98"/>
      <c r="D11" s="99"/>
      <c r="E11" s="96"/>
      <c r="F11" s="96"/>
      <c r="G11" s="96"/>
      <c r="H11" s="3" t="s">
        <v>111</v>
      </c>
      <c r="I11" s="95" t="s">
        <v>112</v>
      </c>
      <c r="J11" s="101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</row>
    <row r="12" spans="1:55" s="8" customFormat="1" ht="49.5" x14ac:dyDescent="0.15">
      <c r="A12" s="7" t="s">
        <v>113</v>
      </c>
      <c r="B12" s="7" t="s">
        <v>114</v>
      </c>
      <c r="C12" s="102" t="s">
        <v>115</v>
      </c>
      <c r="D12" s="103"/>
      <c r="E12" s="7" t="s">
        <v>116</v>
      </c>
      <c r="F12" s="7" t="s">
        <v>117</v>
      </c>
      <c r="G12" s="7" t="s">
        <v>118</v>
      </c>
      <c r="H12" s="7" t="s">
        <v>119</v>
      </c>
      <c r="J12" s="7" t="s">
        <v>120</v>
      </c>
      <c r="K12" s="7" t="s">
        <v>121</v>
      </c>
      <c r="L12" s="7" t="s">
        <v>122</v>
      </c>
      <c r="M12" s="7" t="s">
        <v>123</v>
      </c>
      <c r="N12" s="7" t="s">
        <v>124</v>
      </c>
      <c r="O12" s="7" t="s">
        <v>125</v>
      </c>
      <c r="P12" s="7" t="s">
        <v>126</v>
      </c>
      <c r="Q12" s="7" t="s">
        <v>127</v>
      </c>
      <c r="R12" s="7" t="s">
        <v>128</v>
      </c>
      <c r="S12" s="7" t="s">
        <v>129</v>
      </c>
      <c r="T12" s="7" t="s">
        <v>130</v>
      </c>
      <c r="U12" s="7" t="s">
        <v>131</v>
      </c>
      <c r="V12" s="7" t="s">
        <v>132</v>
      </c>
      <c r="W12" s="7" t="s">
        <v>133</v>
      </c>
      <c r="X12" s="7" t="s">
        <v>134</v>
      </c>
      <c r="Y12" s="7" t="s">
        <v>135</v>
      </c>
      <c r="Z12" s="7" t="s">
        <v>136</v>
      </c>
      <c r="AA12" s="7" t="s">
        <v>137</v>
      </c>
      <c r="AB12" s="7" t="s">
        <v>138</v>
      </c>
      <c r="AC12" s="7" t="s">
        <v>139</v>
      </c>
      <c r="AD12" s="7" t="s">
        <v>140</v>
      </c>
      <c r="AE12" s="7" t="s">
        <v>141</v>
      </c>
      <c r="AF12" s="7" t="s">
        <v>142</v>
      </c>
      <c r="AG12" s="7" t="s">
        <v>143</v>
      </c>
      <c r="AH12" s="7" t="s">
        <v>144</v>
      </c>
      <c r="AI12" s="7" t="s">
        <v>145</v>
      </c>
      <c r="AJ12" s="7" t="s">
        <v>146</v>
      </c>
      <c r="AK12" s="7" t="s">
        <v>147</v>
      </c>
      <c r="AL12" s="7" t="s">
        <v>148</v>
      </c>
      <c r="AM12" s="7" t="s">
        <v>149</v>
      </c>
      <c r="AN12" s="7" t="s">
        <v>150</v>
      </c>
      <c r="AO12" s="7" t="s">
        <v>151</v>
      </c>
      <c r="AP12" s="7" t="s">
        <v>152</v>
      </c>
      <c r="AQ12" s="7" t="s">
        <v>153</v>
      </c>
      <c r="AR12" s="7" t="s">
        <v>154</v>
      </c>
      <c r="AS12" s="7" t="s">
        <v>155</v>
      </c>
      <c r="AT12" s="7" t="s">
        <v>156</v>
      </c>
      <c r="AU12" s="7" t="s">
        <v>157</v>
      </c>
      <c r="AV12" s="7" t="s">
        <v>158</v>
      </c>
      <c r="AW12" s="7" t="s">
        <v>159</v>
      </c>
      <c r="AX12" s="7" t="s">
        <v>160</v>
      </c>
      <c r="AY12" s="7" t="s">
        <v>161</v>
      </c>
      <c r="AZ12" s="7" t="s">
        <v>162</v>
      </c>
      <c r="BA12" s="7" t="s">
        <v>163</v>
      </c>
      <c r="BB12" s="7" t="s">
        <v>1391</v>
      </c>
      <c r="BC12" s="7" t="s">
        <v>165</v>
      </c>
    </row>
    <row r="13" spans="1:55" s="13" customFormat="1" ht="24" customHeight="1" x14ac:dyDescent="0.15">
      <c r="A13" s="38">
        <v>1</v>
      </c>
      <c r="B13" s="38" t="s">
        <v>1002</v>
      </c>
      <c r="C13" s="38" t="s">
        <v>1003</v>
      </c>
      <c r="D13" s="38" t="s">
        <v>1004</v>
      </c>
      <c r="E13" s="38" t="s">
        <v>175</v>
      </c>
      <c r="F13" s="38" t="s">
        <v>864</v>
      </c>
      <c r="G13" s="38" t="s">
        <v>171</v>
      </c>
      <c r="H13" s="38">
        <v>1</v>
      </c>
      <c r="J13" s="38">
        <v>1</v>
      </c>
      <c r="K13" s="38">
        <v>204</v>
      </c>
      <c r="L13" s="38">
        <v>0</v>
      </c>
      <c r="M13" s="38">
        <v>22.5</v>
      </c>
      <c r="N13" s="54">
        <v>0</v>
      </c>
      <c r="O13" s="38">
        <v>188</v>
      </c>
      <c r="P13" s="54">
        <v>0.98076923076923095</v>
      </c>
      <c r="Q13" s="12">
        <v>188</v>
      </c>
      <c r="R13" s="12">
        <v>0</v>
      </c>
      <c r="S13" s="14">
        <v>8</v>
      </c>
      <c r="T13" s="14">
        <v>0</v>
      </c>
      <c r="U13" s="14">
        <v>0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1.5</v>
      </c>
      <c r="AD13" s="14">
        <v>0</v>
      </c>
      <c r="AE13" s="54">
        <v>2</v>
      </c>
      <c r="AF13" s="54">
        <v>0</v>
      </c>
      <c r="AG13" s="54">
        <v>0</v>
      </c>
      <c r="AH13" s="54">
        <v>10</v>
      </c>
      <c r="AI13" s="54">
        <v>7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8">
        <v>0</v>
      </c>
      <c r="AP13" s="54">
        <v>0</v>
      </c>
      <c r="AQ13" s="54">
        <v>0</v>
      </c>
      <c r="AR13" s="54">
        <v>228.89</v>
      </c>
      <c r="AS13" s="38">
        <v>2</v>
      </c>
      <c r="AT13" s="54">
        <v>4.58</v>
      </c>
      <c r="AU13" s="54">
        <v>0</v>
      </c>
      <c r="AV13" s="54">
        <v>0</v>
      </c>
      <c r="AW13" s="54">
        <v>0</v>
      </c>
      <c r="AX13" s="54">
        <v>88.27</v>
      </c>
      <c r="AY13" s="54">
        <v>94.85</v>
      </c>
      <c r="AZ13" s="54">
        <v>134.04</v>
      </c>
      <c r="BA13" s="54">
        <v>100</v>
      </c>
      <c r="BB13" s="54">
        <v>136200</v>
      </c>
      <c r="BC13" s="38" t="s">
        <v>4</v>
      </c>
    </row>
    <row r="14" spans="1:55" s="13" customFormat="1" ht="24" customHeight="1" x14ac:dyDescent="0.15">
      <c r="A14" s="53"/>
      <c r="B14" s="53"/>
      <c r="C14" s="53"/>
      <c r="D14" s="53"/>
      <c r="E14" s="53"/>
      <c r="F14" s="53"/>
      <c r="G14" s="53"/>
      <c r="H14" s="53"/>
      <c r="J14" s="53"/>
      <c r="K14" s="53"/>
      <c r="L14" s="53"/>
      <c r="M14" s="53"/>
      <c r="N14" s="53"/>
      <c r="O14" s="53"/>
      <c r="P14" s="53"/>
      <c r="Q14" s="12">
        <v>184.38</v>
      </c>
      <c r="R14" s="14">
        <v>0</v>
      </c>
      <c r="S14" s="14">
        <v>11.77</v>
      </c>
      <c r="T14" s="14">
        <v>0</v>
      </c>
      <c r="U14" s="14">
        <v>0</v>
      </c>
      <c r="V14" s="14">
        <v>0</v>
      </c>
      <c r="W14" s="14">
        <v>7.85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5.88</v>
      </c>
      <c r="AD14" s="14">
        <v>0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13" customFormat="1" ht="24" customHeight="1" x14ac:dyDescent="0.15">
      <c r="A15" s="38">
        <v>2</v>
      </c>
      <c r="B15" s="38" t="s">
        <v>1005</v>
      </c>
      <c r="C15" s="38" t="s">
        <v>1006</v>
      </c>
      <c r="D15" s="38" t="s">
        <v>1007</v>
      </c>
      <c r="E15" s="38" t="s">
        <v>175</v>
      </c>
      <c r="F15" s="38" t="s">
        <v>1008</v>
      </c>
      <c r="G15" s="38" t="s">
        <v>171</v>
      </c>
      <c r="H15" s="38">
        <v>1</v>
      </c>
      <c r="J15" s="38">
        <v>2</v>
      </c>
      <c r="K15" s="38">
        <v>204</v>
      </c>
      <c r="L15" s="38">
        <v>0</v>
      </c>
      <c r="M15" s="38">
        <v>16.5</v>
      </c>
      <c r="N15" s="54">
        <v>0</v>
      </c>
      <c r="O15" s="38">
        <v>140</v>
      </c>
      <c r="P15" s="54">
        <v>0.98076923076923095</v>
      </c>
      <c r="Q15" s="12">
        <v>140</v>
      </c>
      <c r="R15" s="12">
        <v>0</v>
      </c>
      <c r="S15" s="14">
        <v>8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7</v>
      </c>
      <c r="AD15" s="14">
        <v>0</v>
      </c>
      <c r="AE15" s="54">
        <v>2</v>
      </c>
      <c r="AF15" s="54">
        <v>0.5</v>
      </c>
      <c r="AG15" s="54">
        <v>0</v>
      </c>
      <c r="AH15" s="54">
        <v>9.81</v>
      </c>
      <c r="AI15" s="54">
        <v>7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8">
        <v>0</v>
      </c>
      <c r="AP15" s="54">
        <v>0</v>
      </c>
      <c r="AQ15" s="54">
        <v>0</v>
      </c>
      <c r="AR15" s="54">
        <v>203.2</v>
      </c>
      <c r="AS15" s="38">
        <v>2</v>
      </c>
      <c r="AT15" s="54">
        <v>4.0599999999999996</v>
      </c>
      <c r="AU15" s="54">
        <v>0</v>
      </c>
      <c r="AV15" s="54">
        <v>0</v>
      </c>
      <c r="AW15" s="54">
        <v>0</v>
      </c>
      <c r="AX15" s="54">
        <v>76.5</v>
      </c>
      <c r="AY15" s="54">
        <v>82.56</v>
      </c>
      <c r="AZ15" s="54">
        <v>120.64</v>
      </c>
      <c r="BA15" s="54">
        <v>100</v>
      </c>
      <c r="BB15" s="54">
        <v>82600</v>
      </c>
      <c r="BC15" s="38" t="s">
        <v>4</v>
      </c>
    </row>
    <row r="16" spans="1:55" s="13" customFormat="1" ht="24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K16" s="53"/>
      <c r="L16" s="53"/>
      <c r="M16" s="53"/>
      <c r="N16" s="53"/>
      <c r="O16" s="53"/>
      <c r="P16" s="53"/>
      <c r="Q16" s="12">
        <v>137.31</v>
      </c>
      <c r="R16" s="14">
        <v>0</v>
      </c>
      <c r="S16" s="14">
        <v>11.77</v>
      </c>
      <c r="T16" s="14">
        <v>0</v>
      </c>
      <c r="U16" s="14">
        <v>0</v>
      </c>
      <c r="V16" s="14">
        <v>0</v>
      </c>
      <c r="W16" s="14">
        <v>7.85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27.46</v>
      </c>
      <c r="AD16" s="14">
        <v>0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13" customFormat="1" ht="24" customHeight="1" x14ac:dyDescent="0.15">
      <c r="A17" s="38">
        <v>3</v>
      </c>
      <c r="B17" s="38" t="s">
        <v>1009</v>
      </c>
      <c r="C17" s="38" t="s">
        <v>1010</v>
      </c>
      <c r="D17" s="38" t="s">
        <v>1011</v>
      </c>
      <c r="E17" s="38" t="s">
        <v>175</v>
      </c>
      <c r="F17" s="38" t="s">
        <v>624</v>
      </c>
      <c r="G17" s="38" t="s">
        <v>171</v>
      </c>
      <c r="H17" s="38">
        <v>0</v>
      </c>
      <c r="J17" s="38">
        <v>0</v>
      </c>
      <c r="K17" s="38">
        <v>204</v>
      </c>
      <c r="L17" s="38">
        <v>0</v>
      </c>
      <c r="M17" s="38">
        <v>16</v>
      </c>
      <c r="N17" s="54">
        <v>0</v>
      </c>
      <c r="O17" s="38">
        <v>134</v>
      </c>
      <c r="P17" s="54">
        <v>0.98076923076923095</v>
      </c>
      <c r="Q17" s="12">
        <v>136</v>
      </c>
      <c r="R17" s="12">
        <v>0</v>
      </c>
      <c r="S17" s="14">
        <v>6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8</v>
      </c>
      <c r="AD17" s="14">
        <v>0</v>
      </c>
      <c r="AE17" s="54">
        <v>1.5</v>
      </c>
      <c r="AF17" s="54">
        <v>0</v>
      </c>
      <c r="AG17" s="54">
        <v>0</v>
      </c>
      <c r="AH17" s="54">
        <v>10</v>
      </c>
      <c r="AI17" s="54">
        <v>7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8">
        <v>0</v>
      </c>
      <c r="AP17" s="54">
        <v>0</v>
      </c>
      <c r="AQ17" s="54">
        <v>0</v>
      </c>
      <c r="AR17" s="54">
        <v>199.95</v>
      </c>
      <c r="AS17" s="38">
        <v>1.5</v>
      </c>
      <c r="AT17" s="54">
        <v>4</v>
      </c>
      <c r="AU17" s="54">
        <v>0</v>
      </c>
      <c r="AV17" s="54">
        <v>0</v>
      </c>
      <c r="AW17" s="54">
        <v>0</v>
      </c>
      <c r="AX17" s="54">
        <v>78.459999999999994</v>
      </c>
      <c r="AY17" s="54">
        <v>83.96</v>
      </c>
      <c r="AZ17" s="54">
        <v>115.99</v>
      </c>
      <c r="BA17" s="54">
        <v>100</v>
      </c>
      <c r="BB17" s="54">
        <v>64000</v>
      </c>
      <c r="BC17" s="38" t="s">
        <v>4</v>
      </c>
    </row>
    <row r="18" spans="1:55" s="13" customFormat="1" ht="24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K18" s="53"/>
      <c r="L18" s="53"/>
      <c r="M18" s="53"/>
      <c r="N18" s="53"/>
      <c r="O18" s="53"/>
      <c r="P18" s="53"/>
      <c r="Q18" s="12">
        <v>133.38</v>
      </c>
      <c r="R18" s="14">
        <v>0</v>
      </c>
      <c r="S18" s="14">
        <v>8.83</v>
      </c>
      <c r="T18" s="14">
        <v>0</v>
      </c>
      <c r="U18" s="14">
        <v>0</v>
      </c>
      <c r="V18" s="14">
        <v>0</v>
      </c>
      <c r="W18" s="14">
        <v>7.85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31.38</v>
      </c>
      <c r="AD18" s="14">
        <v>0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13" customFormat="1" ht="24" customHeight="1" x14ac:dyDescent="0.15">
      <c r="A19" s="38">
        <v>4</v>
      </c>
      <c r="B19" s="38" t="s">
        <v>1012</v>
      </c>
      <c r="C19" s="38" t="s">
        <v>1013</v>
      </c>
      <c r="D19" s="38" t="s">
        <v>1014</v>
      </c>
      <c r="E19" s="38" t="s">
        <v>175</v>
      </c>
      <c r="F19" s="38" t="s">
        <v>950</v>
      </c>
      <c r="G19" s="38" t="s">
        <v>171</v>
      </c>
      <c r="H19" s="38">
        <v>1</v>
      </c>
      <c r="J19" s="38">
        <v>4</v>
      </c>
      <c r="K19" s="38">
        <v>204</v>
      </c>
      <c r="L19" s="38">
        <v>0</v>
      </c>
      <c r="M19" s="38">
        <v>15</v>
      </c>
      <c r="N19" s="54">
        <v>0</v>
      </c>
      <c r="O19" s="38">
        <v>130</v>
      </c>
      <c r="P19" s="54">
        <v>0.98076923076923095</v>
      </c>
      <c r="Q19" s="12">
        <v>128</v>
      </c>
      <c r="R19" s="12">
        <v>0</v>
      </c>
      <c r="S19" s="14">
        <v>10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8.5</v>
      </c>
      <c r="AD19" s="14">
        <v>0</v>
      </c>
      <c r="AE19" s="54">
        <v>2.5</v>
      </c>
      <c r="AF19" s="54">
        <v>0.5</v>
      </c>
      <c r="AG19" s="54">
        <v>0</v>
      </c>
      <c r="AH19" s="54">
        <v>9.81</v>
      </c>
      <c r="AI19" s="54">
        <v>7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8">
        <v>0</v>
      </c>
      <c r="AP19" s="54">
        <v>0</v>
      </c>
      <c r="AQ19" s="54">
        <v>0</v>
      </c>
      <c r="AR19" s="54">
        <v>200.75</v>
      </c>
      <c r="AS19" s="38">
        <v>2.5</v>
      </c>
      <c r="AT19" s="54">
        <v>4.0199999999999996</v>
      </c>
      <c r="AU19" s="54">
        <v>0</v>
      </c>
      <c r="AV19" s="54">
        <v>0</v>
      </c>
      <c r="AW19" s="54">
        <v>0</v>
      </c>
      <c r="AX19" s="54">
        <v>74.540000000000006</v>
      </c>
      <c r="AY19" s="54">
        <v>81.06</v>
      </c>
      <c r="AZ19" s="54">
        <v>119.69</v>
      </c>
      <c r="BA19" s="54">
        <v>100</v>
      </c>
      <c r="BB19" s="54">
        <v>78800</v>
      </c>
      <c r="BC19" s="38" t="s">
        <v>4</v>
      </c>
    </row>
    <row r="20" spans="1:55" s="13" customFormat="1" ht="24" customHeight="1" x14ac:dyDescent="0.15">
      <c r="A20" s="53"/>
      <c r="B20" s="53"/>
      <c r="C20" s="53"/>
      <c r="D20" s="53"/>
      <c r="E20" s="53"/>
      <c r="F20" s="53"/>
      <c r="G20" s="53"/>
      <c r="H20" s="53"/>
      <c r="J20" s="53"/>
      <c r="K20" s="53"/>
      <c r="L20" s="53"/>
      <c r="M20" s="53"/>
      <c r="N20" s="53"/>
      <c r="O20" s="53"/>
      <c r="P20" s="53"/>
      <c r="Q20" s="12">
        <v>125.54</v>
      </c>
      <c r="R20" s="14">
        <v>0</v>
      </c>
      <c r="S20" s="14">
        <v>14.71</v>
      </c>
      <c r="T20" s="14">
        <v>0</v>
      </c>
      <c r="U20" s="14">
        <v>0</v>
      </c>
      <c r="V20" s="14">
        <v>0</v>
      </c>
      <c r="W20" s="14">
        <v>7.85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33.35</v>
      </c>
      <c r="AD20" s="14">
        <v>0</v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s="13" customFormat="1" ht="24" customHeight="1" x14ac:dyDescent="0.15">
      <c r="A21" s="38">
        <v>5</v>
      </c>
      <c r="B21" s="38" t="s">
        <v>1015</v>
      </c>
      <c r="C21" s="38" t="s">
        <v>1016</v>
      </c>
      <c r="D21" s="38" t="s">
        <v>1017</v>
      </c>
      <c r="E21" s="38" t="s">
        <v>175</v>
      </c>
      <c r="F21" s="38" t="s">
        <v>344</v>
      </c>
      <c r="G21" s="38" t="s">
        <v>171</v>
      </c>
      <c r="H21" s="38">
        <v>1</v>
      </c>
      <c r="J21" s="38">
        <v>1</v>
      </c>
      <c r="K21" s="38">
        <v>204</v>
      </c>
      <c r="L21" s="38">
        <v>0</v>
      </c>
      <c r="M21" s="38">
        <v>16.5</v>
      </c>
      <c r="N21" s="54">
        <v>0</v>
      </c>
      <c r="O21" s="38">
        <v>140</v>
      </c>
      <c r="P21" s="54">
        <v>0.98076923076923095</v>
      </c>
      <c r="Q21" s="12">
        <v>140</v>
      </c>
      <c r="R21" s="12">
        <v>0</v>
      </c>
      <c r="S21" s="14">
        <v>8</v>
      </c>
      <c r="T21" s="14">
        <v>0</v>
      </c>
      <c r="U21" s="14">
        <v>0</v>
      </c>
      <c r="V21" s="14">
        <v>0</v>
      </c>
      <c r="W21" s="14">
        <v>1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6.5</v>
      </c>
      <c r="AD21" s="14">
        <v>0</v>
      </c>
      <c r="AE21" s="54">
        <v>2</v>
      </c>
      <c r="AF21" s="54">
        <v>1</v>
      </c>
      <c r="AG21" s="54">
        <v>0</v>
      </c>
      <c r="AH21" s="54">
        <v>9.6199999999999992</v>
      </c>
      <c r="AI21" s="54">
        <v>7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38">
        <v>0</v>
      </c>
      <c r="AP21" s="54">
        <v>0</v>
      </c>
      <c r="AQ21" s="54">
        <v>0</v>
      </c>
      <c r="AR21" s="54">
        <v>201.04</v>
      </c>
      <c r="AS21" s="38">
        <v>2</v>
      </c>
      <c r="AT21" s="54">
        <v>4.0199999999999996</v>
      </c>
      <c r="AU21" s="54">
        <v>0</v>
      </c>
      <c r="AV21" s="54">
        <v>0</v>
      </c>
      <c r="AW21" s="54">
        <v>0</v>
      </c>
      <c r="AX21" s="54">
        <v>68.650000000000006</v>
      </c>
      <c r="AY21" s="54">
        <v>74.67</v>
      </c>
      <c r="AZ21" s="54">
        <v>126.37</v>
      </c>
      <c r="BA21" s="54">
        <v>100</v>
      </c>
      <c r="BB21" s="54">
        <v>105500</v>
      </c>
      <c r="BC21" s="38" t="s">
        <v>4</v>
      </c>
    </row>
    <row r="22" spans="1:55" s="13" customFormat="1" ht="24" customHeight="1" x14ac:dyDescent="0.15">
      <c r="A22" s="53"/>
      <c r="B22" s="53"/>
      <c r="C22" s="53"/>
      <c r="D22" s="53"/>
      <c r="E22" s="53"/>
      <c r="F22" s="53"/>
      <c r="G22" s="53"/>
      <c r="H22" s="53"/>
      <c r="J22" s="53"/>
      <c r="K22" s="53"/>
      <c r="L22" s="53"/>
      <c r="M22" s="53"/>
      <c r="N22" s="53"/>
      <c r="O22" s="53"/>
      <c r="P22" s="53"/>
      <c r="Q22" s="12">
        <v>137.31</v>
      </c>
      <c r="R22" s="14">
        <v>0</v>
      </c>
      <c r="S22" s="14">
        <v>11.77</v>
      </c>
      <c r="T22" s="14">
        <v>0</v>
      </c>
      <c r="U22" s="14">
        <v>0</v>
      </c>
      <c r="V22" s="14">
        <v>0</v>
      </c>
      <c r="W22" s="14">
        <v>7.85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25.5</v>
      </c>
      <c r="AD22" s="14">
        <v>0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s="13" customFormat="1" ht="24" customHeight="1" x14ac:dyDescent="0.15">
      <c r="A23" s="38">
        <v>6</v>
      </c>
      <c r="B23" s="38" t="s">
        <v>1018</v>
      </c>
      <c r="C23" s="38" t="s">
        <v>1019</v>
      </c>
      <c r="D23" s="38" t="s">
        <v>1020</v>
      </c>
      <c r="E23" s="38" t="s">
        <v>175</v>
      </c>
      <c r="F23" s="38" t="s">
        <v>344</v>
      </c>
      <c r="G23" s="38" t="s">
        <v>171</v>
      </c>
      <c r="H23" s="38">
        <v>1</v>
      </c>
      <c r="J23" s="38">
        <v>0</v>
      </c>
      <c r="K23" s="38">
        <v>204</v>
      </c>
      <c r="L23" s="38">
        <v>0</v>
      </c>
      <c r="M23" s="38">
        <v>16.5</v>
      </c>
      <c r="N23" s="54">
        <v>0</v>
      </c>
      <c r="O23" s="38">
        <v>138</v>
      </c>
      <c r="P23" s="54">
        <v>0.98076923076923095</v>
      </c>
      <c r="Q23" s="12">
        <v>140</v>
      </c>
      <c r="R23" s="12">
        <v>0</v>
      </c>
      <c r="S23" s="14">
        <v>6</v>
      </c>
      <c r="T23" s="14">
        <v>0</v>
      </c>
      <c r="U23" s="14">
        <v>0</v>
      </c>
      <c r="V23" s="14">
        <v>0</v>
      </c>
      <c r="W23" s="14">
        <v>1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7</v>
      </c>
      <c r="AD23" s="14">
        <v>0</v>
      </c>
      <c r="AE23" s="54">
        <v>1.5</v>
      </c>
      <c r="AF23" s="54">
        <v>0.5</v>
      </c>
      <c r="AG23" s="54">
        <v>0</v>
      </c>
      <c r="AH23" s="54">
        <v>9.81</v>
      </c>
      <c r="AI23" s="54">
        <v>7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8">
        <v>0</v>
      </c>
      <c r="AP23" s="54">
        <v>0</v>
      </c>
      <c r="AQ23" s="54">
        <v>0</v>
      </c>
      <c r="AR23" s="54">
        <v>199.76</v>
      </c>
      <c r="AS23" s="38">
        <v>1.5</v>
      </c>
      <c r="AT23" s="54">
        <v>4</v>
      </c>
      <c r="AU23" s="54">
        <v>0</v>
      </c>
      <c r="AV23" s="54">
        <v>0</v>
      </c>
      <c r="AW23" s="54">
        <v>0</v>
      </c>
      <c r="AX23" s="54">
        <v>78.459999999999994</v>
      </c>
      <c r="AY23" s="54">
        <v>83.96</v>
      </c>
      <c r="AZ23" s="54">
        <v>115.8</v>
      </c>
      <c r="BA23" s="54">
        <v>100</v>
      </c>
      <c r="BB23" s="54">
        <v>63200</v>
      </c>
      <c r="BC23" s="38" t="s">
        <v>4</v>
      </c>
    </row>
    <row r="24" spans="1:55" s="13" customFormat="1" ht="24" customHeight="1" x14ac:dyDescent="0.15">
      <c r="A24" s="53"/>
      <c r="B24" s="53"/>
      <c r="C24" s="53"/>
      <c r="D24" s="53"/>
      <c r="E24" s="53"/>
      <c r="F24" s="53"/>
      <c r="G24" s="53"/>
      <c r="H24" s="53"/>
      <c r="J24" s="53"/>
      <c r="K24" s="53"/>
      <c r="L24" s="53"/>
      <c r="M24" s="53"/>
      <c r="N24" s="53"/>
      <c r="O24" s="53"/>
      <c r="P24" s="53"/>
      <c r="Q24" s="12">
        <v>137.31</v>
      </c>
      <c r="R24" s="14">
        <v>0</v>
      </c>
      <c r="S24" s="14">
        <v>8.83</v>
      </c>
      <c r="T24" s="14">
        <v>0</v>
      </c>
      <c r="U24" s="14">
        <v>0</v>
      </c>
      <c r="V24" s="14">
        <v>0</v>
      </c>
      <c r="W24" s="14">
        <v>7.85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27.46</v>
      </c>
      <c r="AD24" s="14">
        <v>0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s="13" customFormat="1" ht="24" customHeight="1" x14ac:dyDescent="0.15">
      <c r="A25" s="38">
        <v>7</v>
      </c>
      <c r="B25" s="38" t="s">
        <v>1021</v>
      </c>
      <c r="C25" s="38" t="s">
        <v>1022</v>
      </c>
      <c r="D25" s="38" t="s">
        <v>1023</v>
      </c>
      <c r="E25" s="38" t="s">
        <v>175</v>
      </c>
      <c r="F25" s="38" t="s">
        <v>806</v>
      </c>
      <c r="G25" s="38" t="s">
        <v>171</v>
      </c>
      <c r="H25" s="38">
        <v>1</v>
      </c>
      <c r="J25" s="38">
        <v>2</v>
      </c>
      <c r="K25" s="38">
        <v>204</v>
      </c>
      <c r="L25" s="38">
        <v>0</v>
      </c>
      <c r="M25" s="38">
        <v>17</v>
      </c>
      <c r="N25" s="54">
        <v>0</v>
      </c>
      <c r="O25" s="38">
        <v>146</v>
      </c>
      <c r="P25" s="54">
        <v>0.98076923076923095</v>
      </c>
      <c r="Q25" s="12">
        <v>144</v>
      </c>
      <c r="R25" s="12">
        <v>0</v>
      </c>
      <c r="S25" s="14">
        <v>10</v>
      </c>
      <c r="T25" s="14">
        <v>0</v>
      </c>
      <c r="U25" s="14">
        <v>0</v>
      </c>
      <c r="V25" s="14">
        <v>0</v>
      </c>
      <c r="W25" s="14">
        <v>1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6</v>
      </c>
      <c r="AD25" s="14">
        <v>0</v>
      </c>
      <c r="AE25" s="54">
        <v>2.5</v>
      </c>
      <c r="AF25" s="54">
        <v>1</v>
      </c>
      <c r="AG25" s="54">
        <v>0</v>
      </c>
      <c r="AH25" s="54">
        <v>9.6199999999999992</v>
      </c>
      <c r="AI25" s="54">
        <v>7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38">
        <v>0</v>
      </c>
      <c r="AP25" s="54">
        <v>0</v>
      </c>
      <c r="AQ25" s="54">
        <v>0</v>
      </c>
      <c r="AR25" s="54">
        <v>206.45</v>
      </c>
      <c r="AS25" s="38">
        <v>2.5</v>
      </c>
      <c r="AT25" s="54">
        <v>4.13</v>
      </c>
      <c r="AU25" s="54">
        <v>0</v>
      </c>
      <c r="AV25" s="54">
        <v>0</v>
      </c>
      <c r="AW25" s="54">
        <v>0</v>
      </c>
      <c r="AX25" s="54">
        <v>74.540000000000006</v>
      </c>
      <c r="AY25" s="54">
        <v>81.17</v>
      </c>
      <c r="AZ25" s="54">
        <v>125.28</v>
      </c>
      <c r="BA25" s="54">
        <v>100</v>
      </c>
      <c r="BB25" s="54">
        <v>101100</v>
      </c>
      <c r="BC25" s="38" t="s">
        <v>4</v>
      </c>
    </row>
    <row r="26" spans="1:55" s="13" customFormat="1" ht="24" customHeight="1" x14ac:dyDescent="0.15">
      <c r="A26" s="53"/>
      <c r="B26" s="53"/>
      <c r="C26" s="53"/>
      <c r="D26" s="53"/>
      <c r="E26" s="53"/>
      <c r="F26" s="53"/>
      <c r="G26" s="53"/>
      <c r="H26" s="53"/>
      <c r="J26" s="53"/>
      <c r="K26" s="53"/>
      <c r="L26" s="53"/>
      <c r="M26" s="53"/>
      <c r="N26" s="53"/>
      <c r="O26" s="53"/>
      <c r="P26" s="53"/>
      <c r="Q26" s="12">
        <v>141.22999999999999</v>
      </c>
      <c r="R26" s="14">
        <v>0</v>
      </c>
      <c r="S26" s="14">
        <v>14.71</v>
      </c>
      <c r="T26" s="14">
        <v>0</v>
      </c>
      <c r="U26" s="14">
        <v>0</v>
      </c>
      <c r="V26" s="14">
        <v>0</v>
      </c>
      <c r="W26" s="14">
        <v>7.85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23.54</v>
      </c>
      <c r="AD26" s="14">
        <v>0</v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</row>
    <row r="27" spans="1:55" s="16" customFormat="1" ht="12.75" x14ac:dyDescent="0.2">
      <c r="A27" s="57" t="s">
        <v>303</v>
      </c>
      <c r="B27" s="58"/>
      <c r="C27" s="58"/>
      <c r="D27" s="58"/>
      <c r="E27" s="58"/>
      <c r="F27" s="58"/>
      <c r="G27" s="58"/>
      <c r="H27" s="61">
        <f>SUM(H13:H26)</f>
        <v>6</v>
      </c>
      <c r="J27" s="61">
        <f>SUM(J13:J26)</f>
        <v>10</v>
      </c>
      <c r="K27" s="61">
        <f t="shared" ref="K27:P27" si="0">SUM(K13:K26)</f>
        <v>1428</v>
      </c>
      <c r="L27" s="61">
        <f t="shared" si="0"/>
        <v>0</v>
      </c>
      <c r="M27" s="61">
        <f t="shared" si="0"/>
        <v>120</v>
      </c>
      <c r="N27" s="61">
        <f t="shared" si="0"/>
        <v>0</v>
      </c>
      <c r="O27" s="61">
        <f t="shared" si="0"/>
        <v>1016</v>
      </c>
      <c r="P27" s="61">
        <f t="shared" si="0"/>
        <v>6.8653846153846168</v>
      </c>
      <c r="Q27" s="17">
        <f>SUM(Q13+Q15+Q17+Q19+Q21+Q23+Q25)</f>
        <v>1016</v>
      </c>
      <c r="R27" s="17">
        <f t="shared" ref="R27:AD27" si="1">SUM(R13+R15+R17+R19+R21+R23+R25)</f>
        <v>0</v>
      </c>
      <c r="S27" s="17">
        <f t="shared" si="1"/>
        <v>56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7</v>
      </c>
      <c r="X27" s="17">
        <f t="shared" si="1"/>
        <v>0</v>
      </c>
      <c r="Y27" s="17">
        <f t="shared" si="1"/>
        <v>0</v>
      </c>
      <c r="Z27" s="17">
        <f t="shared" si="1"/>
        <v>0</v>
      </c>
      <c r="AA27" s="17">
        <f t="shared" si="1"/>
        <v>0</v>
      </c>
      <c r="AB27" s="17">
        <f t="shared" si="1"/>
        <v>0</v>
      </c>
      <c r="AC27" s="17">
        <f t="shared" si="1"/>
        <v>44.5</v>
      </c>
      <c r="AD27" s="17">
        <f t="shared" si="1"/>
        <v>0</v>
      </c>
      <c r="AE27" s="62">
        <f>SUM(AE13:AE26)</f>
        <v>14</v>
      </c>
      <c r="AF27" s="62">
        <f t="shared" ref="AF27:BB27" si="2">SUM(AF13:AF26)</f>
        <v>3.5</v>
      </c>
      <c r="AG27" s="62">
        <f t="shared" si="2"/>
        <v>0</v>
      </c>
      <c r="AH27" s="62">
        <f t="shared" si="2"/>
        <v>68.67</v>
      </c>
      <c r="AI27" s="62">
        <f t="shared" si="2"/>
        <v>49</v>
      </c>
      <c r="AJ27" s="62">
        <f t="shared" si="2"/>
        <v>0</v>
      </c>
      <c r="AK27" s="62">
        <f t="shared" si="2"/>
        <v>0</v>
      </c>
      <c r="AL27" s="62">
        <f t="shared" si="2"/>
        <v>0</v>
      </c>
      <c r="AM27" s="62">
        <f t="shared" si="2"/>
        <v>0</v>
      </c>
      <c r="AN27" s="62">
        <f t="shared" si="2"/>
        <v>0</v>
      </c>
      <c r="AO27" s="62">
        <f t="shared" si="2"/>
        <v>0</v>
      </c>
      <c r="AP27" s="62">
        <f t="shared" si="2"/>
        <v>0</v>
      </c>
      <c r="AQ27" s="62">
        <f t="shared" si="2"/>
        <v>0</v>
      </c>
      <c r="AR27" s="62">
        <f t="shared" si="2"/>
        <v>1440.04</v>
      </c>
      <c r="AS27" s="62">
        <f t="shared" si="2"/>
        <v>14</v>
      </c>
      <c r="AT27" s="62">
        <f t="shared" si="2"/>
        <v>28.81</v>
      </c>
      <c r="AU27" s="62">
        <f t="shared" si="2"/>
        <v>0</v>
      </c>
      <c r="AV27" s="62">
        <f t="shared" si="2"/>
        <v>0</v>
      </c>
      <c r="AW27" s="62">
        <f t="shared" si="2"/>
        <v>0</v>
      </c>
      <c r="AX27" s="62">
        <f t="shared" si="2"/>
        <v>539.41999999999996</v>
      </c>
      <c r="AY27" s="62">
        <f t="shared" si="2"/>
        <v>582.23</v>
      </c>
      <c r="AZ27" s="62">
        <f t="shared" si="2"/>
        <v>857.81</v>
      </c>
      <c r="BA27" s="62">
        <f t="shared" si="2"/>
        <v>700</v>
      </c>
      <c r="BB27" s="62">
        <f t="shared" si="2"/>
        <v>631400</v>
      </c>
      <c r="BC27" s="67" t="s">
        <v>4</v>
      </c>
    </row>
    <row r="28" spans="1:55" s="16" customFormat="1" ht="12.75" x14ac:dyDescent="0.2">
      <c r="A28" s="59"/>
      <c r="B28" s="60"/>
      <c r="C28" s="60"/>
      <c r="D28" s="60"/>
      <c r="E28" s="60"/>
      <c r="F28" s="60"/>
      <c r="G28" s="60"/>
      <c r="H28" s="59"/>
      <c r="J28" s="59"/>
      <c r="K28" s="59"/>
      <c r="L28" s="59"/>
      <c r="M28" s="59"/>
      <c r="N28" s="59"/>
      <c r="O28" s="59"/>
      <c r="P28" s="59"/>
      <c r="Q28" s="17">
        <f>SUM(Q14+Q16+Q18+Q20+Q22+Q24+Q26)</f>
        <v>996.46</v>
      </c>
      <c r="R28" s="17">
        <f t="shared" ref="R28:AD28" si="3">SUM(R14+R16+R18+R20+R22+R24+R26)</f>
        <v>0</v>
      </c>
      <c r="S28" s="17">
        <f t="shared" si="3"/>
        <v>82.389999999999986</v>
      </c>
      <c r="T28" s="17">
        <f t="shared" si="3"/>
        <v>0</v>
      </c>
      <c r="U28" s="17">
        <f t="shared" si="3"/>
        <v>0</v>
      </c>
      <c r="V28" s="17">
        <f t="shared" si="3"/>
        <v>0</v>
      </c>
      <c r="W28" s="17">
        <f t="shared" si="3"/>
        <v>54.95</v>
      </c>
      <c r="X28" s="17">
        <f t="shared" si="3"/>
        <v>0</v>
      </c>
      <c r="Y28" s="17">
        <f t="shared" si="3"/>
        <v>0</v>
      </c>
      <c r="Z28" s="17">
        <f t="shared" si="3"/>
        <v>0</v>
      </c>
      <c r="AA28" s="17">
        <f t="shared" si="3"/>
        <v>0</v>
      </c>
      <c r="AB28" s="17">
        <f t="shared" si="3"/>
        <v>0</v>
      </c>
      <c r="AC28" s="17">
        <f t="shared" si="3"/>
        <v>174.57</v>
      </c>
      <c r="AD28" s="17">
        <f t="shared" si="3"/>
        <v>0</v>
      </c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68"/>
    </row>
    <row r="29" spans="1:55" s="16" customFormat="1" ht="11.25" x14ac:dyDescent="0.2">
      <c r="A29" s="69" t="s">
        <v>1424</v>
      </c>
      <c r="B29" s="58"/>
      <c r="C29" s="58"/>
      <c r="D29" s="58"/>
      <c r="E29" s="58"/>
      <c r="F29" s="58"/>
      <c r="G29" s="58"/>
      <c r="H29" s="79" t="s">
        <v>4</v>
      </c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69" t="s">
        <v>1425</v>
      </c>
      <c r="AA29" s="58"/>
      <c r="AB29" s="58"/>
      <c r="AC29" s="58"/>
      <c r="AD29" s="58"/>
      <c r="AE29" s="58"/>
      <c r="AF29" s="58"/>
      <c r="AG29" s="58"/>
      <c r="AH29" s="79" t="s">
        <v>4</v>
      </c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69" t="s">
        <v>1426</v>
      </c>
      <c r="AZ29" s="58"/>
      <c r="BA29" s="58"/>
      <c r="BB29" s="58"/>
      <c r="BC29" s="58"/>
    </row>
    <row r="30" spans="1:55" s="16" customFormat="1" ht="11.25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</row>
  </sheetData>
  <mergeCells count="430">
    <mergeCell ref="A7:H7"/>
    <mergeCell ref="AZ27:AZ28"/>
    <mergeCell ref="BA27:BA28"/>
    <mergeCell ref="BB27:BB28"/>
    <mergeCell ref="BC27:BC28"/>
    <mergeCell ref="A29:G30"/>
    <mergeCell ref="H29:Y30"/>
    <mergeCell ref="Z29:AG30"/>
    <mergeCell ref="AH29:AX30"/>
    <mergeCell ref="AY29:BC30"/>
    <mergeCell ref="AU27:AU28"/>
    <mergeCell ref="AV27:AV28"/>
    <mergeCell ref="AW27:AW28"/>
    <mergeCell ref="AX27:AX28"/>
    <mergeCell ref="AY27:AY28"/>
    <mergeCell ref="AP27:AP28"/>
    <mergeCell ref="AQ27:AQ28"/>
    <mergeCell ref="AR27:AR28"/>
    <mergeCell ref="AS27:AS28"/>
    <mergeCell ref="AT27:AT28"/>
    <mergeCell ref="AK27:AK28"/>
    <mergeCell ref="AL27:AL28"/>
    <mergeCell ref="AM27:AM28"/>
    <mergeCell ref="AN27:AN28"/>
    <mergeCell ref="AO27:AO28"/>
    <mergeCell ref="AF27:AF28"/>
    <mergeCell ref="AG27:AG28"/>
    <mergeCell ref="AH27:AH28"/>
    <mergeCell ref="AI27:AI28"/>
    <mergeCell ref="AJ27:AJ28"/>
    <mergeCell ref="M27:M28"/>
    <mergeCell ref="N27:N28"/>
    <mergeCell ref="O27:O28"/>
    <mergeCell ref="P27:P28"/>
    <mergeCell ref="AE27:AE28"/>
    <mergeCell ref="A27:G28"/>
    <mergeCell ref="H27:H28"/>
    <mergeCell ref="J27:J28"/>
    <mergeCell ref="K27:K28"/>
    <mergeCell ref="L27:L28"/>
    <mergeCell ref="AY25:AY26"/>
    <mergeCell ref="AZ25:AZ26"/>
    <mergeCell ref="BA25:BA26"/>
    <mergeCell ref="BB25:BB26"/>
    <mergeCell ref="AJ25:AJ26"/>
    <mergeCell ref="AK25:AK26"/>
    <mergeCell ref="AL25:AL26"/>
    <mergeCell ref="AM25:AM26"/>
    <mergeCell ref="AN25:AN26"/>
    <mergeCell ref="AE25:AE26"/>
    <mergeCell ref="AF25:AF26"/>
    <mergeCell ref="AG25:AG26"/>
    <mergeCell ref="AH25:AH26"/>
    <mergeCell ref="AI25:AI26"/>
    <mergeCell ref="L25:L26"/>
    <mergeCell ref="M25:M26"/>
    <mergeCell ref="N25:N26"/>
    <mergeCell ref="O25:O26"/>
    <mergeCell ref="P25:P26"/>
    <mergeCell ref="BC25:BC26"/>
    <mergeCell ref="AT25:AT26"/>
    <mergeCell ref="AU25:AU26"/>
    <mergeCell ref="AV25:AV26"/>
    <mergeCell ref="AW25:AW26"/>
    <mergeCell ref="AX25:AX26"/>
    <mergeCell ref="AO25:AO26"/>
    <mergeCell ref="AP25:AP26"/>
    <mergeCell ref="AQ25:AQ26"/>
    <mergeCell ref="AR25:AR26"/>
    <mergeCell ref="AS25:AS26"/>
    <mergeCell ref="F25:F26"/>
    <mergeCell ref="G25:G26"/>
    <mergeCell ref="H25:H26"/>
    <mergeCell ref="J25:J26"/>
    <mergeCell ref="K25:K26"/>
    <mergeCell ref="A25:A26"/>
    <mergeCell ref="B25:B26"/>
    <mergeCell ref="C25:C26"/>
    <mergeCell ref="D25:D26"/>
    <mergeCell ref="E25:E26"/>
    <mergeCell ref="AY23:AY24"/>
    <mergeCell ref="AZ23:AZ24"/>
    <mergeCell ref="BA23:BA24"/>
    <mergeCell ref="BB23:BB24"/>
    <mergeCell ref="BC23:BC24"/>
    <mergeCell ref="AT23:AT24"/>
    <mergeCell ref="AU23:AU24"/>
    <mergeCell ref="AV23:AV24"/>
    <mergeCell ref="AW23:AW24"/>
    <mergeCell ref="AX23:AX24"/>
    <mergeCell ref="AO23:AO24"/>
    <mergeCell ref="AP23:AP24"/>
    <mergeCell ref="AQ23:AQ24"/>
    <mergeCell ref="AR23:AR24"/>
    <mergeCell ref="AS23:AS24"/>
    <mergeCell ref="AJ23:AJ24"/>
    <mergeCell ref="AK23:AK24"/>
    <mergeCell ref="AL23:AL24"/>
    <mergeCell ref="AM23:AM24"/>
    <mergeCell ref="AN23:AN24"/>
    <mergeCell ref="AE23:AE24"/>
    <mergeCell ref="AF23:AF24"/>
    <mergeCell ref="AG23:AG24"/>
    <mergeCell ref="AH23:AH24"/>
    <mergeCell ref="AI23:AI24"/>
    <mergeCell ref="L23:L24"/>
    <mergeCell ref="M23:M24"/>
    <mergeCell ref="N23:N24"/>
    <mergeCell ref="O23:O24"/>
    <mergeCell ref="P23:P24"/>
    <mergeCell ref="F23:F24"/>
    <mergeCell ref="G23:G24"/>
    <mergeCell ref="H23:H24"/>
    <mergeCell ref="J23:J24"/>
    <mergeCell ref="K23:K24"/>
    <mergeCell ref="A23:A24"/>
    <mergeCell ref="B23:B24"/>
    <mergeCell ref="C23:C24"/>
    <mergeCell ref="D23:D24"/>
    <mergeCell ref="E23:E24"/>
    <mergeCell ref="AY21:AY22"/>
    <mergeCell ref="AZ21:AZ22"/>
    <mergeCell ref="BA21:BA22"/>
    <mergeCell ref="BB21:BB22"/>
    <mergeCell ref="BC21:BC22"/>
    <mergeCell ref="AT21:AT22"/>
    <mergeCell ref="AU21:AU22"/>
    <mergeCell ref="AV21:AV22"/>
    <mergeCell ref="AW21:AW22"/>
    <mergeCell ref="AX21:AX22"/>
    <mergeCell ref="AO21:AO22"/>
    <mergeCell ref="AP21:AP22"/>
    <mergeCell ref="AQ21:AQ22"/>
    <mergeCell ref="AR21:AR22"/>
    <mergeCell ref="AS21:AS22"/>
    <mergeCell ref="AJ21:AJ22"/>
    <mergeCell ref="AK21:AK22"/>
    <mergeCell ref="AL21:AL22"/>
    <mergeCell ref="AM21:AM22"/>
    <mergeCell ref="AN21:AN22"/>
    <mergeCell ref="AE21:AE22"/>
    <mergeCell ref="AF21:AF22"/>
    <mergeCell ref="AG21:AG22"/>
    <mergeCell ref="AH21:AH22"/>
    <mergeCell ref="AI21:AI22"/>
    <mergeCell ref="L21:L22"/>
    <mergeCell ref="M21:M22"/>
    <mergeCell ref="N21:N22"/>
    <mergeCell ref="O21:O22"/>
    <mergeCell ref="P21:P22"/>
    <mergeCell ref="F21:F22"/>
    <mergeCell ref="G21:G22"/>
    <mergeCell ref="H21:H22"/>
    <mergeCell ref="J21:J22"/>
    <mergeCell ref="K21:K22"/>
    <mergeCell ref="A21:A22"/>
    <mergeCell ref="B21:B22"/>
    <mergeCell ref="C21:C22"/>
    <mergeCell ref="D21:D22"/>
    <mergeCell ref="E21:E22"/>
    <mergeCell ref="AY19:AY20"/>
    <mergeCell ref="AZ19:AZ20"/>
    <mergeCell ref="BA19:BA20"/>
    <mergeCell ref="BB19:BB20"/>
    <mergeCell ref="BC19:BC20"/>
    <mergeCell ref="AT19:AT20"/>
    <mergeCell ref="AU19:AU20"/>
    <mergeCell ref="AV19:AV20"/>
    <mergeCell ref="AW19:AW20"/>
    <mergeCell ref="AX19:AX20"/>
    <mergeCell ref="AO19:AO20"/>
    <mergeCell ref="AP19:AP20"/>
    <mergeCell ref="AQ19:AQ20"/>
    <mergeCell ref="AR19:AR20"/>
    <mergeCell ref="AS19:AS20"/>
    <mergeCell ref="AJ19:AJ20"/>
    <mergeCell ref="AK19:AK20"/>
    <mergeCell ref="AL19:AL20"/>
    <mergeCell ref="AM19:AM20"/>
    <mergeCell ref="AN19:AN20"/>
    <mergeCell ref="AE19:AE20"/>
    <mergeCell ref="AF19:AF20"/>
    <mergeCell ref="AG19:AG20"/>
    <mergeCell ref="AH19:AH20"/>
    <mergeCell ref="AI19:AI20"/>
    <mergeCell ref="L19:L20"/>
    <mergeCell ref="M19:M20"/>
    <mergeCell ref="N19:N20"/>
    <mergeCell ref="O19:O20"/>
    <mergeCell ref="P19:P20"/>
    <mergeCell ref="F19:F20"/>
    <mergeCell ref="G19:G20"/>
    <mergeCell ref="H19:H20"/>
    <mergeCell ref="J19:J20"/>
    <mergeCell ref="K19:K20"/>
    <mergeCell ref="A19:A20"/>
    <mergeCell ref="B19:B20"/>
    <mergeCell ref="C19:C20"/>
    <mergeCell ref="D19:D20"/>
    <mergeCell ref="E19:E20"/>
    <mergeCell ref="AY17:AY18"/>
    <mergeCell ref="AZ17:AZ18"/>
    <mergeCell ref="BA17:BA18"/>
    <mergeCell ref="BB17:BB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F17:F18"/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J15:AJ16"/>
    <mergeCell ref="AK15:AK16"/>
    <mergeCell ref="AL15:AL16"/>
    <mergeCell ref="AM15:AM16"/>
    <mergeCell ref="AN15:AN16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S13:AS14"/>
    <mergeCell ref="AT13:AT14"/>
    <mergeCell ref="AU13:AU14"/>
    <mergeCell ref="AV13:AV14"/>
    <mergeCell ref="AW13:AW14"/>
    <mergeCell ref="AN13:AN14"/>
    <mergeCell ref="AO13:AO14"/>
    <mergeCell ref="AP13:AP14"/>
    <mergeCell ref="AQ13:AQ14"/>
    <mergeCell ref="AR13:AR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AH13:AH14"/>
    <mergeCell ref="K13:K14"/>
    <mergeCell ref="L13:L14"/>
    <mergeCell ref="M13:M14"/>
    <mergeCell ref="N13:N14"/>
    <mergeCell ref="O13:O14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AZ10:AZ11"/>
    <mergeCell ref="BA10:BA11"/>
    <mergeCell ref="BB10:BB11"/>
    <mergeCell ref="AJ10:AJ11"/>
    <mergeCell ref="AK10:AK11"/>
    <mergeCell ref="AL10:AL11"/>
    <mergeCell ref="AM10:AM11"/>
    <mergeCell ref="AN10:AN11"/>
    <mergeCell ref="AE10:AE11"/>
    <mergeCell ref="AF10:AF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U10:U11"/>
    <mergeCell ref="V10:V11"/>
    <mergeCell ref="W10:W11"/>
    <mergeCell ref="X10:X11"/>
    <mergeCell ref="Y10:Y11"/>
    <mergeCell ref="P10:P11"/>
    <mergeCell ref="Q10:Q11"/>
    <mergeCell ref="R10:R11"/>
    <mergeCell ref="S10:S11"/>
    <mergeCell ref="T10:T11"/>
    <mergeCell ref="K10:K11"/>
    <mergeCell ref="L10:L11"/>
    <mergeCell ref="M10:M11"/>
    <mergeCell ref="N10:N11"/>
    <mergeCell ref="O10:O11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Y8:AY9"/>
    <mergeCell ref="AZ8:AZ9"/>
    <mergeCell ref="BA8:BA9"/>
    <mergeCell ref="BB8:BB9"/>
    <mergeCell ref="BC8:BC9"/>
    <mergeCell ref="AT8:AT9"/>
    <mergeCell ref="AU8:AU9"/>
    <mergeCell ref="AV8:AV9"/>
    <mergeCell ref="AW8:AW9"/>
    <mergeCell ref="AX8:AX9"/>
    <mergeCell ref="AO8:AO9"/>
    <mergeCell ref="AP8:AP9"/>
    <mergeCell ref="AQ8:AQ9"/>
    <mergeCell ref="AR8:AR9"/>
    <mergeCell ref="AS8:AS9"/>
    <mergeCell ref="AJ8:AJ9"/>
    <mergeCell ref="AK8:AK9"/>
    <mergeCell ref="AL8:AL9"/>
    <mergeCell ref="AM8:AM9"/>
    <mergeCell ref="AN8:AN9"/>
    <mergeCell ref="T8:T9"/>
    <mergeCell ref="AE8:AE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U8:U9"/>
    <mergeCell ref="V8:V9"/>
    <mergeCell ref="W8:W9"/>
    <mergeCell ref="X8:X9"/>
    <mergeCell ref="Y8:Y9"/>
    <mergeCell ref="P8:P9"/>
    <mergeCell ref="Q8:Q9"/>
    <mergeCell ref="R8:R9"/>
    <mergeCell ref="S8:S9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C85"/>
  <sheetViews>
    <sheetView showGridLines="0" view="pageBreakPreview" zoomScale="150" zoomScaleNormal="100" zoomScaleSheetLayoutView="150" workbookViewId="0">
      <selection activeCell="A12" sqref="A12:XFD12"/>
    </sheetView>
  </sheetViews>
  <sheetFormatPr defaultRowHeight="15" x14ac:dyDescent="0.25"/>
  <cols>
    <col min="1" max="1" width="2.85546875" customWidth="1"/>
    <col min="2" max="2" width="7.42578125" customWidth="1"/>
    <col min="3" max="3" width="6.7109375" customWidth="1"/>
    <col min="4" max="4" width="7" customWidth="1"/>
    <col min="5" max="5" width="3" customWidth="1"/>
    <col min="6" max="6" width="8.7109375" customWidth="1"/>
    <col min="7" max="7" width="5.28515625" customWidth="1"/>
    <col min="8" max="8" width="4.28515625" customWidth="1"/>
    <col min="9" max="9" width="0" hidden="1" customWidth="1"/>
    <col min="10" max="10" width="4.28515625" customWidth="1"/>
    <col min="11" max="11" width="5.140625" customWidth="1"/>
    <col min="12" max="12" width="3.7109375" customWidth="1"/>
    <col min="13" max="13" width="4.5703125" customWidth="1"/>
    <col min="14" max="14" width="5.28515625" customWidth="1"/>
    <col min="15" max="15" width="4.140625" customWidth="1"/>
    <col min="16" max="16" width="4" customWidth="1"/>
    <col min="17" max="17" width="6.140625" customWidth="1"/>
    <col min="18" max="18" width="4.140625" customWidth="1"/>
    <col min="19" max="19" width="6" customWidth="1"/>
    <col min="20" max="20" width="4" hidden="1" customWidth="1"/>
    <col min="21" max="21" width="5.42578125" hidden="1" customWidth="1"/>
    <col min="22" max="22" width="4" hidden="1" customWidth="1"/>
    <col min="23" max="23" width="4.7109375" customWidth="1"/>
    <col min="24" max="24" width="4.85546875" customWidth="1"/>
    <col min="25" max="25" width="4.140625" hidden="1" customWidth="1"/>
    <col min="26" max="26" width="3.7109375" hidden="1" customWidth="1"/>
    <col min="27" max="27" width="3.5703125" hidden="1" customWidth="1"/>
    <col min="28" max="28" width="4.28515625" hidden="1" customWidth="1"/>
    <col min="29" max="29" width="5" customWidth="1"/>
    <col min="30" max="30" width="4.85546875" hidden="1" customWidth="1"/>
    <col min="31" max="31" width="4.42578125" customWidth="1"/>
    <col min="32" max="32" width="4.140625" customWidth="1"/>
    <col min="33" max="33" width="3.85546875" customWidth="1"/>
    <col min="34" max="35" width="4.5703125" customWidth="1"/>
    <col min="36" max="36" width="4.140625" hidden="1" customWidth="1"/>
    <col min="37" max="37" width="3.5703125" customWidth="1"/>
    <col min="38" max="38" width="4.140625" customWidth="1"/>
    <col min="39" max="39" width="3.85546875" hidden="1" customWidth="1"/>
    <col min="40" max="40" width="4" hidden="1" customWidth="1"/>
    <col min="41" max="41" width="4" customWidth="1"/>
    <col min="42" max="42" width="4.85546875" hidden="1" customWidth="1"/>
    <col min="43" max="43" width="4.140625" hidden="1" customWidth="1"/>
    <col min="44" max="44" width="5" customWidth="1"/>
    <col min="45" max="45" width="4.85546875" customWidth="1"/>
    <col min="46" max="46" width="4.5703125" customWidth="1"/>
    <col min="47" max="47" width="3.7109375" customWidth="1"/>
    <col min="48" max="48" width="3.5703125" customWidth="1"/>
    <col min="49" max="49" width="3.85546875" hidden="1" customWidth="1"/>
    <col min="50" max="51" width="5.42578125" customWidth="1"/>
    <col min="52" max="52" width="6.140625" customWidth="1"/>
    <col min="53" max="53" width="5.5703125" customWidth="1"/>
    <col min="54" max="54" width="8.140625" customWidth="1"/>
    <col min="55" max="55" width="12.42578125" customWidth="1"/>
    <col min="56" max="56" width="0.42578125" customWidth="1"/>
  </cols>
  <sheetData>
    <row r="1" spans="1:55" ht="58.3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4.1500000000000004" customHeight="1" x14ac:dyDescent="0.25"/>
    <row r="3" spans="1:55" ht="18" customHeight="1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</row>
    <row r="4" spans="1:55" ht="0.95" customHeight="1" x14ac:dyDescent="0.25"/>
    <row r="5" spans="1:55" ht="23.1" customHeight="1" x14ac:dyDescent="0.25">
      <c r="A5" s="37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</row>
    <row r="6" spans="1:55" ht="0.75" customHeight="1" x14ac:dyDescent="0.25"/>
    <row r="7" spans="1:55" ht="22.5" customHeight="1" x14ac:dyDescent="0.25">
      <c r="A7" s="65" t="s">
        <v>1024</v>
      </c>
      <c r="B7" s="65"/>
      <c r="C7" s="65"/>
      <c r="D7" s="65"/>
      <c r="E7" s="65"/>
      <c r="F7" s="65"/>
      <c r="G7" s="65"/>
      <c r="H7" s="1" t="s">
        <v>4</v>
      </c>
      <c r="J7" s="1" t="s">
        <v>4</v>
      </c>
      <c r="K7" s="1" t="s">
        <v>4</v>
      </c>
      <c r="L7" s="1" t="s">
        <v>4</v>
      </c>
      <c r="M7" s="1" t="s">
        <v>4</v>
      </c>
      <c r="N7" s="1" t="s">
        <v>4</v>
      </c>
      <c r="O7" s="1" t="s">
        <v>4</v>
      </c>
      <c r="P7" s="1" t="s">
        <v>4</v>
      </c>
      <c r="Q7" s="1" t="s">
        <v>4</v>
      </c>
      <c r="R7" s="1" t="s">
        <v>4</v>
      </c>
      <c r="S7" s="1" t="s">
        <v>4</v>
      </c>
      <c r="T7" s="1" t="s">
        <v>4</v>
      </c>
      <c r="U7" s="1" t="s">
        <v>4</v>
      </c>
      <c r="V7" s="1" t="s">
        <v>4</v>
      </c>
      <c r="W7" s="1" t="s">
        <v>4</v>
      </c>
      <c r="X7" s="1" t="s">
        <v>4</v>
      </c>
      <c r="Y7" s="1" t="s">
        <v>4</v>
      </c>
      <c r="Z7" s="1" t="s">
        <v>4</v>
      </c>
      <c r="AA7" s="1" t="s">
        <v>4</v>
      </c>
      <c r="AB7" s="1" t="s">
        <v>4</v>
      </c>
      <c r="AC7" s="1" t="s">
        <v>4</v>
      </c>
      <c r="AD7" s="1" t="s">
        <v>4</v>
      </c>
      <c r="AE7" s="1" t="s">
        <v>4</v>
      </c>
      <c r="AF7" s="1" t="s">
        <v>4</v>
      </c>
      <c r="AG7" s="1" t="s">
        <v>4</v>
      </c>
      <c r="AH7" s="1" t="s">
        <v>4</v>
      </c>
      <c r="AI7" s="1" t="s">
        <v>4</v>
      </c>
      <c r="AJ7" s="1" t="s">
        <v>4</v>
      </c>
      <c r="AK7" s="1" t="s">
        <v>4</v>
      </c>
      <c r="AL7" s="1" t="s">
        <v>4</v>
      </c>
      <c r="AM7" s="1" t="s">
        <v>4</v>
      </c>
      <c r="AN7" s="1" t="s">
        <v>4</v>
      </c>
      <c r="AO7" s="1" t="s">
        <v>4</v>
      </c>
      <c r="AP7" s="1" t="s">
        <v>4</v>
      </c>
      <c r="AQ7" s="1" t="s">
        <v>4</v>
      </c>
      <c r="AR7" s="1" t="s">
        <v>4</v>
      </c>
      <c r="AS7" s="1" t="s">
        <v>4</v>
      </c>
      <c r="AT7" s="1" t="s">
        <v>4</v>
      </c>
      <c r="AU7" s="1" t="s">
        <v>4</v>
      </c>
      <c r="AV7" s="1" t="s">
        <v>4</v>
      </c>
      <c r="AW7" s="1" t="s">
        <v>4</v>
      </c>
      <c r="AX7" s="1" t="s">
        <v>4</v>
      </c>
      <c r="AY7" s="1" t="s">
        <v>4</v>
      </c>
      <c r="AZ7" s="1" t="s">
        <v>4</v>
      </c>
      <c r="BA7" s="1" t="s">
        <v>4</v>
      </c>
      <c r="BB7" s="1" t="s">
        <v>4</v>
      </c>
      <c r="BC7" s="1" t="s">
        <v>4</v>
      </c>
    </row>
    <row r="8" spans="1:55" s="19" customFormat="1" ht="38.25" customHeight="1" x14ac:dyDescent="0.15">
      <c r="A8" s="38" t="s">
        <v>5</v>
      </c>
      <c r="B8" s="38" t="s">
        <v>6</v>
      </c>
      <c r="C8" s="38" t="s">
        <v>7</v>
      </c>
      <c r="D8" s="40"/>
      <c r="E8" s="38" t="s">
        <v>8</v>
      </c>
      <c r="F8" s="38" t="s">
        <v>9</v>
      </c>
      <c r="G8" s="38" t="s">
        <v>10</v>
      </c>
      <c r="H8" s="38" t="s">
        <v>11</v>
      </c>
      <c r="I8" s="43"/>
      <c r="J8" s="44"/>
      <c r="K8" s="38" t="s">
        <v>1395</v>
      </c>
      <c r="L8" s="38" t="s">
        <v>13</v>
      </c>
      <c r="M8" s="38" t="s">
        <v>14</v>
      </c>
      <c r="N8" s="38" t="s">
        <v>1396</v>
      </c>
      <c r="O8" s="38" t="s">
        <v>16</v>
      </c>
      <c r="P8" s="38" t="s">
        <v>1397</v>
      </c>
      <c r="Q8" s="38" t="s">
        <v>1398</v>
      </c>
      <c r="R8" s="38" t="s">
        <v>1399</v>
      </c>
      <c r="S8" s="38" t="s">
        <v>1400</v>
      </c>
      <c r="T8" s="38" t="s">
        <v>1401</v>
      </c>
      <c r="U8" s="38" t="s">
        <v>1402</v>
      </c>
      <c r="V8" s="38" t="s">
        <v>1403</v>
      </c>
      <c r="W8" s="38" t="s">
        <v>1404</v>
      </c>
      <c r="X8" s="38" t="s">
        <v>1405</v>
      </c>
      <c r="Y8" s="38" t="s">
        <v>1406</v>
      </c>
      <c r="Z8" s="38" t="s">
        <v>1407</v>
      </c>
      <c r="AA8" s="38" t="s">
        <v>1408</v>
      </c>
      <c r="AB8" s="38" t="s">
        <v>1409</v>
      </c>
      <c r="AC8" s="38" t="s">
        <v>1410</v>
      </c>
      <c r="AD8" s="38" t="s">
        <v>1411</v>
      </c>
      <c r="AE8" s="38" t="s">
        <v>1412</v>
      </c>
      <c r="AF8" s="38" t="s">
        <v>1413</v>
      </c>
      <c r="AG8" s="38" t="s">
        <v>1414</v>
      </c>
      <c r="AH8" s="38" t="s">
        <v>35</v>
      </c>
      <c r="AI8" s="38" t="s">
        <v>36</v>
      </c>
      <c r="AJ8" s="38" t="s">
        <v>37</v>
      </c>
      <c r="AK8" s="38" t="s">
        <v>1415</v>
      </c>
      <c r="AL8" s="38" t="s">
        <v>39</v>
      </c>
      <c r="AM8" s="38" t="s">
        <v>40</v>
      </c>
      <c r="AN8" s="38" t="s">
        <v>41</v>
      </c>
      <c r="AO8" s="38" t="s">
        <v>1416</v>
      </c>
      <c r="AP8" s="38" t="s">
        <v>43</v>
      </c>
      <c r="AQ8" s="38" t="s">
        <v>1417</v>
      </c>
      <c r="AR8" s="38" t="s">
        <v>1418</v>
      </c>
      <c r="AS8" s="38" t="s">
        <v>1419</v>
      </c>
      <c r="AT8" s="38" t="s">
        <v>47</v>
      </c>
      <c r="AU8" s="38" t="s">
        <v>48</v>
      </c>
      <c r="AV8" s="38" t="s">
        <v>1420</v>
      </c>
      <c r="AW8" s="38" t="s">
        <v>1421</v>
      </c>
      <c r="AX8" s="38" t="s">
        <v>1422</v>
      </c>
      <c r="AY8" s="38" t="s">
        <v>52</v>
      </c>
      <c r="AZ8" s="38" t="s">
        <v>1423</v>
      </c>
      <c r="BA8" s="38" t="s">
        <v>54</v>
      </c>
      <c r="BB8" s="38" t="s">
        <v>55</v>
      </c>
      <c r="BC8" s="38" t="s">
        <v>56</v>
      </c>
    </row>
    <row r="9" spans="1:55" s="19" customFormat="1" ht="38.25" customHeight="1" x14ac:dyDescent="0.15">
      <c r="A9" s="39"/>
      <c r="B9" s="39"/>
      <c r="C9" s="41"/>
      <c r="D9" s="42"/>
      <c r="E9" s="39"/>
      <c r="F9" s="39"/>
      <c r="G9" s="39"/>
      <c r="H9" s="12" t="s">
        <v>57</v>
      </c>
      <c r="I9" s="38" t="s">
        <v>58</v>
      </c>
      <c r="J9" s="4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</row>
    <row r="10" spans="1:55" x14ac:dyDescent="0.25">
      <c r="A10" s="95" t="s">
        <v>59</v>
      </c>
      <c r="B10" s="95" t="s">
        <v>60</v>
      </c>
      <c r="C10" s="95" t="s">
        <v>61</v>
      </c>
      <c r="D10" s="97"/>
      <c r="E10" s="95" t="s">
        <v>62</v>
      </c>
      <c r="F10" s="95" t="s">
        <v>63</v>
      </c>
      <c r="G10" s="95" t="s">
        <v>64</v>
      </c>
      <c r="H10" s="95" t="s">
        <v>65</v>
      </c>
      <c r="I10" s="100"/>
      <c r="J10" s="101"/>
      <c r="K10" s="95" t="s">
        <v>66</v>
      </c>
      <c r="L10" s="95" t="s">
        <v>67</v>
      </c>
      <c r="M10" s="95" t="s">
        <v>68</v>
      </c>
      <c r="N10" s="95" t="s">
        <v>69</v>
      </c>
      <c r="O10" s="95" t="s">
        <v>70</v>
      </c>
      <c r="P10" s="95" t="s">
        <v>71</v>
      </c>
      <c r="Q10" s="95" t="s">
        <v>72</v>
      </c>
      <c r="R10" s="95" t="s">
        <v>73</v>
      </c>
      <c r="S10" s="95" t="s">
        <v>74</v>
      </c>
      <c r="T10" s="95" t="s">
        <v>75</v>
      </c>
      <c r="U10" s="95" t="s">
        <v>76</v>
      </c>
      <c r="V10" s="95" t="s">
        <v>77</v>
      </c>
      <c r="W10" s="95" t="s">
        <v>78</v>
      </c>
      <c r="X10" s="95" t="s">
        <v>79</v>
      </c>
      <c r="Y10" s="95" t="s">
        <v>80</v>
      </c>
      <c r="Z10" s="95" t="s">
        <v>81</v>
      </c>
      <c r="AA10" s="95" t="s">
        <v>82</v>
      </c>
      <c r="AB10" s="95" t="s">
        <v>83</v>
      </c>
      <c r="AC10" s="95" t="s">
        <v>84</v>
      </c>
      <c r="AD10" s="95" t="s">
        <v>85</v>
      </c>
      <c r="AE10" s="95" t="s">
        <v>86</v>
      </c>
      <c r="AF10" s="95" t="s">
        <v>87</v>
      </c>
      <c r="AG10" s="95" t="s">
        <v>88</v>
      </c>
      <c r="AH10" s="95" t="s">
        <v>89</v>
      </c>
      <c r="AI10" s="95" t="s">
        <v>90</v>
      </c>
      <c r="AJ10" s="95" t="s">
        <v>91</v>
      </c>
      <c r="AK10" s="95" t="s">
        <v>92</v>
      </c>
      <c r="AL10" s="95" t="s">
        <v>93</v>
      </c>
      <c r="AM10" s="95" t="s">
        <v>94</v>
      </c>
      <c r="AN10" s="95" t="s">
        <v>95</v>
      </c>
      <c r="AO10" s="95" t="s">
        <v>96</v>
      </c>
      <c r="AP10" s="95" t="s">
        <v>97</v>
      </c>
      <c r="AQ10" s="95" t="s">
        <v>98</v>
      </c>
      <c r="AR10" s="95" t="s">
        <v>99</v>
      </c>
      <c r="AS10" s="95" t="s">
        <v>100</v>
      </c>
      <c r="AT10" s="95" t="s">
        <v>101</v>
      </c>
      <c r="AU10" s="95" t="s">
        <v>102</v>
      </c>
      <c r="AV10" s="95" t="s">
        <v>103</v>
      </c>
      <c r="AW10" s="95" t="s">
        <v>104</v>
      </c>
      <c r="AX10" s="95" t="s">
        <v>105</v>
      </c>
      <c r="AY10" s="95" t="s">
        <v>106</v>
      </c>
      <c r="AZ10" s="95" t="s">
        <v>107</v>
      </c>
      <c r="BA10" s="95" t="s">
        <v>108</v>
      </c>
      <c r="BB10" s="95" t="s">
        <v>109</v>
      </c>
      <c r="BC10" s="95" t="s">
        <v>110</v>
      </c>
    </row>
    <row r="11" spans="1:55" ht="16.5" x14ac:dyDescent="0.25">
      <c r="A11" s="96"/>
      <c r="B11" s="96"/>
      <c r="C11" s="98"/>
      <c r="D11" s="99"/>
      <c r="E11" s="96"/>
      <c r="F11" s="96"/>
      <c r="G11" s="96"/>
      <c r="H11" s="3" t="s">
        <v>111</v>
      </c>
      <c r="I11" s="95" t="s">
        <v>112</v>
      </c>
      <c r="J11" s="101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</row>
    <row r="12" spans="1:55" ht="36.75" customHeight="1" x14ac:dyDescent="0.25">
      <c r="A12" s="4" t="s">
        <v>113</v>
      </c>
      <c r="B12" s="4" t="s">
        <v>114</v>
      </c>
      <c r="C12" s="108" t="s">
        <v>115</v>
      </c>
      <c r="D12" s="101"/>
      <c r="E12" s="4" t="s">
        <v>116</v>
      </c>
      <c r="F12" s="4" t="s">
        <v>117</v>
      </c>
      <c r="G12" s="4" t="s">
        <v>118</v>
      </c>
      <c r="H12" s="4" t="s">
        <v>119</v>
      </c>
      <c r="J12" s="4" t="s">
        <v>120</v>
      </c>
      <c r="K12" s="4" t="s">
        <v>121</v>
      </c>
      <c r="L12" s="4" t="s">
        <v>122</v>
      </c>
      <c r="M12" s="4" t="s">
        <v>123</v>
      </c>
      <c r="N12" s="4" t="s">
        <v>124</v>
      </c>
      <c r="O12" s="4" t="s">
        <v>125</v>
      </c>
      <c r="P12" s="4" t="s">
        <v>126</v>
      </c>
      <c r="Q12" s="4" t="s">
        <v>127</v>
      </c>
      <c r="R12" s="4" t="s">
        <v>128</v>
      </c>
      <c r="S12" s="4" t="s">
        <v>129</v>
      </c>
      <c r="T12" s="4" t="s">
        <v>130</v>
      </c>
      <c r="U12" s="4" t="s">
        <v>131</v>
      </c>
      <c r="V12" s="4" t="s">
        <v>132</v>
      </c>
      <c r="W12" s="4" t="s">
        <v>133</v>
      </c>
      <c r="X12" s="4" t="s">
        <v>134</v>
      </c>
      <c r="Y12" s="4" t="s">
        <v>135</v>
      </c>
      <c r="Z12" s="4" t="s">
        <v>136</v>
      </c>
      <c r="AA12" s="4" t="s">
        <v>137</v>
      </c>
      <c r="AB12" s="4" t="s">
        <v>138</v>
      </c>
      <c r="AC12" s="4" t="s">
        <v>139</v>
      </c>
      <c r="AD12" s="4" t="s">
        <v>140</v>
      </c>
      <c r="AE12" s="4" t="s">
        <v>141</v>
      </c>
      <c r="AF12" s="4" t="s">
        <v>142</v>
      </c>
      <c r="AG12" s="4" t="s">
        <v>143</v>
      </c>
      <c r="AH12" s="4" t="s">
        <v>144</v>
      </c>
      <c r="AI12" s="4" t="s">
        <v>145</v>
      </c>
      <c r="AJ12" s="4" t="s">
        <v>146</v>
      </c>
      <c r="AK12" s="4" t="s">
        <v>147</v>
      </c>
      <c r="AL12" s="4" t="s">
        <v>148</v>
      </c>
      <c r="AM12" s="4" t="s">
        <v>149</v>
      </c>
      <c r="AN12" s="4" t="s">
        <v>150</v>
      </c>
      <c r="AO12" s="4" t="s">
        <v>151</v>
      </c>
      <c r="AP12" s="4" t="s">
        <v>152</v>
      </c>
      <c r="AQ12" s="4" t="s">
        <v>153</v>
      </c>
      <c r="AR12" s="4" t="s">
        <v>154</v>
      </c>
      <c r="AS12" s="4" t="s">
        <v>155</v>
      </c>
      <c r="AT12" s="4" t="s">
        <v>156</v>
      </c>
      <c r="AU12" s="4" t="s">
        <v>157</v>
      </c>
      <c r="AV12" s="4" t="s">
        <v>158</v>
      </c>
      <c r="AW12" s="4" t="s">
        <v>159</v>
      </c>
      <c r="AX12" s="4" t="s">
        <v>160</v>
      </c>
      <c r="AY12" s="4" t="s">
        <v>161</v>
      </c>
      <c r="AZ12" s="4" t="s">
        <v>162</v>
      </c>
      <c r="BA12" s="4" t="s">
        <v>163</v>
      </c>
      <c r="BB12" s="4" t="s">
        <v>164</v>
      </c>
      <c r="BC12" s="4" t="s">
        <v>165</v>
      </c>
    </row>
    <row r="13" spans="1:55" s="13" customFormat="1" ht="23.25" customHeight="1" x14ac:dyDescent="0.15">
      <c r="A13" s="38">
        <v>1</v>
      </c>
      <c r="B13" s="38" t="s">
        <v>1025</v>
      </c>
      <c r="C13" s="38" t="s">
        <v>1026</v>
      </c>
      <c r="D13" s="38" t="s">
        <v>1027</v>
      </c>
      <c r="E13" s="38" t="s">
        <v>175</v>
      </c>
      <c r="F13" s="38" t="s">
        <v>702</v>
      </c>
      <c r="G13" s="38" t="s">
        <v>171</v>
      </c>
      <c r="H13" s="38">
        <v>1</v>
      </c>
      <c r="J13" s="38">
        <v>1</v>
      </c>
      <c r="K13" s="38">
        <v>210</v>
      </c>
      <c r="L13" s="38">
        <v>50</v>
      </c>
      <c r="M13" s="38">
        <v>22.5</v>
      </c>
      <c r="N13" s="54">
        <v>0</v>
      </c>
      <c r="O13" s="38">
        <v>211</v>
      </c>
      <c r="P13" s="54">
        <v>1.0096153846153799</v>
      </c>
      <c r="Q13" s="12">
        <v>188</v>
      </c>
      <c r="R13" s="12">
        <v>0</v>
      </c>
      <c r="S13" s="14">
        <v>31</v>
      </c>
      <c r="T13" s="14">
        <v>0</v>
      </c>
      <c r="U13" s="14">
        <v>0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1.5</v>
      </c>
      <c r="AD13" s="14">
        <v>0</v>
      </c>
      <c r="AE13" s="54">
        <v>7.75</v>
      </c>
      <c r="AF13" s="54">
        <v>0</v>
      </c>
      <c r="AG13" s="54">
        <v>0</v>
      </c>
      <c r="AH13" s="54">
        <v>10</v>
      </c>
      <c r="AI13" s="54">
        <v>7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8">
        <v>0</v>
      </c>
      <c r="AP13" s="54">
        <v>0</v>
      </c>
      <c r="AQ13" s="54">
        <v>0</v>
      </c>
      <c r="AR13" s="54">
        <v>325.64</v>
      </c>
      <c r="AS13" s="38">
        <v>7.75</v>
      </c>
      <c r="AT13" s="54">
        <v>5.9</v>
      </c>
      <c r="AU13" s="54">
        <v>0</v>
      </c>
      <c r="AV13" s="54">
        <v>0</v>
      </c>
      <c r="AW13" s="54">
        <v>0</v>
      </c>
      <c r="AX13" s="54">
        <v>90.87</v>
      </c>
      <c r="AY13" s="54">
        <v>104.52</v>
      </c>
      <c r="AZ13" s="54">
        <v>221.12</v>
      </c>
      <c r="BA13" s="54">
        <v>200</v>
      </c>
      <c r="BB13" s="54">
        <v>84500</v>
      </c>
      <c r="BC13" s="38" t="s">
        <v>4</v>
      </c>
    </row>
    <row r="14" spans="1:55" s="13" customFormat="1" ht="23.25" customHeight="1" x14ac:dyDescent="0.15">
      <c r="A14" s="53"/>
      <c r="B14" s="53"/>
      <c r="C14" s="53"/>
      <c r="D14" s="53"/>
      <c r="E14" s="53"/>
      <c r="F14" s="53"/>
      <c r="G14" s="53"/>
      <c r="H14" s="53"/>
      <c r="J14" s="53"/>
      <c r="K14" s="53"/>
      <c r="L14" s="53"/>
      <c r="M14" s="53"/>
      <c r="N14" s="53"/>
      <c r="O14" s="53"/>
      <c r="P14" s="53"/>
      <c r="Q14" s="12">
        <v>239.81</v>
      </c>
      <c r="R14" s="14">
        <v>0</v>
      </c>
      <c r="S14" s="14">
        <v>46.95</v>
      </c>
      <c r="T14" s="14">
        <v>0</v>
      </c>
      <c r="U14" s="14">
        <v>0</v>
      </c>
      <c r="V14" s="14">
        <v>0</v>
      </c>
      <c r="W14" s="14">
        <v>8.08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6.06</v>
      </c>
      <c r="AD14" s="14">
        <v>0</v>
      </c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5" s="13" customFormat="1" ht="23.25" customHeight="1" x14ac:dyDescent="0.15">
      <c r="A15" s="38">
        <v>2</v>
      </c>
      <c r="B15" s="38" t="s">
        <v>1028</v>
      </c>
      <c r="C15" s="38" t="s">
        <v>1029</v>
      </c>
      <c r="D15" s="38" t="s">
        <v>1030</v>
      </c>
      <c r="E15" s="38" t="s">
        <v>175</v>
      </c>
      <c r="F15" s="38" t="s">
        <v>719</v>
      </c>
      <c r="G15" s="38" t="s">
        <v>171</v>
      </c>
      <c r="H15" s="38">
        <v>1</v>
      </c>
      <c r="J15" s="38">
        <v>2</v>
      </c>
      <c r="K15" s="38">
        <v>210</v>
      </c>
      <c r="L15" s="38">
        <v>0</v>
      </c>
      <c r="M15" s="38">
        <v>20.5</v>
      </c>
      <c r="N15" s="54">
        <v>0</v>
      </c>
      <c r="O15" s="38">
        <v>173.5</v>
      </c>
      <c r="P15" s="54">
        <v>1.0096153846153799</v>
      </c>
      <c r="Q15" s="12">
        <v>172</v>
      </c>
      <c r="R15" s="12">
        <v>0</v>
      </c>
      <c r="S15" s="14">
        <v>9.5</v>
      </c>
      <c r="T15" s="14">
        <v>0</v>
      </c>
      <c r="U15" s="14">
        <v>0</v>
      </c>
      <c r="V15" s="14">
        <v>0</v>
      </c>
      <c r="W15" s="14">
        <v>1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1.5</v>
      </c>
      <c r="AD15" s="14">
        <v>0</v>
      </c>
      <c r="AE15" s="54">
        <v>2.375</v>
      </c>
      <c r="AF15" s="54">
        <v>2</v>
      </c>
      <c r="AG15" s="54">
        <v>0</v>
      </c>
      <c r="AH15" s="54">
        <v>9.23</v>
      </c>
      <c r="AI15" s="54">
        <v>7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38">
        <v>0</v>
      </c>
      <c r="AP15" s="54">
        <v>0</v>
      </c>
      <c r="AQ15" s="54">
        <v>0</v>
      </c>
      <c r="AR15" s="54">
        <v>220.785</v>
      </c>
      <c r="AS15" s="55">
        <v>2.375</v>
      </c>
      <c r="AT15" s="54">
        <v>4.42</v>
      </c>
      <c r="AU15" s="54">
        <v>0</v>
      </c>
      <c r="AV15" s="54">
        <v>0</v>
      </c>
      <c r="AW15" s="54">
        <v>0</v>
      </c>
      <c r="AX15" s="54">
        <v>90.87</v>
      </c>
      <c r="AY15" s="54">
        <v>97.665000000000006</v>
      </c>
      <c r="AZ15" s="54">
        <v>123.12</v>
      </c>
      <c r="BA15" s="54">
        <v>100</v>
      </c>
      <c r="BB15" s="54">
        <v>92500</v>
      </c>
      <c r="BC15" s="38" t="s">
        <v>4</v>
      </c>
    </row>
    <row r="16" spans="1:55" s="13" customFormat="1" ht="23.25" customHeight="1" x14ac:dyDescent="0.15">
      <c r="A16" s="53"/>
      <c r="B16" s="53"/>
      <c r="C16" s="53"/>
      <c r="D16" s="53"/>
      <c r="E16" s="53"/>
      <c r="F16" s="53"/>
      <c r="G16" s="53"/>
      <c r="H16" s="53"/>
      <c r="J16" s="53"/>
      <c r="K16" s="53"/>
      <c r="L16" s="53"/>
      <c r="M16" s="53"/>
      <c r="N16" s="53"/>
      <c r="O16" s="53"/>
      <c r="P16" s="53"/>
      <c r="Q16" s="12">
        <v>173.65</v>
      </c>
      <c r="R16" s="14">
        <v>0</v>
      </c>
      <c r="S16" s="14">
        <v>14.39</v>
      </c>
      <c r="T16" s="14">
        <v>0</v>
      </c>
      <c r="U16" s="14">
        <v>0</v>
      </c>
      <c r="V16" s="14">
        <v>0</v>
      </c>
      <c r="W16" s="14">
        <v>8.08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6.06</v>
      </c>
      <c r="AD16" s="14">
        <v>0</v>
      </c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6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s="13" customFormat="1" ht="23.25" customHeight="1" x14ac:dyDescent="0.15">
      <c r="A17" s="38">
        <v>3</v>
      </c>
      <c r="B17" s="38" t="s">
        <v>1031</v>
      </c>
      <c r="C17" s="38" t="s">
        <v>1032</v>
      </c>
      <c r="D17" s="38" t="s">
        <v>1033</v>
      </c>
      <c r="E17" s="38" t="s">
        <v>169</v>
      </c>
      <c r="F17" s="38" t="s">
        <v>765</v>
      </c>
      <c r="G17" s="38" t="s">
        <v>171</v>
      </c>
      <c r="H17" s="38">
        <v>0</v>
      </c>
      <c r="J17" s="38">
        <v>0</v>
      </c>
      <c r="K17" s="38">
        <v>204</v>
      </c>
      <c r="L17" s="38">
        <v>0</v>
      </c>
      <c r="M17" s="38">
        <v>20.5</v>
      </c>
      <c r="N17" s="54">
        <v>0</v>
      </c>
      <c r="O17" s="38">
        <v>180</v>
      </c>
      <c r="P17" s="54">
        <v>0.98076923076923095</v>
      </c>
      <c r="Q17" s="12">
        <v>172</v>
      </c>
      <c r="R17" s="12">
        <v>0</v>
      </c>
      <c r="S17" s="14">
        <v>16</v>
      </c>
      <c r="T17" s="14">
        <v>0</v>
      </c>
      <c r="U17" s="14">
        <v>0</v>
      </c>
      <c r="V17" s="14">
        <v>0</v>
      </c>
      <c r="W17" s="14">
        <v>1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2.5</v>
      </c>
      <c r="AD17" s="14">
        <v>0</v>
      </c>
      <c r="AE17" s="54">
        <v>4</v>
      </c>
      <c r="AF17" s="54">
        <v>1</v>
      </c>
      <c r="AG17" s="54">
        <v>0</v>
      </c>
      <c r="AH17" s="54">
        <v>9.6199999999999992</v>
      </c>
      <c r="AI17" s="54">
        <v>7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8">
        <v>0</v>
      </c>
      <c r="AP17" s="54">
        <v>0</v>
      </c>
      <c r="AQ17" s="54">
        <v>0</v>
      </c>
      <c r="AR17" s="54">
        <v>230.51</v>
      </c>
      <c r="AS17" s="38">
        <v>4</v>
      </c>
      <c r="AT17" s="54">
        <v>4.6100000000000003</v>
      </c>
      <c r="AU17" s="54">
        <v>0</v>
      </c>
      <c r="AV17" s="54">
        <v>0</v>
      </c>
      <c r="AW17" s="54">
        <v>0</v>
      </c>
      <c r="AX17" s="54">
        <v>90.23</v>
      </c>
      <c r="AY17" s="54">
        <v>98.84</v>
      </c>
      <c r="AZ17" s="54">
        <v>131.66999999999999</v>
      </c>
      <c r="BA17" s="54">
        <v>100</v>
      </c>
      <c r="BB17" s="54">
        <v>126700</v>
      </c>
      <c r="BC17" s="38" t="s">
        <v>4</v>
      </c>
    </row>
    <row r="18" spans="1:55" s="13" customFormat="1" ht="23.25" customHeight="1" x14ac:dyDescent="0.15">
      <c r="A18" s="53"/>
      <c r="B18" s="53"/>
      <c r="C18" s="53"/>
      <c r="D18" s="53"/>
      <c r="E18" s="53"/>
      <c r="F18" s="53"/>
      <c r="G18" s="53"/>
      <c r="H18" s="53"/>
      <c r="J18" s="53"/>
      <c r="K18" s="53"/>
      <c r="L18" s="53"/>
      <c r="M18" s="53"/>
      <c r="N18" s="53"/>
      <c r="O18" s="53"/>
      <c r="P18" s="53"/>
      <c r="Q18" s="12">
        <v>168.69</v>
      </c>
      <c r="R18" s="14">
        <v>0</v>
      </c>
      <c r="S18" s="14">
        <v>23.54</v>
      </c>
      <c r="T18" s="14">
        <v>0</v>
      </c>
      <c r="U18" s="14">
        <v>0</v>
      </c>
      <c r="V18" s="14">
        <v>0</v>
      </c>
      <c r="W18" s="14">
        <v>7.85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9.81</v>
      </c>
      <c r="AD18" s="14">
        <v>0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s="13" customFormat="1" ht="23.25" customHeight="1" x14ac:dyDescent="0.15">
      <c r="A19" s="38">
        <v>4</v>
      </c>
      <c r="B19" s="38" t="s">
        <v>1034</v>
      </c>
      <c r="C19" s="38" t="s">
        <v>1035</v>
      </c>
      <c r="D19" s="38" t="s">
        <v>1036</v>
      </c>
      <c r="E19" s="38" t="s">
        <v>169</v>
      </c>
      <c r="F19" s="38" t="s">
        <v>616</v>
      </c>
      <c r="G19" s="38" t="s">
        <v>171</v>
      </c>
      <c r="H19" s="38">
        <v>0</v>
      </c>
      <c r="J19" s="38">
        <v>0</v>
      </c>
      <c r="K19" s="38">
        <v>204</v>
      </c>
      <c r="L19" s="38">
        <v>0</v>
      </c>
      <c r="M19" s="38">
        <v>19.5</v>
      </c>
      <c r="N19" s="54">
        <v>0</v>
      </c>
      <c r="O19" s="38">
        <v>176</v>
      </c>
      <c r="P19" s="54">
        <v>0.98076923076923095</v>
      </c>
      <c r="Q19" s="12">
        <v>164</v>
      </c>
      <c r="R19" s="12">
        <v>0</v>
      </c>
      <c r="S19" s="14">
        <v>20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2</v>
      </c>
      <c r="AD19" s="14">
        <v>0</v>
      </c>
      <c r="AE19" s="54">
        <v>5</v>
      </c>
      <c r="AF19" s="54">
        <v>2</v>
      </c>
      <c r="AG19" s="54">
        <v>0.5</v>
      </c>
      <c r="AH19" s="54">
        <v>0</v>
      </c>
      <c r="AI19" s="54">
        <v>7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8">
        <v>0</v>
      </c>
      <c r="AP19" s="54">
        <v>0</v>
      </c>
      <c r="AQ19" s="54">
        <v>0</v>
      </c>
      <c r="AR19" s="54">
        <v>217.96</v>
      </c>
      <c r="AS19" s="38">
        <v>5</v>
      </c>
      <c r="AT19" s="54">
        <v>4.3600000000000003</v>
      </c>
      <c r="AU19" s="54">
        <v>0</v>
      </c>
      <c r="AV19" s="54">
        <v>0</v>
      </c>
      <c r="AW19" s="54">
        <v>0</v>
      </c>
      <c r="AX19" s="54">
        <v>80.42</v>
      </c>
      <c r="AY19" s="54">
        <v>89.78</v>
      </c>
      <c r="AZ19" s="54">
        <v>128.18</v>
      </c>
      <c r="BA19" s="54">
        <v>100</v>
      </c>
      <c r="BB19" s="54">
        <v>112700</v>
      </c>
      <c r="BC19" s="38" t="s">
        <v>4</v>
      </c>
    </row>
    <row r="20" spans="1:55" s="13" customFormat="1" ht="23.25" customHeight="1" x14ac:dyDescent="0.15">
      <c r="A20" s="53"/>
      <c r="B20" s="53"/>
      <c r="C20" s="53"/>
      <c r="D20" s="53"/>
      <c r="E20" s="53"/>
      <c r="F20" s="53"/>
      <c r="G20" s="53"/>
      <c r="H20" s="53"/>
      <c r="J20" s="53"/>
      <c r="K20" s="53"/>
      <c r="L20" s="53"/>
      <c r="M20" s="53"/>
      <c r="N20" s="53"/>
      <c r="O20" s="53"/>
      <c r="P20" s="53"/>
      <c r="Q20" s="12">
        <v>160.85</v>
      </c>
      <c r="R20" s="14">
        <v>0</v>
      </c>
      <c r="S20" s="14">
        <v>29.42</v>
      </c>
      <c r="T20" s="14">
        <v>0</v>
      </c>
      <c r="U20" s="14">
        <v>0</v>
      </c>
      <c r="V20" s="14">
        <v>0</v>
      </c>
      <c r="W20" s="14">
        <v>7.85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7.85</v>
      </c>
      <c r="AD20" s="14">
        <v>0</v>
      </c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s="13" customFormat="1" ht="23.25" customHeight="1" x14ac:dyDescent="0.15">
      <c r="A21" s="38">
        <v>5</v>
      </c>
      <c r="B21" s="38" t="s">
        <v>1037</v>
      </c>
      <c r="C21" s="38" t="s">
        <v>1038</v>
      </c>
      <c r="D21" s="38" t="s">
        <v>1039</v>
      </c>
      <c r="E21" s="38" t="s">
        <v>169</v>
      </c>
      <c r="F21" s="38" t="s">
        <v>624</v>
      </c>
      <c r="G21" s="38" t="s">
        <v>171</v>
      </c>
      <c r="H21" s="38">
        <v>1</v>
      </c>
      <c r="J21" s="38">
        <v>1</v>
      </c>
      <c r="K21" s="38">
        <v>204</v>
      </c>
      <c r="L21" s="38">
        <v>0</v>
      </c>
      <c r="M21" s="38">
        <v>19.9375</v>
      </c>
      <c r="N21" s="54">
        <v>0</v>
      </c>
      <c r="O21" s="38">
        <v>179.5</v>
      </c>
      <c r="P21" s="54">
        <v>0.98076923076923095</v>
      </c>
      <c r="Q21" s="12">
        <v>167.5</v>
      </c>
      <c r="R21" s="12">
        <v>0</v>
      </c>
      <c r="S21" s="14">
        <v>20</v>
      </c>
      <c r="T21" s="14">
        <v>0</v>
      </c>
      <c r="U21" s="14">
        <v>0</v>
      </c>
      <c r="V21" s="14">
        <v>0</v>
      </c>
      <c r="W21" s="14">
        <v>1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2</v>
      </c>
      <c r="AD21" s="14">
        <v>0</v>
      </c>
      <c r="AE21" s="54">
        <v>5</v>
      </c>
      <c r="AF21" s="54">
        <v>2.0625</v>
      </c>
      <c r="AG21" s="54">
        <v>0</v>
      </c>
      <c r="AH21" s="54">
        <v>9.2100000000000009</v>
      </c>
      <c r="AI21" s="54">
        <v>7</v>
      </c>
      <c r="AJ21" s="54">
        <v>0</v>
      </c>
      <c r="AK21" s="54">
        <v>8</v>
      </c>
      <c r="AL21" s="54">
        <v>0</v>
      </c>
      <c r="AM21" s="54">
        <v>0</v>
      </c>
      <c r="AN21" s="54">
        <v>0</v>
      </c>
      <c r="AO21" s="38">
        <v>0</v>
      </c>
      <c r="AP21" s="54">
        <v>0</v>
      </c>
      <c r="AQ21" s="54">
        <v>0</v>
      </c>
      <c r="AR21" s="54">
        <v>238.6</v>
      </c>
      <c r="AS21" s="38">
        <v>5</v>
      </c>
      <c r="AT21" s="54">
        <v>4.7699999999999996</v>
      </c>
      <c r="AU21" s="54">
        <v>0</v>
      </c>
      <c r="AV21" s="54">
        <v>0</v>
      </c>
      <c r="AW21" s="54">
        <v>0</v>
      </c>
      <c r="AX21" s="54">
        <v>76.5</v>
      </c>
      <c r="AY21" s="54">
        <v>86.27</v>
      </c>
      <c r="AZ21" s="54">
        <v>152.33000000000001</v>
      </c>
      <c r="BA21" s="54">
        <v>150</v>
      </c>
      <c r="BB21" s="54">
        <v>9300</v>
      </c>
      <c r="BC21" s="38" t="s">
        <v>4</v>
      </c>
    </row>
    <row r="22" spans="1:55" s="13" customFormat="1" ht="23.25" customHeight="1" x14ac:dyDescent="0.15">
      <c r="A22" s="53"/>
      <c r="B22" s="53"/>
      <c r="C22" s="53"/>
      <c r="D22" s="53"/>
      <c r="E22" s="53"/>
      <c r="F22" s="53"/>
      <c r="G22" s="53"/>
      <c r="H22" s="53"/>
      <c r="J22" s="53"/>
      <c r="K22" s="53"/>
      <c r="L22" s="53"/>
      <c r="M22" s="53"/>
      <c r="N22" s="53"/>
      <c r="O22" s="53"/>
      <c r="P22" s="53"/>
      <c r="Q22" s="12">
        <v>164.28</v>
      </c>
      <c r="R22" s="14">
        <v>0</v>
      </c>
      <c r="S22" s="14">
        <v>29.42</v>
      </c>
      <c r="T22" s="14">
        <v>0</v>
      </c>
      <c r="U22" s="14">
        <v>0</v>
      </c>
      <c r="V22" s="14">
        <v>0</v>
      </c>
      <c r="W22" s="14">
        <v>7.85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7.85</v>
      </c>
      <c r="AD22" s="14">
        <v>0</v>
      </c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s="13" customFormat="1" ht="23.25" customHeight="1" x14ac:dyDescent="0.15">
      <c r="A23" s="38">
        <v>6</v>
      </c>
      <c r="B23" s="38" t="s">
        <v>1040</v>
      </c>
      <c r="C23" s="38" t="s">
        <v>1041</v>
      </c>
      <c r="D23" s="38" t="s">
        <v>1042</v>
      </c>
      <c r="E23" s="38" t="s">
        <v>169</v>
      </c>
      <c r="F23" s="38" t="s">
        <v>1043</v>
      </c>
      <c r="G23" s="38" t="s">
        <v>171</v>
      </c>
      <c r="H23" s="38">
        <v>1</v>
      </c>
      <c r="J23" s="38">
        <v>1</v>
      </c>
      <c r="K23" s="38">
        <v>202</v>
      </c>
      <c r="L23" s="38">
        <v>0</v>
      </c>
      <c r="M23" s="38">
        <v>10.5</v>
      </c>
      <c r="N23" s="54">
        <v>0</v>
      </c>
      <c r="O23" s="38">
        <v>96</v>
      </c>
      <c r="P23" s="54">
        <v>0.97115384615384603</v>
      </c>
      <c r="Q23" s="12">
        <v>84</v>
      </c>
      <c r="R23" s="12">
        <v>0</v>
      </c>
      <c r="S23" s="14">
        <v>12</v>
      </c>
      <c r="T23" s="14">
        <v>0</v>
      </c>
      <c r="U23" s="14">
        <v>0</v>
      </c>
      <c r="V23" s="14">
        <v>0</v>
      </c>
      <c r="W23" s="14">
        <v>1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1.5</v>
      </c>
      <c r="AD23" s="14">
        <v>0</v>
      </c>
      <c r="AE23" s="54">
        <v>3</v>
      </c>
      <c r="AF23" s="54">
        <v>0</v>
      </c>
      <c r="AG23" s="54">
        <v>0</v>
      </c>
      <c r="AH23" s="54">
        <v>5</v>
      </c>
      <c r="AI23" s="54">
        <v>3.5</v>
      </c>
      <c r="AJ23" s="54">
        <v>0</v>
      </c>
      <c r="AK23" s="54">
        <v>0</v>
      </c>
      <c r="AL23" s="54">
        <v>4.5</v>
      </c>
      <c r="AM23" s="54">
        <v>0</v>
      </c>
      <c r="AN23" s="54">
        <v>0</v>
      </c>
      <c r="AO23" s="38">
        <v>0</v>
      </c>
      <c r="AP23" s="54">
        <v>0</v>
      </c>
      <c r="AQ23" s="54">
        <v>0</v>
      </c>
      <c r="AR23" s="54">
        <v>128.65</v>
      </c>
      <c r="AS23" s="38">
        <v>3</v>
      </c>
      <c r="AT23" s="54">
        <v>2.57</v>
      </c>
      <c r="AU23" s="54">
        <v>0</v>
      </c>
      <c r="AV23" s="54">
        <v>0</v>
      </c>
      <c r="AW23" s="54">
        <v>0</v>
      </c>
      <c r="AX23" s="54">
        <v>0</v>
      </c>
      <c r="AY23" s="54">
        <v>5.57</v>
      </c>
      <c r="AZ23" s="54">
        <v>123.08</v>
      </c>
      <c r="BA23" s="54">
        <v>100</v>
      </c>
      <c r="BB23" s="54">
        <v>92300</v>
      </c>
      <c r="BC23" s="38" t="s">
        <v>4</v>
      </c>
    </row>
    <row r="24" spans="1:55" s="13" customFormat="1" ht="23.25" customHeight="1" x14ac:dyDescent="0.15">
      <c r="A24" s="53"/>
      <c r="B24" s="53"/>
      <c r="C24" s="53"/>
      <c r="D24" s="53"/>
      <c r="E24" s="53"/>
      <c r="F24" s="53"/>
      <c r="G24" s="53"/>
      <c r="H24" s="53"/>
      <c r="J24" s="53"/>
      <c r="K24" s="53"/>
      <c r="L24" s="53"/>
      <c r="M24" s="53"/>
      <c r="N24" s="53"/>
      <c r="O24" s="53"/>
      <c r="P24" s="53"/>
      <c r="Q24" s="12">
        <v>81.58</v>
      </c>
      <c r="R24" s="14">
        <v>0</v>
      </c>
      <c r="S24" s="14">
        <v>17.48</v>
      </c>
      <c r="T24" s="14">
        <v>0</v>
      </c>
      <c r="U24" s="14">
        <v>0</v>
      </c>
      <c r="V24" s="14">
        <v>0</v>
      </c>
      <c r="W24" s="14">
        <v>7.77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5.83</v>
      </c>
      <c r="AD24" s="14">
        <v>0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s="13" customFormat="1" ht="23.25" customHeight="1" x14ac:dyDescent="0.15">
      <c r="A25" s="38">
        <v>7</v>
      </c>
      <c r="B25" s="38" t="s">
        <v>1044</v>
      </c>
      <c r="C25" s="38" t="s">
        <v>1045</v>
      </c>
      <c r="D25" s="38" t="s">
        <v>1046</v>
      </c>
      <c r="E25" s="38" t="s">
        <v>175</v>
      </c>
      <c r="F25" s="38" t="s">
        <v>994</v>
      </c>
      <c r="G25" s="38" t="s">
        <v>171</v>
      </c>
      <c r="H25" s="38">
        <v>0</v>
      </c>
      <c r="J25" s="38">
        <v>0</v>
      </c>
      <c r="K25" s="38">
        <v>204</v>
      </c>
      <c r="L25" s="38">
        <v>0</v>
      </c>
      <c r="M25" s="38">
        <v>16.5</v>
      </c>
      <c r="N25" s="54">
        <v>123.17189999999999</v>
      </c>
      <c r="O25" s="38">
        <v>146</v>
      </c>
      <c r="P25" s="54">
        <v>0.98076923076923095</v>
      </c>
      <c r="Q25" s="12">
        <v>140</v>
      </c>
      <c r="R25" s="12">
        <v>0</v>
      </c>
      <c r="S25" s="14">
        <v>14</v>
      </c>
      <c r="T25" s="14">
        <v>0</v>
      </c>
      <c r="U25" s="14">
        <v>0</v>
      </c>
      <c r="V25" s="14">
        <v>0</v>
      </c>
      <c r="W25" s="14">
        <v>1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3.5</v>
      </c>
      <c r="AD25" s="14">
        <v>0</v>
      </c>
      <c r="AE25" s="54">
        <v>3.5</v>
      </c>
      <c r="AF25" s="54">
        <v>0</v>
      </c>
      <c r="AG25" s="54">
        <v>4</v>
      </c>
      <c r="AH25" s="54">
        <v>0</v>
      </c>
      <c r="AI25" s="54">
        <v>7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38">
        <v>0</v>
      </c>
      <c r="AP25" s="54">
        <v>0</v>
      </c>
      <c r="AQ25" s="54">
        <v>0</v>
      </c>
      <c r="AR25" s="54">
        <v>189.98</v>
      </c>
      <c r="AS25" s="38">
        <v>3.5</v>
      </c>
      <c r="AT25" s="54">
        <v>3.8</v>
      </c>
      <c r="AU25" s="54">
        <v>0</v>
      </c>
      <c r="AV25" s="54">
        <v>0</v>
      </c>
      <c r="AW25" s="54">
        <v>0</v>
      </c>
      <c r="AX25" s="54">
        <v>78.459999999999994</v>
      </c>
      <c r="AY25" s="54">
        <v>85.76</v>
      </c>
      <c r="AZ25" s="54">
        <v>104.22</v>
      </c>
      <c r="BA25" s="54">
        <v>100</v>
      </c>
      <c r="BB25" s="54">
        <v>16900</v>
      </c>
      <c r="BC25" s="38" t="s">
        <v>4</v>
      </c>
    </row>
    <row r="26" spans="1:55" s="13" customFormat="1" ht="23.25" customHeight="1" x14ac:dyDescent="0.15">
      <c r="A26" s="53"/>
      <c r="B26" s="53"/>
      <c r="C26" s="53"/>
      <c r="D26" s="53"/>
      <c r="E26" s="53"/>
      <c r="F26" s="53"/>
      <c r="G26" s="53"/>
      <c r="H26" s="53"/>
      <c r="J26" s="53"/>
      <c r="K26" s="53"/>
      <c r="L26" s="53"/>
      <c r="M26" s="53"/>
      <c r="N26" s="53"/>
      <c r="O26" s="53"/>
      <c r="P26" s="53"/>
      <c r="Q26" s="12">
        <v>137.31</v>
      </c>
      <c r="R26" s="14">
        <v>0</v>
      </c>
      <c r="S26" s="14">
        <v>20.6</v>
      </c>
      <c r="T26" s="14">
        <v>0</v>
      </c>
      <c r="U26" s="14">
        <v>0</v>
      </c>
      <c r="V26" s="14">
        <v>0</v>
      </c>
      <c r="W26" s="14">
        <v>7.85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13.73</v>
      </c>
      <c r="AD26" s="14">
        <v>0</v>
      </c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</row>
    <row r="27" spans="1:55" s="13" customFormat="1" ht="23.25" customHeight="1" x14ac:dyDescent="0.15">
      <c r="A27" s="38">
        <v>8</v>
      </c>
      <c r="B27" s="38" t="s">
        <v>1047</v>
      </c>
      <c r="C27" s="38" t="s">
        <v>1048</v>
      </c>
      <c r="D27" s="38" t="s">
        <v>1049</v>
      </c>
      <c r="E27" s="38" t="s">
        <v>175</v>
      </c>
      <c r="F27" s="38" t="s">
        <v>689</v>
      </c>
      <c r="G27" s="38" t="s">
        <v>171</v>
      </c>
      <c r="H27" s="38">
        <v>1</v>
      </c>
      <c r="J27" s="38">
        <v>1</v>
      </c>
      <c r="K27" s="38">
        <v>204</v>
      </c>
      <c r="L27" s="38">
        <v>0</v>
      </c>
      <c r="M27" s="38">
        <v>18</v>
      </c>
      <c r="N27" s="54">
        <v>161.68998999999999</v>
      </c>
      <c r="O27" s="38">
        <v>162</v>
      </c>
      <c r="P27" s="54">
        <v>0.99808635802469103</v>
      </c>
      <c r="Q27" s="12">
        <v>152</v>
      </c>
      <c r="R27" s="12">
        <v>0</v>
      </c>
      <c r="S27" s="14">
        <v>18</v>
      </c>
      <c r="T27" s="14">
        <v>0</v>
      </c>
      <c r="U27" s="14">
        <v>0</v>
      </c>
      <c r="V27" s="14">
        <v>0</v>
      </c>
      <c r="W27" s="14">
        <v>1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4</v>
      </c>
      <c r="AD27" s="14">
        <v>0</v>
      </c>
      <c r="AE27" s="54">
        <v>4.5</v>
      </c>
      <c r="AF27" s="54">
        <v>0.5</v>
      </c>
      <c r="AG27" s="54">
        <v>1.5</v>
      </c>
      <c r="AH27" s="54">
        <v>0</v>
      </c>
      <c r="AI27" s="54">
        <v>7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38">
        <v>0</v>
      </c>
      <c r="AP27" s="54">
        <v>0</v>
      </c>
      <c r="AQ27" s="54">
        <v>0</v>
      </c>
      <c r="AR27" s="54">
        <v>213.7</v>
      </c>
      <c r="AS27" s="38">
        <v>4.5</v>
      </c>
      <c r="AT27" s="54">
        <v>4.2699999999999996</v>
      </c>
      <c r="AU27" s="54">
        <v>0</v>
      </c>
      <c r="AV27" s="54">
        <v>0</v>
      </c>
      <c r="AW27" s="54">
        <v>0</v>
      </c>
      <c r="AX27" s="54">
        <v>78.459999999999994</v>
      </c>
      <c r="AY27" s="54">
        <v>87.23</v>
      </c>
      <c r="AZ27" s="54">
        <v>126.47</v>
      </c>
      <c r="BA27" s="54">
        <v>100</v>
      </c>
      <c r="BB27" s="54">
        <v>105900</v>
      </c>
      <c r="BC27" s="38" t="s">
        <v>4</v>
      </c>
    </row>
    <row r="28" spans="1:55" s="13" customFormat="1" ht="23.25" customHeight="1" x14ac:dyDescent="0.15">
      <c r="A28" s="53"/>
      <c r="B28" s="53"/>
      <c r="C28" s="53"/>
      <c r="D28" s="53"/>
      <c r="E28" s="53"/>
      <c r="F28" s="53"/>
      <c r="G28" s="53"/>
      <c r="H28" s="53"/>
      <c r="J28" s="53"/>
      <c r="K28" s="53"/>
      <c r="L28" s="53"/>
      <c r="M28" s="53"/>
      <c r="N28" s="53"/>
      <c r="O28" s="53"/>
      <c r="P28" s="53"/>
      <c r="Q28" s="12">
        <v>151.71</v>
      </c>
      <c r="R28" s="14">
        <v>0</v>
      </c>
      <c r="S28" s="14">
        <v>26.95</v>
      </c>
      <c r="T28" s="14">
        <v>0</v>
      </c>
      <c r="U28" s="14">
        <v>0</v>
      </c>
      <c r="V28" s="14">
        <v>0</v>
      </c>
      <c r="W28" s="14">
        <v>7.85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15.69</v>
      </c>
      <c r="AD28" s="14">
        <v>0</v>
      </c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</row>
    <row r="29" spans="1:55" s="13" customFormat="1" ht="23.25" customHeight="1" x14ac:dyDescent="0.15">
      <c r="A29" s="38">
        <v>9</v>
      </c>
      <c r="B29" s="38" t="s">
        <v>1050</v>
      </c>
      <c r="C29" s="38" t="s">
        <v>1051</v>
      </c>
      <c r="D29" s="38" t="s">
        <v>1052</v>
      </c>
      <c r="E29" s="38" t="s">
        <v>175</v>
      </c>
      <c r="F29" s="38" t="s">
        <v>1053</v>
      </c>
      <c r="G29" s="38" t="s">
        <v>171</v>
      </c>
      <c r="H29" s="38">
        <v>0</v>
      </c>
      <c r="J29" s="38">
        <v>0</v>
      </c>
      <c r="K29" s="38">
        <v>204</v>
      </c>
      <c r="L29" s="38">
        <v>0</v>
      </c>
      <c r="M29" s="38">
        <v>16</v>
      </c>
      <c r="N29" s="54">
        <v>179.23220000000001</v>
      </c>
      <c r="O29" s="38">
        <v>140</v>
      </c>
      <c r="P29" s="54">
        <v>1.28023</v>
      </c>
      <c r="Q29" s="12">
        <v>136</v>
      </c>
      <c r="R29" s="12">
        <v>0</v>
      </c>
      <c r="S29" s="14">
        <v>12</v>
      </c>
      <c r="T29" s="14">
        <v>0</v>
      </c>
      <c r="U29" s="14">
        <v>0</v>
      </c>
      <c r="V29" s="14">
        <v>0</v>
      </c>
      <c r="W29" s="14">
        <v>1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3.5</v>
      </c>
      <c r="AD29" s="14">
        <v>0</v>
      </c>
      <c r="AE29" s="54">
        <v>3</v>
      </c>
      <c r="AF29" s="54">
        <v>2</v>
      </c>
      <c r="AG29" s="54">
        <v>2.5</v>
      </c>
      <c r="AH29" s="54">
        <v>0</v>
      </c>
      <c r="AI29" s="54">
        <v>7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8">
        <v>0</v>
      </c>
      <c r="AP29" s="54">
        <v>0</v>
      </c>
      <c r="AQ29" s="54">
        <v>0</v>
      </c>
      <c r="AR29" s="54">
        <v>228.73</v>
      </c>
      <c r="AS29" s="38">
        <v>3</v>
      </c>
      <c r="AT29" s="54">
        <v>4.57</v>
      </c>
      <c r="AU29" s="54">
        <v>0</v>
      </c>
      <c r="AV29" s="54">
        <v>0</v>
      </c>
      <c r="AW29" s="54">
        <v>0</v>
      </c>
      <c r="AX29" s="54">
        <v>72.58</v>
      </c>
      <c r="AY29" s="54">
        <v>80.150000000000006</v>
      </c>
      <c r="AZ29" s="54">
        <v>148.58000000000001</v>
      </c>
      <c r="BA29" s="54">
        <v>100</v>
      </c>
      <c r="BB29" s="54">
        <v>194300</v>
      </c>
      <c r="BC29" s="38" t="s">
        <v>4</v>
      </c>
    </row>
    <row r="30" spans="1:55" s="13" customFormat="1" ht="23.25" customHeight="1" x14ac:dyDescent="0.15">
      <c r="A30" s="53"/>
      <c r="B30" s="53"/>
      <c r="C30" s="53"/>
      <c r="D30" s="53"/>
      <c r="E30" s="53"/>
      <c r="F30" s="53"/>
      <c r="G30" s="53"/>
      <c r="H30" s="53"/>
      <c r="J30" s="53"/>
      <c r="K30" s="53"/>
      <c r="L30" s="53"/>
      <c r="M30" s="53"/>
      <c r="N30" s="53"/>
      <c r="O30" s="53"/>
      <c r="P30" s="53"/>
      <c r="Q30" s="12">
        <v>174.11</v>
      </c>
      <c r="R30" s="14">
        <v>0</v>
      </c>
      <c r="S30" s="14">
        <v>23.04</v>
      </c>
      <c r="T30" s="14">
        <v>0</v>
      </c>
      <c r="U30" s="14">
        <v>0</v>
      </c>
      <c r="V30" s="14">
        <v>0</v>
      </c>
      <c r="W30" s="14">
        <v>7.85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13.73</v>
      </c>
      <c r="AD30" s="14">
        <v>0</v>
      </c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</row>
    <row r="31" spans="1:55" s="13" customFormat="1" ht="23.25" customHeight="1" x14ac:dyDescent="0.15">
      <c r="A31" s="38">
        <v>10</v>
      </c>
      <c r="B31" s="38" t="s">
        <v>1054</v>
      </c>
      <c r="C31" s="38" t="s">
        <v>1055</v>
      </c>
      <c r="D31" s="38" t="s">
        <v>1056</v>
      </c>
      <c r="E31" s="38" t="s">
        <v>175</v>
      </c>
      <c r="F31" s="38" t="s">
        <v>719</v>
      </c>
      <c r="G31" s="38" t="s">
        <v>171</v>
      </c>
      <c r="H31" s="38">
        <v>1</v>
      </c>
      <c r="J31" s="38">
        <v>1</v>
      </c>
      <c r="K31" s="38">
        <v>204</v>
      </c>
      <c r="L31" s="38">
        <v>0</v>
      </c>
      <c r="M31" s="38">
        <v>17.5</v>
      </c>
      <c r="N31" s="54">
        <v>196.14577</v>
      </c>
      <c r="O31" s="38">
        <v>154</v>
      </c>
      <c r="P31" s="54">
        <v>1.27367383116883</v>
      </c>
      <c r="Q31" s="12">
        <v>148</v>
      </c>
      <c r="R31" s="12">
        <v>0</v>
      </c>
      <c r="S31" s="14">
        <v>14</v>
      </c>
      <c r="T31" s="14">
        <v>0</v>
      </c>
      <c r="U31" s="14">
        <v>0</v>
      </c>
      <c r="V31" s="14">
        <v>0</v>
      </c>
      <c r="W31" s="14">
        <v>1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3.5</v>
      </c>
      <c r="AD31" s="14">
        <v>0</v>
      </c>
      <c r="AE31" s="54">
        <v>3.5</v>
      </c>
      <c r="AF31" s="54">
        <v>3</v>
      </c>
      <c r="AG31" s="54">
        <v>0</v>
      </c>
      <c r="AH31" s="54">
        <v>8.85</v>
      </c>
      <c r="AI31" s="54">
        <v>7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38">
        <v>0</v>
      </c>
      <c r="AP31" s="54">
        <v>0</v>
      </c>
      <c r="AQ31" s="54">
        <v>0</v>
      </c>
      <c r="AR31" s="54">
        <v>256.18</v>
      </c>
      <c r="AS31" s="38">
        <v>3.5</v>
      </c>
      <c r="AT31" s="54">
        <v>5.12</v>
      </c>
      <c r="AU31" s="54">
        <v>0</v>
      </c>
      <c r="AV31" s="54">
        <v>0</v>
      </c>
      <c r="AW31" s="54">
        <v>0</v>
      </c>
      <c r="AX31" s="54">
        <v>84.35</v>
      </c>
      <c r="AY31" s="54">
        <v>92.97</v>
      </c>
      <c r="AZ31" s="54">
        <v>163.21</v>
      </c>
      <c r="BA31" s="54">
        <v>150</v>
      </c>
      <c r="BB31" s="54">
        <v>52800</v>
      </c>
      <c r="BC31" s="38" t="s">
        <v>4</v>
      </c>
    </row>
    <row r="32" spans="1:55" s="13" customFormat="1" ht="23.25" customHeight="1" x14ac:dyDescent="0.15">
      <c r="A32" s="53"/>
      <c r="B32" s="53"/>
      <c r="C32" s="53"/>
      <c r="D32" s="53"/>
      <c r="E32" s="53"/>
      <c r="F32" s="53"/>
      <c r="G32" s="53"/>
      <c r="H32" s="53"/>
      <c r="J32" s="53"/>
      <c r="K32" s="53"/>
      <c r="L32" s="53"/>
      <c r="M32" s="53"/>
      <c r="N32" s="53"/>
      <c r="O32" s="53"/>
      <c r="P32" s="53"/>
      <c r="Q32" s="12">
        <v>188.5</v>
      </c>
      <c r="R32" s="14">
        <v>0</v>
      </c>
      <c r="S32" s="14">
        <v>26.75</v>
      </c>
      <c r="T32" s="14">
        <v>0</v>
      </c>
      <c r="U32" s="14">
        <v>0</v>
      </c>
      <c r="V32" s="14">
        <v>0</v>
      </c>
      <c r="W32" s="14">
        <v>7.85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13.73</v>
      </c>
      <c r="AD32" s="14">
        <v>0</v>
      </c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</row>
    <row r="33" spans="1:55" s="13" customFormat="1" ht="23.25" customHeight="1" x14ac:dyDescent="0.15">
      <c r="A33" s="38">
        <v>11</v>
      </c>
      <c r="B33" s="38" t="s">
        <v>1057</v>
      </c>
      <c r="C33" s="38" t="s">
        <v>1058</v>
      </c>
      <c r="D33" s="38" t="s">
        <v>1059</v>
      </c>
      <c r="E33" s="38" t="s">
        <v>175</v>
      </c>
      <c r="F33" s="38" t="s">
        <v>719</v>
      </c>
      <c r="G33" s="38" t="s">
        <v>171</v>
      </c>
      <c r="H33" s="38">
        <v>0</v>
      </c>
      <c r="J33" s="38">
        <v>0</v>
      </c>
      <c r="K33" s="38">
        <v>204</v>
      </c>
      <c r="L33" s="38">
        <v>0</v>
      </c>
      <c r="M33" s="38">
        <v>19.5</v>
      </c>
      <c r="N33" s="54">
        <v>271.68144999999998</v>
      </c>
      <c r="O33" s="38">
        <v>174</v>
      </c>
      <c r="P33" s="54">
        <v>1.56138764367816</v>
      </c>
      <c r="Q33" s="12">
        <v>164</v>
      </c>
      <c r="R33" s="12">
        <v>0</v>
      </c>
      <c r="S33" s="14">
        <v>18</v>
      </c>
      <c r="T33" s="14">
        <v>0</v>
      </c>
      <c r="U33" s="14">
        <v>0</v>
      </c>
      <c r="V33" s="14">
        <v>0</v>
      </c>
      <c r="W33" s="14">
        <v>1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3.5</v>
      </c>
      <c r="AD33" s="14">
        <v>0</v>
      </c>
      <c r="AE33" s="54">
        <v>4.5</v>
      </c>
      <c r="AF33" s="54">
        <v>0.5</v>
      </c>
      <c r="AG33" s="54">
        <v>0.5</v>
      </c>
      <c r="AH33" s="54">
        <v>0</v>
      </c>
      <c r="AI33" s="54">
        <v>7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38">
        <v>0</v>
      </c>
      <c r="AP33" s="54">
        <v>0</v>
      </c>
      <c r="AQ33" s="54">
        <v>0</v>
      </c>
      <c r="AR33" s="54">
        <v>331.3</v>
      </c>
      <c r="AS33" s="38">
        <v>4.5</v>
      </c>
      <c r="AT33" s="54">
        <v>5.9</v>
      </c>
      <c r="AU33" s="54">
        <v>0</v>
      </c>
      <c r="AV33" s="54">
        <v>0</v>
      </c>
      <c r="AW33" s="54">
        <v>0</v>
      </c>
      <c r="AX33" s="54">
        <v>84.35</v>
      </c>
      <c r="AY33" s="54">
        <v>94.75</v>
      </c>
      <c r="AZ33" s="54">
        <v>236.55</v>
      </c>
      <c r="BA33" s="54">
        <v>200</v>
      </c>
      <c r="BB33" s="54">
        <v>146200</v>
      </c>
      <c r="BC33" s="38" t="s">
        <v>4</v>
      </c>
    </row>
    <row r="34" spans="1:55" s="13" customFormat="1" ht="23.25" customHeight="1" x14ac:dyDescent="0.15">
      <c r="A34" s="53"/>
      <c r="B34" s="53"/>
      <c r="C34" s="53"/>
      <c r="D34" s="53"/>
      <c r="E34" s="53"/>
      <c r="F34" s="53"/>
      <c r="G34" s="53"/>
      <c r="H34" s="53"/>
      <c r="J34" s="53"/>
      <c r="K34" s="53"/>
      <c r="L34" s="53"/>
      <c r="M34" s="53"/>
      <c r="N34" s="53"/>
      <c r="O34" s="53"/>
      <c r="P34" s="53"/>
      <c r="Q34" s="12">
        <v>256.07</v>
      </c>
      <c r="R34" s="14">
        <v>0</v>
      </c>
      <c r="S34" s="14">
        <v>42.16</v>
      </c>
      <c r="T34" s="14">
        <v>0</v>
      </c>
      <c r="U34" s="14">
        <v>0</v>
      </c>
      <c r="V34" s="14">
        <v>0</v>
      </c>
      <c r="W34" s="14">
        <v>7.85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13.73</v>
      </c>
      <c r="AD34" s="14">
        <v>0</v>
      </c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</row>
    <row r="35" spans="1:55" s="13" customFormat="1" ht="23.25" customHeight="1" x14ac:dyDescent="0.15">
      <c r="A35" s="38">
        <v>12</v>
      </c>
      <c r="B35" s="38" t="s">
        <v>1060</v>
      </c>
      <c r="C35" s="38" t="s">
        <v>1061</v>
      </c>
      <c r="D35" s="38" t="s">
        <v>1062</v>
      </c>
      <c r="E35" s="38" t="s">
        <v>175</v>
      </c>
      <c r="F35" s="38" t="s">
        <v>719</v>
      </c>
      <c r="G35" s="38" t="s">
        <v>171</v>
      </c>
      <c r="H35" s="38">
        <v>1</v>
      </c>
      <c r="J35" s="38">
        <v>2</v>
      </c>
      <c r="K35" s="38">
        <v>204</v>
      </c>
      <c r="L35" s="38">
        <v>0</v>
      </c>
      <c r="M35" s="38">
        <v>15.5</v>
      </c>
      <c r="N35" s="54">
        <v>171.74715</v>
      </c>
      <c r="O35" s="38">
        <v>142</v>
      </c>
      <c r="P35" s="54">
        <v>1.20948697183099</v>
      </c>
      <c r="Q35" s="12">
        <v>132</v>
      </c>
      <c r="R35" s="12">
        <v>0</v>
      </c>
      <c r="S35" s="14">
        <v>18</v>
      </c>
      <c r="T35" s="14">
        <v>0</v>
      </c>
      <c r="U35" s="14">
        <v>0</v>
      </c>
      <c r="V35" s="14">
        <v>0</v>
      </c>
      <c r="W35" s="14">
        <v>1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2.5</v>
      </c>
      <c r="AD35" s="14">
        <v>0</v>
      </c>
      <c r="AE35" s="54">
        <v>4.5</v>
      </c>
      <c r="AF35" s="54">
        <v>3</v>
      </c>
      <c r="AG35" s="54">
        <v>3</v>
      </c>
      <c r="AH35" s="54">
        <v>0</v>
      </c>
      <c r="AI35" s="54">
        <v>7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38">
        <v>0</v>
      </c>
      <c r="AP35" s="54">
        <v>0</v>
      </c>
      <c r="AQ35" s="54">
        <v>0</v>
      </c>
      <c r="AR35" s="54">
        <v>221.47</v>
      </c>
      <c r="AS35" s="38">
        <v>4.5</v>
      </c>
      <c r="AT35" s="54">
        <v>4.43</v>
      </c>
      <c r="AU35" s="54">
        <v>0</v>
      </c>
      <c r="AV35" s="54">
        <v>0</v>
      </c>
      <c r="AW35" s="54">
        <v>0</v>
      </c>
      <c r="AX35" s="54">
        <v>70.62</v>
      </c>
      <c r="AY35" s="54">
        <v>79.55</v>
      </c>
      <c r="AZ35" s="54">
        <v>141.91999999999999</v>
      </c>
      <c r="BA35" s="54">
        <v>100</v>
      </c>
      <c r="BB35" s="54">
        <v>167700</v>
      </c>
      <c r="BC35" s="38" t="s">
        <v>4</v>
      </c>
    </row>
    <row r="36" spans="1:55" s="13" customFormat="1" ht="23.25" customHeight="1" x14ac:dyDescent="0.15">
      <c r="A36" s="53"/>
      <c r="B36" s="53"/>
      <c r="C36" s="53"/>
      <c r="D36" s="53"/>
      <c r="E36" s="53"/>
      <c r="F36" s="53"/>
      <c r="G36" s="53"/>
      <c r="H36" s="53"/>
      <c r="J36" s="53"/>
      <c r="K36" s="53"/>
      <c r="L36" s="53"/>
      <c r="M36" s="53"/>
      <c r="N36" s="53"/>
      <c r="O36" s="53"/>
      <c r="P36" s="53"/>
      <c r="Q36" s="12">
        <v>159.65</v>
      </c>
      <c r="R36" s="14">
        <v>0</v>
      </c>
      <c r="S36" s="14">
        <v>32.659999999999997</v>
      </c>
      <c r="T36" s="14">
        <v>0</v>
      </c>
      <c r="U36" s="14">
        <v>0</v>
      </c>
      <c r="V36" s="14">
        <v>0</v>
      </c>
      <c r="W36" s="14">
        <v>7.85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9.81</v>
      </c>
      <c r="AD36" s="14">
        <v>0</v>
      </c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</row>
    <row r="37" spans="1:55" s="13" customFormat="1" ht="23.25" customHeight="1" x14ac:dyDescent="0.15">
      <c r="A37" s="38">
        <v>13</v>
      </c>
      <c r="B37" s="38" t="s">
        <v>1063</v>
      </c>
      <c r="C37" s="38" t="s">
        <v>1064</v>
      </c>
      <c r="D37" s="38" t="s">
        <v>1065</v>
      </c>
      <c r="E37" s="38" t="s">
        <v>175</v>
      </c>
      <c r="F37" s="38" t="s">
        <v>719</v>
      </c>
      <c r="G37" s="38" t="s">
        <v>171</v>
      </c>
      <c r="H37" s="38">
        <v>0</v>
      </c>
      <c r="J37" s="38">
        <v>0</v>
      </c>
      <c r="K37" s="38">
        <v>204</v>
      </c>
      <c r="L37" s="38">
        <v>0</v>
      </c>
      <c r="M37" s="38">
        <v>19.5</v>
      </c>
      <c r="N37" s="54">
        <v>227.1156</v>
      </c>
      <c r="O37" s="38">
        <v>176</v>
      </c>
      <c r="P37" s="54">
        <v>1.29042954545455</v>
      </c>
      <c r="Q37" s="12">
        <v>164</v>
      </c>
      <c r="R37" s="12">
        <v>0</v>
      </c>
      <c r="S37" s="14">
        <v>20</v>
      </c>
      <c r="T37" s="14">
        <v>0</v>
      </c>
      <c r="U37" s="14">
        <v>0</v>
      </c>
      <c r="V37" s="14">
        <v>0</v>
      </c>
      <c r="W37" s="14">
        <v>1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2.5</v>
      </c>
      <c r="AD37" s="14">
        <v>0</v>
      </c>
      <c r="AE37" s="54">
        <v>5</v>
      </c>
      <c r="AF37" s="54">
        <v>2</v>
      </c>
      <c r="AG37" s="54">
        <v>0</v>
      </c>
      <c r="AH37" s="54">
        <v>9.23</v>
      </c>
      <c r="AI37" s="54">
        <v>7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38">
        <v>0</v>
      </c>
      <c r="AP37" s="54">
        <v>0</v>
      </c>
      <c r="AQ37" s="54">
        <v>0</v>
      </c>
      <c r="AR37" s="54">
        <v>289.22000000000003</v>
      </c>
      <c r="AS37" s="38">
        <v>5</v>
      </c>
      <c r="AT37" s="54">
        <v>5.78</v>
      </c>
      <c r="AU37" s="54">
        <v>0</v>
      </c>
      <c r="AV37" s="54">
        <v>0</v>
      </c>
      <c r="AW37" s="54">
        <v>0</v>
      </c>
      <c r="AX37" s="54">
        <v>82.38</v>
      </c>
      <c r="AY37" s="54">
        <v>93.16</v>
      </c>
      <c r="AZ37" s="54">
        <v>196.06</v>
      </c>
      <c r="BA37" s="54">
        <v>150</v>
      </c>
      <c r="BB37" s="54">
        <v>184200</v>
      </c>
      <c r="BC37" s="38" t="s">
        <v>4</v>
      </c>
    </row>
    <row r="38" spans="1:55" s="13" customFormat="1" ht="23.25" customHeight="1" x14ac:dyDescent="0.15">
      <c r="A38" s="53"/>
      <c r="B38" s="53"/>
      <c r="C38" s="53"/>
      <c r="D38" s="53"/>
      <c r="E38" s="53"/>
      <c r="F38" s="53"/>
      <c r="G38" s="53"/>
      <c r="H38" s="53"/>
      <c r="J38" s="53"/>
      <c r="K38" s="53"/>
      <c r="L38" s="53"/>
      <c r="M38" s="53"/>
      <c r="N38" s="53"/>
      <c r="O38" s="53"/>
      <c r="P38" s="53"/>
      <c r="Q38" s="12">
        <v>211.63</v>
      </c>
      <c r="R38" s="14">
        <v>0</v>
      </c>
      <c r="S38" s="14">
        <v>38.71</v>
      </c>
      <c r="T38" s="14">
        <v>0</v>
      </c>
      <c r="U38" s="14">
        <v>0</v>
      </c>
      <c r="V38" s="14">
        <v>0</v>
      </c>
      <c r="W38" s="14">
        <v>7.85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9.81</v>
      </c>
      <c r="AD38" s="14">
        <v>0</v>
      </c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</row>
    <row r="39" spans="1:55" s="13" customFormat="1" ht="23.25" customHeight="1" x14ac:dyDescent="0.15">
      <c r="A39" s="38">
        <v>14</v>
      </c>
      <c r="B39" s="38" t="s">
        <v>1066</v>
      </c>
      <c r="C39" s="38" t="s">
        <v>1067</v>
      </c>
      <c r="D39" s="38" t="s">
        <v>1068</v>
      </c>
      <c r="E39" s="38" t="s">
        <v>175</v>
      </c>
      <c r="F39" s="38" t="s">
        <v>761</v>
      </c>
      <c r="G39" s="38" t="s">
        <v>171</v>
      </c>
      <c r="H39" s="38">
        <v>1</v>
      </c>
      <c r="J39" s="38">
        <v>1</v>
      </c>
      <c r="K39" s="38">
        <v>204</v>
      </c>
      <c r="L39" s="38">
        <v>0</v>
      </c>
      <c r="M39" s="38">
        <v>14.5</v>
      </c>
      <c r="N39" s="54">
        <v>144.76605000000001</v>
      </c>
      <c r="O39" s="38">
        <v>126</v>
      </c>
      <c r="P39" s="54">
        <v>1.1489369047619</v>
      </c>
      <c r="Q39" s="12">
        <v>124</v>
      </c>
      <c r="R39" s="12">
        <v>0</v>
      </c>
      <c r="S39" s="14">
        <v>10</v>
      </c>
      <c r="T39" s="14">
        <v>0</v>
      </c>
      <c r="U39" s="14">
        <v>0</v>
      </c>
      <c r="V39" s="14">
        <v>0</v>
      </c>
      <c r="W39" s="14">
        <v>1</v>
      </c>
      <c r="X39" s="14">
        <v>6</v>
      </c>
      <c r="Y39" s="14">
        <v>0</v>
      </c>
      <c r="Z39" s="14">
        <v>0</v>
      </c>
      <c r="AA39" s="14">
        <v>0</v>
      </c>
      <c r="AB39" s="14">
        <v>0</v>
      </c>
      <c r="AC39" s="14">
        <v>3.5</v>
      </c>
      <c r="AD39" s="14">
        <v>0</v>
      </c>
      <c r="AE39" s="54">
        <v>2.5</v>
      </c>
      <c r="AF39" s="54">
        <v>0</v>
      </c>
      <c r="AG39" s="54">
        <v>0</v>
      </c>
      <c r="AH39" s="54">
        <v>10</v>
      </c>
      <c r="AI39" s="54">
        <v>7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38">
        <v>0</v>
      </c>
      <c r="AP39" s="54">
        <v>0</v>
      </c>
      <c r="AQ39" s="54">
        <v>0</v>
      </c>
      <c r="AR39" s="54">
        <v>289.73</v>
      </c>
      <c r="AS39" s="38">
        <v>2.5</v>
      </c>
      <c r="AT39" s="54">
        <v>5.79</v>
      </c>
      <c r="AU39" s="54">
        <v>0</v>
      </c>
      <c r="AV39" s="54">
        <v>0</v>
      </c>
      <c r="AW39" s="54">
        <v>0</v>
      </c>
      <c r="AX39" s="54">
        <v>88.27</v>
      </c>
      <c r="AY39" s="54">
        <v>96.56</v>
      </c>
      <c r="AZ39" s="54">
        <v>193.17</v>
      </c>
      <c r="BA39" s="54">
        <v>150</v>
      </c>
      <c r="BB39" s="54">
        <v>172700</v>
      </c>
      <c r="BC39" s="38" t="s">
        <v>4</v>
      </c>
    </row>
    <row r="40" spans="1:55" s="13" customFormat="1" ht="23.25" customHeight="1" x14ac:dyDescent="0.15">
      <c r="A40" s="53"/>
      <c r="B40" s="53"/>
      <c r="C40" s="53"/>
      <c r="D40" s="53"/>
      <c r="E40" s="53"/>
      <c r="F40" s="53"/>
      <c r="G40" s="53"/>
      <c r="H40" s="53"/>
      <c r="J40" s="53"/>
      <c r="K40" s="53"/>
      <c r="L40" s="53"/>
      <c r="M40" s="53"/>
      <c r="N40" s="53"/>
      <c r="O40" s="53"/>
      <c r="P40" s="53"/>
      <c r="Q40" s="12">
        <v>142.47</v>
      </c>
      <c r="R40" s="14">
        <v>0</v>
      </c>
      <c r="S40" s="14">
        <v>17.23</v>
      </c>
      <c r="T40" s="14">
        <v>0</v>
      </c>
      <c r="U40" s="14">
        <v>0</v>
      </c>
      <c r="V40" s="14">
        <v>0</v>
      </c>
      <c r="W40" s="14">
        <v>7.85</v>
      </c>
      <c r="X40" s="14">
        <v>88.946489240434403</v>
      </c>
      <c r="Y40" s="14">
        <v>0</v>
      </c>
      <c r="Z40" s="14">
        <v>0</v>
      </c>
      <c r="AA40" s="14">
        <v>0</v>
      </c>
      <c r="AB40" s="14">
        <v>0</v>
      </c>
      <c r="AC40" s="14">
        <v>13.73</v>
      </c>
      <c r="AD40" s="14">
        <v>0</v>
      </c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</row>
    <row r="41" spans="1:55" s="13" customFormat="1" ht="23.25" customHeight="1" x14ac:dyDescent="0.15">
      <c r="A41" s="38">
        <v>15</v>
      </c>
      <c r="B41" s="38" t="s">
        <v>1069</v>
      </c>
      <c r="C41" s="38" t="s">
        <v>1070</v>
      </c>
      <c r="D41" s="38" t="s">
        <v>1071</v>
      </c>
      <c r="E41" s="38" t="s">
        <v>175</v>
      </c>
      <c r="F41" s="38" t="s">
        <v>761</v>
      </c>
      <c r="G41" s="38" t="s">
        <v>171</v>
      </c>
      <c r="H41" s="38">
        <v>1</v>
      </c>
      <c r="J41" s="38">
        <v>1</v>
      </c>
      <c r="K41" s="38">
        <v>204</v>
      </c>
      <c r="L41" s="38">
        <v>0</v>
      </c>
      <c r="M41" s="38">
        <v>17.25</v>
      </c>
      <c r="N41" s="54">
        <v>179.46895000000001</v>
      </c>
      <c r="O41" s="38">
        <v>150</v>
      </c>
      <c r="P41" s="54">
        <v>1.19645966666667</v>
      </c>
      <c r="Q41" s="12">
        <v>146</v>
      </c>
      <c r="R41" s="12">
        <v>0</v>
      </c>
      <c r="S41" s="14">
        <v>12</v>
      </c>
      <c r="T41" s="14">
        <v>0</v>
      </c>
      <c r="U41" s="14">
        <v>0</v>
      </c>
      <c r="V41" s="14">
        <v>0</v>
      </c>
      <c r="W41" s="14">
        <v>1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3.5</v>
      </c>
      <c r="AD41" s="14">
        <v>0</v>
      </c>
      <c r="AE41" s="54">
        <v>3</v>
      </c>
      <c r="AF41" s="54">
        <v>2.75</v>
      </c>
      <c r="AG41" s="54">
        <v>0.5</v>
      </c>
      <c r="AH41" s="54">
        <v>0</v>
      </c>
      <c r="AI41" s="54">
        <v>7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38">
        <v>0</v>
      </c>
      <c r="AP41" s="54">
        <v>0</v>
      </c>
      <c r="AQ41" s="54">
        <v>0</v>
      </c>
      <c r="AR41" s="54">
        <v>227.8</v>
      </c>
      <c r="AS41" s="38">
        <v>3</v>
      </c>
      <c r="AT41" s="54">
        <v>4.5599999999999996</v>
      </c>
      <c r="AU41" s="54">
        <v>0</v>
      </c>
      <c r="AV41" s="54">
        <v>0</v>
      </c>
      <c r="AW41" s="54">
        <v>0</v>
      </c>
      <c r="AX41" s="54">
        <v>86.31</v>
      </c>
      <c r="AY41" s="54">
        <v>93.87</v>
      </c>
      <c r="AZ41" s="54">
        <v>133.93</v>
      </c>
      <c r="BA41" s="54">
        <v>100</v>
      </c>
      <c r="BB41" s="54">
        <v>135700</v>
      </c>
      <c r="BC41" s="38" t="s">
        <v>4</v>
      </c>
    </row>
    <row r="42" spans="1:55" s="13" customFormat="1" ht="23.25" customHeight="1" x14ac:dyDescent="0.15">
      <c r="A42" s="53"/>
      <c r="B42" s="53"/>
      <c r="C42" s="53"/>
      <c r="D42" s="53"/>
      <c r="E42" s="53"/>
      <c r="F42" s="53"/>
      <c r="G42" s="53"/>
      <c r="H42" s="53"/>
      <c r="J42" s="53"/>
      <c r="K42" s="53"/>
      <c r="L42" s="53"/>
      <c r="M42" s="53"/>
      <c r="N42" s="53"/>
      <c r="O42" s="53"/>
      <c r="P42" s="53"/>
      <c r="Q42" s="12">
        <v>174.68</v>
      </c>
      <c r="R42" s="14">
        <v>0</v>
      </c>
      <c r="S42" s="14">
        <v>21.54</v>
      </c>
      <c r="T42" s="14">
        <v>0</v>
      </c>
      <c r="U42" s="14">
        <v>0</v>
      </c>
      <c r="V42" s="14">
        <v>0</v>
      </c>
      <c r="W42" s="14">
        <v>7.85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13.73</v>
      </c>
      <c r="AD42" s="14">
        <v>0</v>
      </c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</row>
    <row r="43" spans="1:55" s="13" customFormat="1" ht="23.25" customHeight="1" x14ac:dyDescent="0.15">
      <c r="A43" s="38">
        <v>16</v>
      </c>
      <c r="B43" s="38" t="s">
        <v>1072</v>
      </c>
      <c r="C43" s="38" t="s">
        <v>1073</v>
      </c>
      <c r="D43" s="38" t="s">
        <v>1074</v>
      </c>
      <c r="E43" s="38" t="s">
        <v>175</v>
      </c>
      <c r="F43" s="38" t="s">
        <v>612</v>
      </c>
      <c r="G43" s="38" t="s">
        <v>171</v>
      </c>
      <c r="H43" s="38">
        <v>1</v>
      </c>
      <c r="J43" s="38">
        <v>1</v>
      </c>
      <c r="K43" s="38">
        <v>204</v>
      </c>
      <c r="L43" s="38">
        <v>0</v>
      </c>
      <c r="M43" s="38">
        <v>17</v>
      </c>
      <c r="N43" s="54">
        <v>148.88606999999999</v>
      </c>
      <c r="O43" s="38">
        <v>146</v>
      </c>
      <c r="P43" s="54">
        <v>1.01976760273973</v>
      </c>
      <c r="Q43" s="12">
        <v>144</v>
      </c>
      <c r="R43" s="12">
        <v>0</v>
      </c>
      <c r="S43" s="14">
        <v>10</v>
      </c>
      <c r="T43" s="14">
        <v>0</v>
      </c>
      <c r="U43" s="14">
        <v>0</v>
      </c>
      <c r="V43" s="14">
        <v>0</v>
      </c>
      <c r="W43" s="14">
        <v>1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3.5</v>
      </c>
      <c r="AD43" s="14">
        <v>0</v>
      </c>
      <c r="AE43" s="54">
        <v>2.5</v>
      </c>
      <c r="AF43" s="54">
        <v>3.5</v>
      </c>
      <c r="AG43" s="54">
        <v>0</v>
      </c>
      <c r="AH43" s="54">
        <v>8.65</v>
      </c>
      <c r="AI43" s="54">
        <v>7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38">
        <v>0</v>
      </c>
      <c r="AP43" s="54">
        <v>0</v>
      </c>
      <c r="AQ43" s="54">
        <v>0</v>
      </c>
      <c r="AR43" s="54">
        <v>201.87</v>
      </c>
      <c r="AS43" s="38">
        <v>2.5</v>
      </c>
      <c r="AT43" s="54">
        <v>4.04</v>
      </c>
      <c r="AU43" s="54">
        <v>0</v>
      </c>
      <c r="AV43" s="54">
        <v>0</v>
      </c>
      <c r="AW43" s="54">
        <v>0</v>
      </c>
      <c r="AX43" s="54">
        <v>78.459999999999994</v>
      </c>
      <c r="AY43" s="54">
        <v>85</v>
      </c>
      <c r="AZ43" s="54">
        <v>116.87</v>
      </c>
      <c r="BA43" s="54">
        <v>100</v>
      </c>
      <c r="BB43" s="54">
        <v>67500</v>
      </c>
      <c r="BC43" s="38" t="s">
        <v>4</v>
      </c>
    </row>
    <row r="44" spans="1:55" s="13" customFormat="1" ht="23.25" customHeight="1" x14ac:dyDescent="0.15">
      <c r="A44" s="53"/>
      <c r="B44" s="53"/>
      <c r="C44" s="53"/>
      <c r="D44" s="53"/>
      <c r="E44" s="53"/>
      <c r="F44" s="53"/>
      <c r="G44" s="53"/>
      <c r="H44" s="53"/>
      <c r="J44" s="53"/>
      <c r="K44" s="53"/>
      <c r="L44" s="53"/>
      <c r="M44" s="53"/>
      <c r="N44" s="53"/>
      <c r="O44" s="53"/>
      <c r="P44" s="53"/>
      <c r="Q44" s="12">
        <v>146.85</v>
      </c>
      <c r="R44" s="14">
        <v>0</v>
      </c>
      <c r="S44" s="14">
        <v>15.3</v>
      </c>
      <c r="T44" s="14">
        <v>0</v>
      </c>
      <c r="U44" s="14">
        <v>0</v>
      </c>
      <c r="V44" s="14">
        <v>0</v>
      </c>
      <c r="W44" s="14">
        <v>7.85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13.73</v>
      </c>
      <c r="AD44" s="14">
        <v>0</v>
      </c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</row>
    <row r="45" spans="1:55" s="13" customFormat="1" ht="23.25" customHeight="1" x14ac:dyDescent="0.15">
      <c r="A45" s="38">
        <v>17</v>
      </c>
      <c r="B45" s="38" t="s">
        <v>1075</v>
      </c>
      <c r="C45" s="38" t="s">
        <v>1076</v>
      </c>
      <c r="D45" s="38" t="s">
        <v>1077</v>
      </c>
      <c r="E45" s="38" t="s">
        <v>175</v>
      </c>
      <c r="F45" s="38" t="s">
        <v>612</v>
      </c>
      <c r="G45" s="38" t="s">
        <v>171</v>
      </c>
      <c r="H45" s="38">
        <v>1</v>
      </c>
      <c r="J45" s="38">
        <v>1</v>
      </c>
      <c r="K45" s="38">
        <v>204</v>
      </c>
      <c r="L45" s="38">
        <v>0</v>
      </c>
      <c r="M45" s="38">
        <v>20</v>
      </c>
      <c r="N45" s="54">
        <v>263.68612000000002</v>
      </c>
      <c r="O45" s="38">
        <v>178</v>
      </c>
      <c r="P45" s="54">
        <v>1.4813826966292101</v>
      </c>
      <c r="Q45" s="12">
        <v>168</v>
      </c>
      <c r="R45" s="12">
        <v>0</v>
      </c>
      <c r="S45" s="14">
        <v>18</v>
      </c>
      <c r="T45" s="14">
        <v>0</v>
      </c>
      <c r="U45" s="14">
        <v>0</v>
      </c>
      <c r="V45" s="14">
        <v>0</v>
      </c>
      <c r="W45" s="14">
        <v>1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3.5</v>
      </c>
      <c r="AD45" s="14">
        <v>0</v>
      </c>
      <c r="AE45" s="54">
        <v>4.5</v>
      </c>
      <c r="AF45" s="54">
        <v>0.5</v>
      </c>
      <c r="AG45" s="54">
        <v>0</v>
      </c>
      <c r="AH45" s="54">
        <v>9.81</v>
      </c>
      <c r="AI45" s="54">
        <v>7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38">
        <v>0</v>
      </c>
      <c r="AP45" s="54">
        <v>0</v>
      </c>
      <c r="AQ45" s="54">
        <v>0</v>
      </c>
      <c r="AR45" s="54">
        <v>331.76</v>
      </c>
      <c r="AS45" s="38">
        <v>4.5</v>
      </c>
      <c r="AT45" s="54">
        <v>5.9</v>
      </c>
      <c r="AU45" s="54">
        <v>0</v>
      </c>
      <c r="AV45" s="54">
        <v>0</v>
      </c>
      <c r="AW45" s="54">
        <v>0</v>
      </c>
      <c r="AX45" s="54">
        <v>82.38</v>
      </c>
      <c r="AY45" s="54">
        <v>92.78</v>
      </c>
      <c r="AZ45" s="54">
        <v>238.98</v>
      </c>
      <c r="BA45" s="54">
        <v>200</v>
      </c>
      <c r="BB45" s="54">
        <v>155900</v>
      </c>
      <c r="BC45" s="38" t="s">
        <v>4</v>
      </c>
    </row>
    <row r="46" spans="1:55" s="13" customFormat="1" ht="23.25" customHeight="1" x14ac:dyDescent="0.15">
      <c r="A46" s="53"/>
      <c r="B46" s="53"/>
      <c r="C46" s="53"/>
      <c r="D46" s="53"/>
      <c r="E46" s="53"/>
      <c r="F46" s="53"/>
      <c r="G46" s="53"/>
      <c r="H46" s="53"/>
      <c r="J46" s="53"/>
      <c r="K46" s="53"/>
      <c r="L46" s="53"/>
      <c r="M46" s="53"/>
      <c r="N46" s="53"/>
      <c r="O46" s="53"/>
      <c r="P46" s="53"/>
      <c r="Q46" s="12">
        <v>248.87</v>
      </c>
      <c r="R46" s="14">
        <v>0</v>
      </c>
      <c r="S46" s="14">
        <v>40</v>
      </c>
      <c r="T46" s="14">
        <v>0</v>
      </c>
      <c r="U46" s="14">
        <v>0</v>
      </c>
      <c r="V46" s="14">
        <v>0</v>
      </c>
      <c r="W46" s="14">
        <v>7.85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13.73</v>
      </c>
      <c r="AD46" s="14">
        <v>0</v>
      </c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</row>
    <row r="47" spans="1:55" s="13" customFormat="1" ht="23.25" customHeight="1" x14ac:dyDescent="0.15">
      <c r="A47" s="38">
        <v>18</v>
      </c>
      <c r="B47" s="38" t="s">
        <v>1078</v>
      </c>
      <c r="C47" s="38" t="s">
        <v>1079</v>
      </c>
      <c r="D47" s="38" t="s">
        <v>1080</v>
      </c>
      <c r="E47" s="38" t="s">
        <v>175</v>
      </c>
      <c r="F47" s="38" t="s">
        <v>1081</v>
      </c>
      <c r="G47" s="38" t="s">
        <v>171</v>
      </c>
      <c r="H47" s="38">
        <v>1</v>
      </c>
      <c r="J47" s="38">
        <v>1</v>
      </c>
      <c r="K47" s="38">
        <v>204</v>
      </c>
      <c r="L47" s="38">
        <v>0</v>
      </c>
      <c r="M47" s="38">
        <v>19.5</v>
      </c>
      <c r="N47" s="54">
        <v>171.1</v>
      </c>
      <c r="O47" s="38">
        <v>172</v>
      </c>
      <c r="P47" s="54">
        <v>0.99476744186046495</v>
      </c>
      <c r="Q47" s="12">
        <v>164</v>
      </c>
      <c r="R47" s="12">
        <v>0</v>
      </c>
      <c r="S47" s="14">
        <v>16</v>
      </c>
      <c r="T47" s="14">
        <v>0</v>
      </c>
      <c r="U47" s="14">
        <v>0</v>
      </c>
      <c r="V47" s="14">
        <v>0</v>
      </c>
      <c r="W47" s="14">
        <v>1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3.5</v>
      </c>
      <c r="AD47" s="14">
        <v>0</v>
      </c>
      <c r="AE47" s="54">
        <v>4</v>
      </c>
      <c r="AF47" s="54">
        <v>1</v>
      </c>
      <c r="AG47" s="54">
        <v>0</v>
      </c>
      <c r="AH47" s="54">
        <v>9.6199999999999992</v>
      </c>
      <c r="AI47" s="54">
        <v>7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38">
        <v>0</v>
      </c>
      <c r="AP47" s="54">
        <v>0</v>
      </c>
      <c r="AQ47" s="54">
        <v>0</v>
      </c>
      <c r="AR47" s="54">
        <v>229.21</v>
      </c>
      <c r="AS47" s="38">
        <v>4</v>
      </c>
      <c r="AT47" s="54">
        <v>4.58</v>
      </c>
      <c r="AU47" s="54">
        <v>0</v>
      </c>
      <c r="AV47" s="54">
        <v>0</v>
      </c>
      <c r="AW47" s="54">
        <v>0</v>
      </c>
      <c r="AX47" s="54">
        <v>88.27</v>
      </c>
      <c r="AY47" s="54">
        <v>96.85</v>
      </c>
      <c r="AZ47" s="54">
        <v>132.36000000000001</v>
      </c>
      <c r="BA47" s="54">
        <v>100</v>
      </c>
      <c r="BB47" s="54">
        <v>129400</v>
      </c>
      <c r="BC47" s="38" t="s">
        <v>4</v>
      </c>
    </row>
    <row r="48" spans="1:55" s="13" customFormat="1" ht="23.25" customHeight="1" x14ac:dyDescent="0.15">
      <c r="A48" s="53"/>
      <c r="B48" s="53"/>
      <c r="C48" s="53"/>
      <c r="D48" s="53"/>
      <c r="E48" s="53"/>
      <c r="F48" s="53"/>
      <c r="G48" s="53"/>
      <c r="H48" s="53"/>
      <c r="J48" s="53"/>
      <c r="K48" s="53"/>
      <c r="L48" s="53"/>
      <c r="M48" s="53"/>
      <c r="N48" s="53"/>
      <c r="O48" s="53"/>
      <c r="P48" s="53"/>
      <c r="Q48" s="12">
        <v>163.13999999999999</v>
      </c>
      <c r="R48" s="14">
        <v>0</v>
      </c>
      <c r="S48" s="14">
        <v>23.87</v>
      </c>
      <c r="T48" s="14">
        <v>0</v>
      </c>
      <c r="U48" s="14">
        <v>0</v>
      </c>
      <c r="V48" s="14">
        <v>0</v>
      </c>
      <c r="W48" s="14">
        <v>7.85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13.73</v>
      </c>
      <c r="AD48" s="14">
        <v>0</v>
      </c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</row>
    <row r="49" spans="1:55" s="13" customFormat="1" ht="23.25" customHeight="1" x14ac:dyDescent="0.15">
      <c r="A49" s="38">
        <v>19</v>
      </c>
      <c r="B49" s="38" t="s">
        <v>1082</v>
      </c>
      <c r="C49" s="38" t="s">
        <v>1083</v>
      </c>
      <c r="D49" s="38" t="s">
        <v>1084</v>
      </c>
      <c r="E49" s="38" t="s">
        <v>175</v>
      </c>
      <c r="F49" s="38" t="s">
        <v>1081</v>
      </c>
      <c r="G49" s="38" t="s">
        <v>171</v>
      </c>
      <c r="H49" s="38">
        <v>1</v>
      </c>
      <c r="J49" s="38">
        <v>1</v>
      </c>
      <c r="K49" s="38">
        <v>204</v>
      </c>
      <c r="L49" s="38">
        <v>0</v>
      </c>
      <c r="M49" s="38">
        <v>17.5</v>
      </c>
      <c r="N49" s="54">
        <v>203.7492</v>
      </c>
      <c r="O49" s="38">
        <v>152</v>
      </c>
      <c r="P49" s="54">
        <v>1.3404552631578901</v>
      </c>
      <c r="Q49" s="12">
        <v>148</v>
      </c>
      <c r="R49" s="12">
        <v>0</v>
      </c>
      <c r="S49" s="14">
        <v>12</v>
      </c>
      <c r="T49" s="14">
        <v>0</v>
      </c>
      <c r="U49" s="14">
        <v>0</v>
      </c>
      <c r="V49" s="14">
        <v>0</v>
      </c>
      <c r="W49" s="14">
        <v>1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3.5</v>
      </c>
      <c r="AD49" s="14">
        <v>0</v>
      </c>
      <c r="AE49" s="54">
        <v>3</v>
      </c>
      <c r="AF49" s="54">
        <v>3</v>
      </c>
      <c r="AG49" s="54">
        <v>0</v>
      </c>
      <c r="AH49" s="54">
        <v>8.85</v>
      </c>
      <c r="AI49" s="54">
        <v>7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38">
        <v>0</v>
      </c>
      <c r="AP49" s="54">
        <v>0</v>
      </c>
      <c r="AQ49" s="54">
        <v>0</v>
      </c>
      <c r="AR49" s="54">
        <v>262.94</v>
      </c>
      <c r="AS49" s="38">
        <v>3</v>
      </c>
      <c r="AT49" s="54">
        <v>5.26</v>
      </c>
      <c r="AU49" s="54">
        <v>0</v>
      </c>
      <c r="AV49" s="54">
        <v>0</v>
      </c>
      <c r="AW49" s="54">
        <v>0</v>
      </c>
      <c r="AX49" s="54">
        <v>78.459999999999994</v>
      </c>
      <c r="AY49" s="54">
        <v>86.72</v>
      </c>
      <c r="AZ49" s="54">
        <v>176.22</v>
      </c>
      <c r="BA49" s="54">
        <v>150</v>
      </c>
      <c r="BB49" s="54">
        <v>104900</v>
      </c>
      <c r="BC49" s="38" t="s">
        <v>4</v>
      </c>
    </row>
    <row r="50" spans="1:55" s="13" customFormat="1" ht="23.25" customHeight="1" x14ac:dyDescent="0.15">
      <c r="A50" s="53"/>
      <c r="B50" s="53"/>
      <c r="C50" s="53"/>
      <c r="D50" s="53"/>
      <c r="E50" s="53"/>
      <c r="F50" s="53"/>
      <c r="G50" s="53"/>
      <c r="H50" s="53"/>
      <c r="J50" s="53"/>
      <c r="K50" s="53"/>
      <c r="L50" s="53"/>
      <c r="M50" s="53"/>
      <c r="N50" s="53"/>
      <c r="O50" s="53"/>
      <c r="P50" s="53"/>
      <c r="Q50" s="12">
        <v>198.39</v>
      </c>
      <c r="R50" s="14">
        <v>0</v>
      </c>
      <c r="S50" s="14">
        <v>24.13</v>
      </c>
      <c r="T50" s="14">
        <v>0</v>
      </c>
      <c r="U50" s="14">
        <v>0</v>
      </c>
      <c r="V50" s="14">
        <v>0</v>
      </c>
      <c r="W50" s="14">
        <v>7.85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13.73</v>
      </c>
      <c r="AD50" s="14">
        <v>0</v>
      </c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</row>
    <row r="51" spans="1:55" s="13" customFormat="1" ht="23.25" customHeight="1" x14ac:dyDescent="0.15">
      <c r="A51" s="38">
        <v>20</v>
      </c>
      <c r="B51" s="38" t="s">
        <v>1085</v>
      </c>
      <c r="C51" s="38" t="s">
        <v>1086</v>
      </c>
      <c r="D51" s="38" t="s">
        <v>1087</v>
      </c>
      <c r="E51" s="38" t="s">
        <v>175</v>
      </c>
      <c r="F51" s="38" t="s">
        <v>783</v>
      </c>
      <c r="G51" s="38" t="s">
        <v>171</v>
      </c>
      <c r="H51" s="38">
        <v>0</v>
      </c>
      <c r="J51" s="38">
        <v>0</v>
      </c>
      <c r="K51" s="38">
        <v>204</v>
      </c>
      <c r="L51" s="38">
        <v>0</v>
      </c>
      <c r="M51" s="38">
        <v>17.5</v>
      </c>
      <c r="N51" s="54">
        <v>147.74029999999999</v>
      </c>
      <c r="O51" s="38">
        <v>154</v>
      </c>
      <c r="P51" s="54">
        <v>0.98076923076923095</v>
      </c>
      <c r="Q51" s="12">
        <v>148</v>
      </c>
      <c r="R51" s="12">
        <v>0</v>
      </c>
      <c r="S51" s="14">
        <v>14</v>
      </c>
      <c r="T51" s="14">
        <v>0</v>
      </c>
      <c r="U51" s="14">
        <v>0</v>
      </c>
      <c r="V51" s="14">
        <v>0</v>
      </c>
      <c r="W51" s="14">
        <v>1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3.5</v>
      </c>
      <c r="AD51" s="14">
        <v>0</v>
      </c>
      <c r="AE51" s="54">
        <v>3.5</v>
      </c>
      <c r="AF51" s="54">
        <v>0</v>
      </c>
      <c r="AG51" s="54">
        <v>3</v>
      </c>
      <c r="AH51" s="54">
        <v>0</v>
      </c>
      <c r="AI51" s="54">
        <v>7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38">
        <v>0</v>
      </c>
      <c r="AP51" s="54">
        <v>0</v>
      </c>
      <c r="AQ51" s="54">
        <v>0</v>
      </c>
      <c r="AR51" s="54">
        <v>197.83</v>
      </c>
      <c r="AS51" s="38">
        <v>3.5</v>
      </c>
      <c r="AT51" s="54">
        <v>3.96</v>
      </c>
      <c r="AU51" s="54">
        <v>0</v>
      </c>
      <c r="AV51" s="54">
        <v>0</v>
      </c>
      <c r="AW51" s="54">
        <v>0</v>
      </c>
      <c r="AX51" s="54">
        <v>80.42</v>
      </c>
      <c r="AY51" s="54">
        <v>87.88</v>
      </c>
      <c r="AZ51" s="54">
        <v>109.95</v>
      </c>
      <c r="BA51" s="54">
        <v>100</v>
      </c>
      <c r="BB51" s="54">
        <v>39800</v>
      </c>
      <c r="BC51" s="38" t="s">
        <v>4</v>
      </c>
    </row>
    <row r="52" spans="1:55" s="13" customFormat="1" ht="23.25" customHeight="1" x14ac:dyDescent="0.15">
      <c r="A52" s="53"/>
      <c r="B52" s="53"/>
      <c r="C52" s="53"/>
      <c r="D52" s="53"/>
      <c r="E52" s="53"/>
      <c r="F52" s="53"/>
      <c r="G52" s="53"/>
      <c r="H52" s="53"/>
      <c r="J52" s="53"/>
      <c r="K52" s="53"/>
      <c r="L52" s="53"/>
      <c r="M52" s="53"/>
      <c r="N52" s="53"/>
      <c r="O52" s="53"/>
      <c r="P52" s="53"/>
      <c r="Q52" s="12">
        <v>145.15</v>
      </c>
      <c r="R52" s="14">
        <v>0</v>
      </c>
      <c r="S52" s="14">
        <v>20.6</v>
      </c>
      <c r="T52" s="14">
        <v>0</v>
      </c>
      <c r="U52" s="14">
        <v>0</v>
      </c>
      <c r="V52" s="14">
        <v>0</v>
      </c>
      <c r="W52" s="14">
        <v>7.85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13.73</v>
      </c>
      <c r="AD52" s="14">
        <v>0</v>
      </c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</row>
    <row r="53" spans="1:55" s="13" customFormat="1" ht="23.25" customHeight="1" x14ac:dyDescent="0.15">
      <c r="A53" s="38">
        <v>21</v>
      </c>
      <c r="B53" s="38" t="s">
        <v>1088</v>
      </c>
      <c r="C53" s="38" t="s">
        <v>1089</v>
      </c>
      <c r="D53" s="38" t="s">
        <v>1090</v>
      </c>
      <c r="E53" s="38" t="s">
        <v>175</v>
      </c>
      <c r="F53" s="38" t="s">
        <v>624</v>
      </c>
      <c r="G53" s="38" t="s">
        <v>171</v>
      </c>
      <c r="H53" s="38">
        <v>1</v>
      </c>
      <c r="J53" s="38">
        <v>1</v>
      </c>
      <c r="K53" s="38">
        <v>204</v>
      </c>
      <c r="L53" s="38">
        <v>0</v>
      </c>
      <c r="M53" s="38">
        <v>19.4375</v>
      </c>
      <c r="N53" s="54">
        <v>188.88570000000001</v>
      </c>
      <c r="O53" s="38">
        <v>175.5</v>
      </c>
      <c r="P53" s="54">
        <v>1.0762717948717999</v>
      </c>
      <c r="Q53" s="12">
        <v>163.5</v>
      </c>
      <c r="R53" s="12">
        <v>0</v>
      </c>
      <c r="S53" s="14">
        <v>20</v>
      </c>
      <c r="T53" s="14">
        <v>0</v>
      </c>
      <c r="U53" s="14">
        <v>0</v>
      </c>
      <c r="V53" s="14">
        <v>0</v>
      </c>
      <c r="W53" s="14">
        <v>1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3.5</v>
      </c>
      <c r="AD53" s="14">
        <v>0</v>
      </c>
      <c r="AE53" s="54">
        <v>5</v>
      </c>
      <c r="AF53" s="54">
        <v>1.0625</v>
      </c>
      <c r="AG53" s="54">
        <v>0</v>
      </c>
      <c r="AH53" s="54">
        <v>9.59</v>
      </c>
      <c r="AI53" s="54">
        <v>7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38">
        <v>0</v>
      </c>
      <c r="AP53" s="54">
        <v>0</v>
      </c>
      <c r="AQ53" s="54">
        <v>0</v>
      </c>
      <c r="AR53" s="54">
        <v>251.43</v>
      </c>
      <c r="AS53" s="38">
        <v>5</v>
      </c>
      <c r="AT53" s="54">
        <v>5.03</v>
      </c>
      <c r="AU53" s="54">
        <v>0</v>
      </c>
      <c r="AV53" s="54">
        <v>0</v>
      </c>
      <c r="AW53" s="54">
        <v>0</v>
      </c>
      <c r="AX53" s="54">
        <v>78.459999999999994</v>
      </c>
      <c r="AY53" s="54">
        <v>88.49</v>
      </c>
      <c r="AZ53" s="54">
        <v>162.94</v>
      </c>
      <c r="BA53" s="54">
        <v>150</v>
      </c>
      <c r="BB53" s="54">
        <v>51800</v>
      </c>
      <c r="BC53" s="38" t="s">
        <v>4</v>
      </c>
    </row>
    <row r="54" spans="1:55" s="13" customFormat="1" ht="23.25" customHeight="1" x14ac:dyDescent="0.15">
      <c r="A54" s="53"/>
      <c r="B54" s="53"/>
      <c r="C54" s="53"/>
      <c r="D54" s="53"/>
      <c r="E54" s="53"/>
      <c r="F54" s="53"/>
      <c r="G54" s="53"/>
      <c r="H54" s="53"/>
      <c r="J54" s="53"/>
      <c r="K54" s="53"/>
      <c r="L54" s="53"/>
      <c r="M54" s="53"/>
      <c r="N54" s="53"/>
      <c r="O54" s="53"/>
      <c r="P54" s="53"/>
      <c r="Q54" s="12">
        <v>175.97</v>
      </c>
      <c r="R54" s="14">
        <v>0</v>
      </c>
      <c r="S54" s="14">
        <v>32.29</v>
      </c>
      <c r="T54" s="14">
        <v>0</v>
      </c>
      <c r="U54" s="14">
        <v>0</v>
      </c>
      <c r="V54" s="14">
        <v>0</v>
      </c>
      <c r="W54" s="14">
        <v>7.85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13.73</v>
      </c>
      <c r="AD54" s="14">
        <v>0</v>
      </c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</row>
    <row r="55" spans="1:55" s="13" customFormat="1" ht="23.25" customHeight="1" x14ac:dyDescent="0.15">
      <c r="A55" s="38">
        <v>22</v>
      </c>
      <c r="B55" s="38" t="s">
        <v>1091</v>
      </c>
      <c r="C55" s="38" t="s">
        <v>1092</v>
      </c>
      <c r="D55" s="38" t="s">
        <v>1093</v>
      </c>
      <c r="E55" s="38" t="s">
        <v>175</v>
      </c>
      <c r="F55" s="38" t="s">
        <v>624</v>
      </c>
      <c r="G55" s="38" t="s">
        <v>171</v>
      </c>
      <c r="H55" s="38">
        <v>1</v>
      </c>
      <c r="J55" s="38">
        <v>3</v>
      </c>
      <c r="K55" s="38">
        <v>204</v>
      </c>
      <c r="L55" s="38">
        <v>0</v>
      </c>
      <c r="M55" s="38">
        <v>15</v>
      </c>
      <c r="N55" s="54">
        <v>154.4349</v>
      </c>
      <c r="O55" s="38">
        <v>132</v>
      </c>
      <c r="P55" s="54">
        <v>1.1699613636363599</v>
      </c>
      <c r="Q55" s="12">
        <v>128</v>
      </c>
      <c r="R55" s="12">
        <v>0</v>
      </c>
      <c r="S55" s="14">
        <v>12</v>
      </c>
      <c r="T55" s="14">
        <v>0</v>
      </c>
      <c r="U55" s="14">
        <v>0</v>
      </c>
      <c r="V55" s="14">
        <v>0</v>
      </c>
      <c r="W55" s="14">
        <v>1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3.5</v>
      </c>
      <c r="AD55" s="14">
        <v>0</v>
      </c>
      <c r="AE55" s="54">
        <v>3</v>
      </c>
      <c r="AF55" s="54">
        <v>0</v>
      </c>
      <c r="AG55" s="54">
        <v>5.5</v>
      </c>
      <c r="AH55" s="54">
        <v>0</v>
      </c>
      <c r="AI55" s="54">
        <v>7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38">
        <v>0</v>
      </c>
      <c r="AP55" s="54">
        <v>0</v>
      </c>
      <c r="AQ55" s="54">
        <v>0</v>
      </c>
      <c r="AR55" s="54">
        <v>202.39</v>
      </c>
      <c r="AS55" s="38">
        <v>3</v>
      </c>
      <c r="AT55" s="54">
        <v>4.05</v>
      </c>
      <c r="AU55" s="54">
        <v>0</v>
      </c>
      <c r="AV55" s="54">
        <v>0</v>
      </c>
      <c r="AW55" s="54">
        <v>0</v>
      </c>
      <c r="AX55" s="54">
        <v>70.62</v>
      </c>
      <c r="AY55" s="54">
        <v>77.67</v>
      </c>
      <c r="AZ55" s="54">
        <v>124.72</v>
      </c>
      <c r="BA55" s="54">
        <v>100</v>
      </c>
      <c r="BB55" s="54">
        <v>98900</v>
      </c>
      <c r="BC55" s="38" t="s">
        <v>4</v>
      </c>
    </row>
    <row r="56" spans="1:55" s="13" customFormat="1" ht="23.25" customHeight="1" x14ac:dyDescent="0.15">
      <c r="A56" s="53"/>
      <c r="B56" s="53"/>
      <c r="C56" s="53"/>
      <c r="D56" s="53"/>
      <c r="E56" s="53"/>
      <c r="F56" s="53"/>
      <c r="G56" s="53"/>
      <c r="H56" s="53"/>
      <c r="J56" s="53"/>
      <c r="K56" s="53"/>
      <c r="L56" s="53"/>
      <c r="M56" s="53"/>
      <c r="N56" s="53"/>
      <c r="O56" s="53"/>
      <c r="P56" s="53"/>
      <c r="Q56" s="12">
        <v>149.76</v>
      </c>
      <c r="R56" s="14">
        <v>0</v>
      </c>
      <c r="S56" s="14">
        <v>21.06</v>
      </c>
      <c r="T56" s="14">
        <v>0</v>
      </c>
      <c r="U56" s="14">
        <v>0</v>
      </c>
      <c r="V56" s="14">
        <v>0</v>
      </c>
      <c r="W56" s="14">
        <v>7.85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13.73</v>
      </c>
      <c r="AD56" s="14">
        <v>0</v>
      </c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</row>
    <row r="57" spans="1:55" s="13" customFormat="1" ht="23.25" customHeight="1" x14ac:dyDescent="0.15">
      <c r="A57" s="38">
        <v>23</v>
      </c>
      <c r="B57" s="38" t="s">
        <v>1094</v>
      </c>
      <c r="C57" s="38" t="s">
        <v>1095</v>
      </c>
      <c r="D57" s="38" t="s">
        <v>1096</v>
      </c>
      <c r="E57" s="38" t="s">
        <v>175</v>
      </c>
      <c r="F57" s="38" t="s">
        <v>624</v>
      </c>
      <c r="G57" s="38" t="s">
        <v>171</v>
      </c>
      <c r="H57" s="38">
        <v>1</v>
      </c>
      <c r="J57" s="38">
        <v>2</v>
      </c>
      <c r="K57" s="38">
        <v>204</v>
      </c>
      <c r="L57" s="38">
        <v>0</v>
      </c>
      <c r="M57" s="38">
        <v>19</v>
      </c>
      <c r="N57" s="54">
        <v>167.85</v>
      </c>
      <c r="O57" s="38">
        <v>166</v>
      </c>
      <c r="P57" s="54">
        <v>1.01114457831325</v>
      </c>
      <c r="Q57" s="12">
        <v>160</v>
      </c>
      <c r="R57" s="12">
        <v>0</v>
      </c>
      <c r="S57" s="14">
        <v>14</v>
      </c>
      <c r="T57" s="14">
        <v>0</v>
      </c>
      <c r="U57" s="14">
        <v>0</v>
      </c>
      <c r="V57" s="14">
        <v>0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3.5</v>
      </c>
      <c r="AD57" s="14">
        <v>0</v>
      </c>
      <c r="AE57" s="54">
        <v>3.5</v>
      </c>
      <c r="AF57" s="54">
        <v>1.5</v>
      </c>
      <c r="AG57" s="54">
        <v>0</v>
      </c>
      <c r="AH57" s="54">
        <v>9.42</v>
      </c>
      <c r="AI57" s="54">
        <v>7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38">
        <v>0</v>
      </c>
      <c r="AP57" s="54">
        <v>0</v>
      </c>
      <c r="AQ57" s="54">
        <v>0</v>
      </c>
      <c r="AR57" s="54">
        <v>224.51</v>
      </c>
      <c r="AS57" s="38">
        <v>3.5</v>
      </c>
      <c r="AT57" s="54">
        <v>4.49</v>
      </c>
      <c r="AU57" s="54">
        <v>0</v>
      </c>
      <c r="AV57" s="54">
        <v>0</v>
      </c>
      <c r="AW57" s="54">
        <v>0</v>
      </c>
      <c r="AX57" s="54">
        <v>82.38</v>
      </c>
      <c r="AY57" s="54">
        <v>90.37</v>
      </c>
      <c r="AZ57" s="54">
        <v>134.13999999999999</v>
      </c>
      <c r="BA57" s="54">
        <v>100</v>
      </c>
      <c r="BB57" s="54">
        <v>136600</v>
      </c>
      <c r="BC57" s="38" t="s">
        <v>4</v>
      </c>
    </row>
    <row r="58" spans="1:55" s="13" customFormat="1" ht="23.25" customHeight="1" x14ac:dyDescent="0.15">
      <c r="A58" s="53"/>
      <c r="B58" s="53"/>
      <c r="C58" s="53"/>
      <c r="D58" s="53"/>
      <c r="E58" s="53"/>
      <c r="F58" s="53"/>
      <c r="G58" s="53"/>
      <c r="H58" s="53"/>
      <c r="J58" s="53"/>
      <c r="K58" s="53"/>
      <c r="L58" s="53"/>
      <c r="M58" s="53"/>
      <c r="N58" s="53"/>
      <c r="O58" s="53"/>
      <c r="P58" s="53"/>
      <c r="Q58" s="12">
        <v>161.78</v>
      </c>
      <c r="R58" s="14">
        <v>0</v>
      </c>
      <c r="S58" s="14">
        <v>21.23</v>
      </c>
      <c r="T58" s="14">
        <v>0</v>
      </c>
      <c r="U58" s="14">
        <v>0</v>
      </c>
      <c r="V58" s="14">
        <v>0</v>
      </c>
      <c r="W58" s="14">
        <v>7.85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13.73</v>
      </c>
      <c r="AD58" s="14">
        <v>0</v>
      </c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</row>
    <row r="59" spans="1:55" s="13" customFormat="1" ht="23.25" customHeight="1" x14ac:dyDescent="0.15">
      <c r="A59" s="38">
        <v>24</v>
      </c>
      <c r="B59" s="38" t="s">
        <v>1097</v>
      </c>
      <c r="C59" s="38" t="s">
        <v>1098</v>
      </c>
      <c r="D59" s="38" t="s">
        <v>1099</v>
      </c>
      <c r="E59" s="38" t="s">
        <v>175</v>
      </c>
      <c r="F59" s="38" t="s">
        <v>624</v>
      </c>
      <c r="G59" s="38" t="s">
        <v>171</v>
      </c>
      <c r="H59" s="38">
        <v>1</v>
      </c>
      <c r="J59" s="38">
        <v>2</v>
      </c>
      <c r="K59" s="38">
        <v>204</v>
      </c>
      <c r="L59" s="38">
        <v>0</v>
      </c>
      <c r="M59" s="38">
        <v>20.5</v>
      </c>
      <c r="N59" s="54">
        <v>264.315</v>
      </c>
      <c r="O59" s="38">
        <v>180</v>
      </c>
      <c r="P59" s="54">
        <v>1.46841666666667</v>
      </c>
      <c r="Q59" s="12">
        <v>172</v>
      </c>
      <c r="R59" s="12">
        <v>0</v>
      </c>
      <c r="S59" s="14">
        <v>16</v>
      </c>
      <c r="T59" s="14">
        <v>0</v>
      </c>
      <c r="U59" s="14">
        <v>0</v>
      </c>
      <c r="V59" s="14">
        <v>0</v>
      </c>
      <c r="W59" s="14">
        <v>1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3.5</v>
      </c>
      <c r="AD59" s="14">
        <v>0</v>
      </c>
      <c r="AE59" s="54">
        <v>4</v>
      </c>
      <c r="AF59" s="54">
        <v>0</v>
      </c>
      <c r="AG59" s="54">
        <v>0</v>
      </c>
      <c r="AH59" s="54">
        <v>10</v>
      </c>
      <c r="AI59" s="54">
        <v>7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38">
        <v>0</v>
      </c>
      <c r="AP59" s="54">
        <v>0</v>
      </c>
      <c r="AQ59" s="54">
        <v>0</v>
      </c>
      <c r="AR59" s="54">
        <v>330.38</v>
      </c>
      <c r="AS59" s="38">
        <v>4</v>
      </c>
      <c r="AT59" s="54">
        <v>5.9</v>
      </c>
      <c r="AU59" s="54">
        <v>0</v>
      </c>
      <c r="AV59" s="54">
        <v>0</v>
      </c>
      <c r="AW59" s="54">
        <v>0</v>
      </c>
      <c r="AX59" s="54">
        <v>86.31</v>
      </c>
      <c r="AY59" s="54">
        <v>96.21</v>
      </c>
      <c r="AZ59" s="54">
        <v>234.17</v>
      </c>
      <c r="BA59" s="54">
        <v>200</v>
      </c>
      <c r="BB59" s="54">
        <v>136700</v>
      </c>
      <c r="BC59" s="38" t="s">
        <v>4</v>
      </c>
    </row>
    <row r="60" spans="1:55" s="13" customFormat="1" ht="23.25" customHeight="1" x14ac:dyDescent="0.15">
      <c r="A60" s="53"/>
      <c r="B60" s="53"/>
      <c r="C60" s="53"/>
      <c r="D60" s="53"/>
      <c r="E60" s="53"/>
      <c r="F60" s="53"/>
      <c r="G60" s="53"/>
      <c r="H60" s="53"/>
      <c r="J60" s="53"/>
      <c r="K60" s="53"/>
      <c r="L60" s="53"/>
      <c r="M60" s="53"/>
      <c r="N60" s="53"/>
      <c r="O60" s="53"/>
      <c r="P60" s="53"/>
      <c r="Q60" s="12">
        <v>252.57</v>
      </c>
      <c r="R60" s="14">
        <v>0</v>
      </c>
      <c r="S60" s="14">
        <v>35.24</v>
      </c>
      <c r="T60" s="14">
        <v>0</v>
      </c>
      <c r="U60" s="14">
        <v>0</v>
      </c>
      <c r="V60" s="14">
        <v>0</v>
      </c>
      <c r="W60" s="14">
        <v>7.85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13.73</v>
      </c>
      <c r="AD60" s="14">
        <v>0</v>
      </c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</row>
    <row r="61" spans="1:55" s="13" customFormat="1" ht="23.25" customHeight="1" x14ac:dyDescent="0.15">
      <c r="A61" s="38">
        <v>25</v>
      </c>
      <c r="B61" s="38" t="s">
        <v>1100</v>
      </c>
      <c r="C61" s="38" t="s">
        <v>1101</v>
      </c>
      <c r="D61" s="38" t="s">
        <v>1102</v>
      </c>
      <c r="E61" s="38" t="s">
        <v>175</v>
      </c>
      <c r="F61" s="38" t="s">
        <v>344</v>
      </c>
      <c r="G61" s="38" t="s">
        <v>171</v>
      </c>
      <c r="H61" s="38">
        <v>1</v>
      </c>
      <c r="J61" s="38">
        <v>2</v>
      </c>
      <c r="K61" s="38">
        <v>204</v>
      </c>
      <c r="L61" s="38">
        <v>0</v>
      </c>
      <c r="M61" s="38">
        <v>19.5</v>
      </c>
      <c r="N61" s="54">
        <v>204.02199999999999</v>
      </c>
      <c r="O61" s="38">
        <v>172</v>
      </c>
      <c r="P61" s="54">
        <v>1.1861744186046499</v>
      </c>
      <c r="Q61" s="12">
        <v>164</v>
      </c>
      <c r="R61" s="12">
        <v>0</v>
      </c>
      <c r="S61" s="14">
        <v>16</v>
      </c>
      <c r="T61" s="14">
        <v>0</v>
      </c>
      <c r="U61" s="14">
        <v>0</v>
      </c>
      <c r="V61" s="14">
        <v>0</v>
      </c>
      <c r="W61" s="14">
        <v>1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3.5</v>
      </c>
      <c r="AD61" s="14">
        <v>0</v>
      </c>
      <c r="AE61" s="54">
        <v>4</v>
      </c>
      <c r="AF61" s="54">
        <v>1</v>
      </c>
      <c r="AG61" s="54">
        <v>0</v>
      </c>
      <c r="AH61" s="54">
        <v>9.6199999999999992</v>
      </c>
      <c r="AI61" s="54">
        <v>7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  <c r="AO61" s="38">
        <v>0</v>
      </c>
      <c r="AP61" s="54">
        <v>0</v>
      </c>
      <c r="AQ61" s="54">
        <v>0</v>
      </c>
      <c r="AR61" s="54">
        <v>265.2</v>
      </c>
      <c r="AS61" s="38">
        <v>4</v>
      </c>
      <c r="AT61" s="54">
        <v>5.3</v>
      </c>
      <c r="AU61" s="54">
        <v>0</v>
      </c>
      <c r="AV61" s="54">
        <v>0</v>
      </c>
      <c r="AW61" s="54">
        <v>0</v>
      </c>
      <c r="AX61" s="54">
        <v>86.31</v>
      </c>
      <c r="AY61" s="54">
        <v>95.61</v>
      </c>
      <c r="AZ61" s="54">
        <v>169.59</v>
      </c>
      <c r="BA61" s="54">
        <v>150</v>
      </c>
      <c r="BB61" s="54">
        <v>78400</v>
      </c>
      <c r="BC61" s="38" t="s">
        <v>4</v>
      </c>
    </row>
    <row r="62" spans="1:55" s="13" customFormat="1" ht="23.25" customHeight="1" x14ac:dyDescent="0.15">
      <c r="A62" s="53"/>
      <c r="B62" s="53"/>
      <c r="C62" s="53"/>
      <c r="D62" s="53"/>
      <c r="E62" s="53"/>
      <c r="F62" s="53"/>
      <c r="G62" s="53"/>
      <c r="H62" s="53"/>
      <c r="J62" s="53"/>
      <c r="K62" s="53"/>
      <c r="L62" s="53"/>
      <c r="M62" s="53"/>
      <c r="N62" s="53"/>
      <c r="O62" s="53"/>
      <c r="P62" s="53"/>
      <c r="Q62" s="12">
        <v>194.53</v>
      </c>
      <c r="R62" s="14">
        <v>0</v>
      </c>
      <c r="S62" s="14">
        <v>28.47</v>
      </c>
      <c r="T62" s="14">
        <v>0</v>
      </c>
      <c r="U62" s="14">
        <v>0</v>
      </c>
      <c r="V62" s="14">
        <v>0</v>
      </c>
      <c r="W62" s="14">
        <v>7.85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13.73</v>
      </c>
      <c r="AD62" s="14">
        <v>0</v>
      </c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</row>
    <row r="63" spans="1:55" s="13" customFormat="1" ht="23.25" customHeight="1" x14ac:dyDescent="0.15">
      <c r="A63" s="38">
        <v>26</v>
      </c>
      <c r="B63" s="38" t="s">
        <v>1103</v>
      </c>
      <c r="C63" s="38" t="s">
        <v>1104</v>
      </c>
      <c r="D63" s="38" t="s">
        <v>1105</v>
      </c>
      <c r="E63" s="38" t="s">
        <v>175</v>
      </c>
      <c r="F63" s="38" t="s">
        <v>1106</v>
      </c>
      <c r="G63" s="38" t="s">
        <v>171</v>
      </c>
      <c r="H63" s="38">
        <v>1</v>
      </c>
      <c r="J63" s="38">
        <v>2</v>
      </c>
      <c r="K63" s="38">
        <v>204</v>
      </c>
      <c r="L63" s="38">
        <v>0</v>
      </c>
      <c r="M63" s="38">
        <v>19.5</v>
      </c>
      <c r="N63" s="54">
        <v>214.83085</v>
      </c>
      <c r="O63" s="38">
        <v>172</v>
      </c>
      <c r="P63" s="54">
        <v>1.24901656976744</v>
      </c>
      <c r="Q63" s="12">
        <v>164</v>
      </c>
      <c r="R63" s="12">
        <v>0</v>
      </c>
      <c r="S63" s="14">
        <v>16</v>
      </c>
      <c r="T63" s="14">
        <v>0</v>
      </c>
      <c r="U63" s="14">
        <v>0</v>
      </c>
      <c r="V63" s="14">
        <v>0</v>
      </c>
      <c r="W63" s="14">
        <v>1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3.5</v>
      </c>
      <c r="AD63" s="14">
        <v>0</v>
      </c>
      <c r="AE63" s="54">
        <v>4</v>
      </c>
      <c r="AF63" s="54">
        <v>1</v>
      </c>
      <c r="AG63" s="54">
        <v>0</v>
      </c>
      <c r="AH63" s="54">
        <v>9.6199999999999992</v>
      </c>
      <c r="AI63" s="54">
        <v>7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38">
        <v>0</v>
      </c>
      <c r="AP63" s="54">
        <v>0</v>
      </c>
      <c r="AQ63" s="54">
        <v>0</v>
      </c>
      <c r="AR63" s="54">
        <v>277.02</v>
      </c>
      <c r="AS63" s="38">
        <v>4</v>
      </c>
      <c r="AT63" s="54">
        <v>5.54</v>
      </c>
      <c r="AU63" s="54">
        <v>0</v>
      </c>
      <c r="AV63" s="54">
        <v>0</v>
      </c>
      <c r="AW63" s="54">
        <v>0</v>
      </c>
      <c r="AX63" s="54">
        <v>82.38</v>
      </c>
      <c r="AY63" s="54">
        <v>91.92</v>
      </c>
      <c r="AZ63" s="54">
        <v>185.1</v>
      </c>
      <c r="BA63" s="54">
        <v>150</v>
      </c>
      <c r="BB63" s="54">
        <v>140400</v>
      </c>
      <c r="BC63" s="38" t="s">
        <v>4</v>
      </c>
    </row>
    <row r="64" spans="1:55" s="13" customFormat="1" ht="23.25" customHeight="1" x14ac:dyDescent="0.15">
      <c r="A64" s="53"/>
      <c r="B64" s="53"/>
      <c r="C64" s="53"/>
      <c r="D64" s="53"/>
      <c r="E64" s="53"/>
      <c r="F64" s="53"/>
      <c r="G64" s="53"/>
      <c r="H64" s="53"/>
      <c r="J64" s="53"/>
      <c r="K64" s="53"/>
      <c r="L64" s="53"/>
      <c r="M64" s="53"/>
      <c r="N64" s="53"/>
      <c r="O64" s="53"/>
      <c r="P64" s="53"/>
      <c r="Q64" s="12">
        <v>204.84</v>
      </c>
      <c r="R64" s="14">
        <v>0</v>
      </c>
      <c r="S64" s="14">
        <v>29.98</v>
      </c>
      <c r="T64" s="14">
        <v>0</v>
      </c>
      <c r="U64" s="14">
        <v>0</v>
      </c>
      <c r="V64" s="14">
        <v>0</v>
      </c>
      <c r="W64" s="14">
        <v>7.85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13.73</v>
      </c>
      <c r="AD64" s="14">
        <v>0</v>
      </c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</row>
    <row r="65" spans="1:55" s="13" customFormat="1" ht="23.25" customHeight="1" x14ac:dyDescent="0.15">
      <c r="A65" s="38">
        <v>27</v>
      </c>
      <c r="B65" s="38" t="s">
        <v>1107</v>
      </c>
      <c r="C65" s="38" t="s">
        <v>1108</v>
      </c>
      <c r="D65" s="38" t="s">
        <v>1109</v>
      </c>
      <c r="E65" s="38" t="s">
        <v>175</v>
      </c>
      <c r="F65" s="38" t="s">
        <v>261</v>
      </c>
      <c r="G65" s="38" t="s">
        <v>171</v>
      </c>
      <c r="H65" s="38">
        <v>0</v>
      </c>
      <c r="J65" s="38">
        <v>0</v>
      </c>
      <c r="K65" s="38">
        <v>204</v>
      </c>
      <c r="L65" s="38">
        <v>0</v>
      </c>
      <c r="M65" s="38">
        <v>17.5</v>
      </c>
      <c r="N65" s="54">
        <v>153.8398</v>
      </c>
      <c r="O65" s="38">
        <v>152</v>
      </c>
      <c r="P65" s="54">
        <v>1.0121039473684199</v>
      </c>
      <c r="Q65" s="12">
        <v>148</v>
      </c>
      <c r="R65" s="12">
        <v>0</v>
      </c>
      <c r="S65" s="14">
        <v>12</v>
      </c>
      <c r="T65" s="14">
        <v>0</v>
      </c>
      <c r="U65" s="14">
        <v>0</v>
      </c>
      <c r="V65" s="14">
        <v>0</v>
      </c>
      <c r="W65" s="14">
        <v>1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2.5</v>
      </c>
      <c r="AD65" s="14">
        <v>0</v>
      </c>
      <c r="AE65" s="54">
        <v>3</v>
      </c>
      <c r="AF65" s="54">
        <v>0</v>
      </c>
      <c r="AG65" s="54">
        <v>4</v>
      </c>
      <c r="AH65" s="54">
        <v>0</v>
      </c>
      <c r="AI65" s="54">
        <v>7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  <c r="AO65" s="38">
        <v>0</v>
      </c>
      <c r="AP65" s="54">
        <v>0</v>
      </c>
      <c r="AQ65" s="54">
        <v>0</v>
      </c>
      <c r="AR65" s="54">
        <v>195.67</v>
      </c>
      <c r="AS65" s="38">
        <v>3</v>
      </c>
      <c r="AT65" s="54">
        <v>3.91</v>
      </c>
      <c r="AU65" s="54">
        <v>0</v>
      </c>
      <c r="AV65" s="54">
        <v>0</v>
      </c>
      <c r="AW65" s="54">
        <v>0</v>
      </c>
      <c r="AX65" s="54">
        <v>70.62</v>
      </c>
      <c r="AY65" s="54">
        <v>77.53</v>
      </c>
      <c r="AZ65" s="54">
        <v>118.14</v>
      </c>
      <c r="BA65" s="54">
        <v>100</v>
      </c>
      <c r="BB65" s="54">
        <v>72600</v>
      </c>
      <c r="BC65" s="38" t="s">
        <v>4</v>
      </c>
    </row>
    <row r="66" spans="1:55" s="13" customFormat="1" ht="23.25" customHeight="1" x14ac:dyDescent="0.15">
      <c r="A66" s="53"/>
      <c r="B66" s="53"/>
      <c r="C66" s="53"/>
      <c r="D66" s="53"/>
      <c r="E66" s="53"/>
      <c r="F66" s="53"/>
      <c r="G66" s="53"/>
      <c r="H66" s="53"/>
      <c r="J66" s="53"/>
      <c r="K66" s="53"/>
      <c r="L66" s="53"/>
      <c r="M66" s="53"/>
      <c r="N66" s="53"/>
      <c r="O66" s="53"/>
      <c r="P66" s="53"/>
      <c r="Q66" s="12">
        <v>149.79</v>
      </c>
      <c r="R66" s="14">
        <v>0</v>
      </c>
      <c r="S66" s="14">
        <v>18.22</v>
      </c>
      <c r="T66" s="14">
        <v>0</v>
      </c>
      <c r="U66" s="14">
        <v>0</v>
      </c>
      <c r="V66" s="14">
        <v>0</v>
      </c>
      <c r="W66" s="14">
        <v>7.85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9.81</v>
      </c>
      <c r="AD66" s="14">
        <v>0</v>
      </c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</row>
    <row r="67" spans="1:55" s="13" customFormat="1" ht="23.25" customHeight="1" x14ac:dyDescent="0.15">
      <c r="A67" s="38">
        <v>28</v>
      </c>
      <c r="B67" s="38" t="s">
        <v>1110</v>
      </c>
      <c r="C67" s="38" t="s">
        <v>1111</v>
      </c>
      <c r="D67" s="38" t="s">
        <v>1112</v>
      </c>
      <c r="E67" s="38" t="s">
        <v>175</v>
      </c>
      <c r="F67" s="38" t="s">
        <v>806</v>
      </c>
      <c r="G67" s="38" t="s">
        <v>171</v>
      </c>
      <c r="H67" s="38">
        <v>1</v>
      </c>
      <c r="J67" s="38">
        <v>2</v>
      </c>
      <c r="K67" s="38">
        <v>204</v>
      </c>
      <c r="L67" s="38">
        <v>0</v>
      </c>
      <c r="M67" s="38">
        <v>20</v>
      </c>
      <c r="N67" s="54">
        <v>233.6318</v>
      </c>
      <c r="O67" s="38">
        <v>178</v>
      </c>
      <c r="P67" s="54">
        <v>1.3125382022471901</v>
      </c>
      <c r="Q67" s="12">
        <v>168</v>
      </c>
      <c r="R67" s="12">
        <v>0</v>
      </c>
      <c r="S67" s="14">
        <v>18</v>
      </c>
      <c r="T67" s="14">
        <v>0</v>
      </c>
      <c r="U67" s="14">
        <v>0</v>
      </c>
      <c r="V67" s="14">
        <v>0</v>
      </c>
      <c r="W67" s="14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3.5</v>
      </c>
      <c r="AD67" s="14">
        <v>0</v>
      </c>
      <c r="AE67" s="54">
        <v>4.5</v>
      </c>
      <c r="AF67" s="54">
        <v>0.5</v>
      </c>
      <c r="AG67" s="54">
        <v>0</v>
      </c>
      <c r="AH67" s="54">
        <v>9.81</v>
      </c>
      <c r="AI67" s="54">
        <v>7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38">
        <v>0</v>
      </c>
      <c r="AP67" s="54">
        <v>0</v>
      </c>
      <c r="AQ67" s="54">
        <v>0</v>
      </c>
      <c r="AR67" s="54">
        <v>298.83</v>
      </c>
      <c r="AS67" s="38">
        <v>4.5</v>
      </c>
      <c r="AT67" s="54">
        <v>5.9</v>
      </c>
      <c r="AU67" s="54">
        <v>0</v>
      </c>
      <c r="AV67" s="54">
        <v>0</v>
      </c>
      <c r="AW67" s="54">
        <v>0</v>
      </c>
      <c r="AX67" s="54">
        <v>84.35</v>
      </c>
      <c r="AY67" s="54">
        <v>94.75</v>
      </c>
      <c r="AZ67" s="54">
        <v>204.08</v>
      </c>
      <c r="BA67" s="54">
        <v>200</v>
      </c>
      <c r="BB67" s="54">
        <v>16300</v>
      </c>
      <c r="BC67" s="38" t="s">
        <v>4</v>
      </c>
    </row>
    <row r="68" spans="1:55" s="13" customFormat="1" ht="23.25" customHeight="1" x14ac:dyDescent="0.15">
      <c r="A68" s="53"/>
      <c r="B68" s="53"/>
      <c r="C68" s="53"/>
      <c r="D68" s="53"/>
      <c r="E68" s="53"/>
      <c r="F68" s="53"/>
      <c r="G68" s="53"/>
      <c r="H68" s="53"/>
      <c r="J68" s="53"/>
      <c r="K68" s="53"/>
      <c r="L68" s="53"/>
      <c r="M68" s="53"/>
      <c r="N68" s="53"/>
      <c r="O68" s="53"/>
      <c r="P68" s="53"/>
      <c r="Q68" s="12">
        <v>220.51</v>
      </c>
      <c r="R68" s="14">
        <v>0</v>
      </c>
      <c r="S68" s="14">
        <v>35.44</v>
      </c>
      <c r="T68" s="14">
        <v>0</v>
      </c>
      <c r="U68" s="14">
        <v>0</v>
      </c>
      <c r="V68" s="14">
        <v>0</v>
      </c>
      <c r="W68" s="14">
        <v>7.85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13.73</v>
      </c>
      <c r="AD68" s="14">
        <v>0</v>
      </c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</row>
    <row r="69" spans="1:55" s="13" customFormat="1" ht="23.25" customHeight="1" x14ac:dyDescent="0.15">
      <c r="A69" s="38">
        <v>29</v>
      </c>
      <c r="B69" s="38" t="s">
        <v>1113</v>
      </c>
      <c r="C69" s="38" t="s">
        <v>1114</v>
      </c>
      <c r="D69" s="38" t="s">
        <v>1115</v>
      </c>
      <c r="E69" s="38" t="s">
        <v>175</v>
      </c>
      <c r="F69" s="38" t="s">
        <v>1116</v>
      </c>
      <c r="G69" s="38" t="s">
        <v>171</v>
      </c>
      <c r="H69" s="38">
        <v>1</v>
      </c>
      <c r="J69" s="38">
        <v>3</v>
      </c>
      <c r="K69" s="38">
        <v>204</v>
      </c>
      <c r="L69" s="38">
        <v>0</v>
      </c>
      <c r="M69" s="38">
        <v>19</v>
      </c>
      <c r="N69" s="54">
        <v>237.56487000000001</v>
      </c>
      <c r="O69" s="38">
        <v>170</v>
      </c>
      <c r="P69" s="54">
        <v>1.3974404117647099</v>
      </c>
      <c r="Q69" s="12">
        <v>160</v>
      </c>
      <c r="R69" s="12">
        <v>0</v>
      </c>
      <c r="S69" s="14">
        <v>18</v>
      </c>
      <c r="T69" s="14">
        <v>0</v>
      </c>
      <c r="U69" s="14">
        <v>0</v>
      </c>
      <c r="V69" s="14">
        <v>0</v>
      </c>
      <c r="W69" s="14">
        <v>1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3</v>
      </c>
      <c r="AD69" s="14">
        <v>0</v>
      </c>
      <c r="AE69" s="54">
        <v>4.5</v>
      </c>
      <c r="AF69" s="54">
        <v>2</v>
      </c>
      <c r="AG69" s="54">
        <v>0</v>
      </c>
      <c r="AH69" s="54">
        <v>9.23</v>
      </c>
      <c r="AI69" s="54">
        <v>7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38">
        <v>0</v>
      </c>
      <c r="AP69" s="54">
        <v>0</v>
      </c>
      <c r="AQ69" s="54">
        <v>0</v>
      </c>
      <c r="AR69" s="54">
        <v>301.67</v>
      </c>
      <c r="AS69" s="38">
        <v>4.5</v>
      </c>
      <c r="AT69" s="54">
        <v>5.9</v>
      </c>
      <c r="AU69" s="54">
        <v>0</v>
      </c>
      <c r="AV69" s="54">
        <v>0</v>
      </c>
      <c r="AW69" s="54">
        <v>0</v>
      </c>
      <c r="AX69" s="54">
        <v>88.27</v>
      </c>
      <c r="AY69" s="54">
        <v>98.67</v>
      </c>
      <c r="AZ69" s="54">
        <v>203</v>
      </c>
      <c r="BA69" s="54">
        <v>200</v>
      </c>
      <c r="BB69" s="54">
        <v>12000</v>
      </c>
      <c r="BC69" s="38" t="s">
        <v>4</v>
      </c>
    </row>
    <row r="70" spans="1:55" s="13" customFormat="1" ht="23.25" customHeight="1" x14ac:dyDescent="0.15">
      <c r="A70" s="53"/>
      <c r="B70" s="53"/>
      <c r="C70" s="53"/>
      <c r="D70" s="53"/>
      <c r="E70" s="53"/>
      <c r="F70" s="53"/>
      <c r="G70" s="53"/>
      <c r="H70" s="53"/>
      <c r="J70" s="53"/>
      <c r="K70" s="53"/>
      <c r="L70" s="53"/>
      <c r="M70" s="53"/>
      <c r="N70" s="53"/>
      <c r="O70" s="53"/>
      <c r="P70" s="53"/>
      <c r="Q70" s="12">
        <v>223.59</v>
      </c>
      <c r="R70" s="14">
        <v>0</v>
      </c>
      <c r="S70" s="14">
        <v>37.729999999999997</v>
      </c>
      <c r="T70" s="14">
        <v>0</v>
      </c>
      <c r="U70" s="14">
        <v>0</v>
      </c>
      <c r="V70" s="14">
        <v>0</v>
      </c>
      <c r="W70" s="14">
        <v>7.85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11.77</v>
      </c>
      <c r="AD70" s="14">
        <v>0</v>
      </c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</row>
    <row r="71" spans="1:55" s="13" customFormat="1" ht="23.25" customHeight="1" x14ac:dyDescent="0.15">
      <c r="A71" s="38">
        <v>30</v>
      </c>
      <c r="B71" s="38" t="s">
        <v>1117</v>
      </c>
      <c r="C71" s="38" t="s">
        <v>1118</v>
      </c>
      <c r="D71" s="38" t="s">
        <v>1119</v>
      </c>
      <c r="E71" s="38" t="s">
        <v>169</v>
      </c>
      <c r="F71" s="38" t="s">
        <v>612</v>
      </c>
      <c r="G71" s="38" t="s">
        <v>281</v>
      </c>
      <c r="H71" s="38">
        <v>0</v>
      </c>
      <c r="J71" s="38">
        <v>2</v>
      </c>
      <c r="K71" s="38">
        <v>220</v>
      </c>
      <c r="L71" s="38">
        <v>50</v>
      </c>
      <c r="M71" s="38">
        <v>20.5</v>
      </c>
      <c r="N71" s="54">
        <v>0</v>
      </c>
      <c r="O71" s="38">
        <v>184</v>
      </c>
      <c r="P71" s="54">
        <v>1.0576923076923099</v>
      </c>
      <c r="Q71" s="12">
        <v>172</v>
      </c>
      <c r="R71" s="12">
        <v>0</v>
      </c>
      <c r="S71" s="14">
        <v>20</v>
      </c>
      <c r="T71" s="14">
        <v>0</v>
      </c>
      <c r="U71" s="14">
        <v>0</v>
      </c>
      <c r="V71" s="14">
        <v>0</v>
      </c>
      <c r="W71" s="14">
        <v>1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2.5</v>
      </c>
      <c r="AD71" s="14">
        <v>0</v>
      </c>
      <c r="AE71" s="54">
        <v>5</v>
      </c>
      <c r="AF71" s="54">
        <v>1</v>
      </c>
      <c r="AG71" s="54">
        <v>0</v>
      </c>
      <c r="AH71" s="54">
        <v>9.6199999999999992</v>
      </c>
      <c r="AI71" s="54">
        <v>7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38">
        <v>28.85</v>
      </c>
      <c r="AP71" s="54">
        <v>0</v>
      </c>
      <c r="AQ71" s="54">
        <v>0</v>
      </c>
      <c r="AR71" s="54">
        <v>331.24</v>
      </c>
      <c r="AS71" s="38">
        <v>5</v>
      </c>
      <c r="AT71" s="54">
        <v>5.9</v>
      </c>
      <c r="AU71" s="54">
        <v>0</v>
      </c>
      <c r="AV71" s="54">
        <v>0</v>
      </c>
      <c r="AW71" s="54">
        <v>0</v>
      </c>
      <c r="AX71" s="54">
        <v>97.31</v>
      </c>
      <c r="AY71" s="54">
        <v>108.21</v>
      </c>
      <c r="AZ71" s="54">
        <v>223.03</v>
      </c>
      <c r="BA71" s="54">
        <v>200</v>
      </c>
      <c r="BB71" s="54">
        <v>92100</v>
      </c>
      <c r="BC71" s="38" t="s">
        <v>4</v>
      </c>
    </row>
    <row r="72" spans="1:55" s="13" customFormat="1" ht="23.25" customHeight="1" x14ac:dyDescent="0.15">
      <c r="A72" s="53"/>
      <c r="B72" s="53"/>
      <c r="C72" s="53"/>
      <c r="D72" s="53"/>
      <c r="E72" s="53"/>
      <c r="F72" s="53"/>
      <c r="G72" s="53"/>
      <c r="H72" s="53"/>
      <c r="J72" s="53"/>
      <c r="K72" s="53"/>
      <c r="L72" s="53"/>
      <c r="M72" s="53"/>
      <c r="N72" s="53"/>
      <c r="O72" s="53"/>
      <c r="P72" s="53"/>
      <c r="Q72" s="12">
        <v>230</v>
      </c>
      <c r="R72" s="14">
        <v>0</v>
      </c>
      <c r="S72" s="14">
        <v>31.73</v>
      </c>
      <c r="T72" s="14">
        <v>0</v>
      </c>
      <c r="U72" s="14">
        <v>0</v>
      </c>
      <c r="V72" s="14">
        <v>0</v>
      </c>
      <c r="W72" s="14">
        <v>8.4600000000000009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10.58</v>
      </c>
      <c r="AD72" s="14">
        <v>0</v>
      </c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</row>
    <row r="73" spans="1:55" s="13" customFormat="1" ht="23.25" customHeight="1" x14ac:dyDescent="0.15">
      <c r="A73" s="38">
        <v>31</v>
      </c>
      <c r="B73" s="38" t="s">
        <v>1120</v>
      </c>
      <c r="C73" s="38" t="s">
        <v>1121</v>
      </c>
      <c r="D73" s="38" t="s">
        <v>1122</v>
      </c>
      <c r="E73" s="38" t="s">
        <v>175</v>
      </c>
      <c r="F73" s="38" t="s">
        <v>719</v>
      </c>
      <c r="G73" s="38" t="s">
        <v>281</v>
      </c>
      <c r="H73" s="38">
        <v>1</v>
      </c>
      <c r="J73" s="38">
        <v>1</v>
      </c>
      <c r="K73" s="38">
        <v>220</v>
      </c>
      <c r="L73" s="38">
        <v>50</v>
      </c>
      <c r="M73" s="38">
        <v>21.5</v>
      </c>
      <c r="N73" s="54">
        <v>0</v>
      </c>
      <c r="O73" s="38">
        <v>194</v>
      </c>
      <c r="P73" s="54">
        <v>1.0576923076923099</v>
      </c>
      <c r="Q73" s="12">
        <v>180</v>
      </c>
      <c r="R73" s="12">
        <v>0</v>
      </c>
      <c r="S73" s="14">
        <v>22</v>
      </c>
      <c r="T73" s="14">
        <v>0</v>
      </c>
      <c r="U73" s="14">
        <v>0</v>
      </c>
      <c r="V73" s="14">
        <v>0</v>
      </c>
      <c r="W73" s="14">
        <v>1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2</v>
      </c>
      <c r="AD73" s="14">
        <v>0</v>
      </c>
      <c r="AE73" s="54">
        <v>5.5</v>
      </c>
      <c r="AF73" s="54">
        <v>0.5</v>
      </c>
      <c r="AG73" s="54">
        <v>0</v>
      </c>
      <c r="AH73" s="54">
        <v>9.81</v>
      </c>
      <c r="AI73" s="54">
        <v>7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38">
        <v>49.04</v>
      </c>
      <c r="AP73" s="54">
        <v>0</v>
      </c>
      <c r="AQ73" s="54">
        <v>0</v>
      </c>
      <c r="AR73" s="54">
        <v>362.6</v>
      </c>
      <c r="AS73" s="38">
        <v>5.5</v>
      </c>
      <c r="AT73" s="54">
        <v>5.9</v>
      </c>
      <c r="AU73" s="54">
        <v>0</v>
      </c>
      <c r="AV73" s="54">
        <v>0</v>
      </c>
      <c r="AW73" s="54">
        <v>0</v>
      </c>
      <c r="AX73" s="54">
        <v>90.96</v>
      </c>
      <c r="AY73" s="54">
        <v>102.36</v>
      </c>
      <c r="AZ73" s="54">
        <v>260.24</v>
      </c>
      <c r="BA73" s="54">
        <v>250</v>
      </c>
      <c r="BB73" s="54">
        <v>41000</v>
      </c>
      <c r="BC73" s="38" t="s">
        <v>4</v>
      </c>
    </row>
    <row r="74" spans="1:55" s="13" customFormat="1" ht="23.25" customHeight="1" x14ac:dyDescent="0.15">
      <c r="A74" s="53"/>
      <c r="B74" s="53"/>
      <c r="C74" s="53"/>
      <c r="D74" s="53"/>
      <c r="E74" s="53"/>
      <c r="F74" s="53"/>
      <c r="G74" s="53"/>
      <c r="H74" s="53"/>
      <c r="J74" s="53"/>
      <c r="K74" s="53"/>
      <c r="L74" s="53"/>
      <c r="M74" s="53"/>
      <c r="N74" s="53"/>
      <c r="O74" s="53"/>
      <c r="P74" s="53"/>
      <c r="Q74" s="12">
        <v>239.42</v>
      </c>
      <c r="R74" s="14">
        <v>0</v>
      </c>
      <c r="S74" s="14">
        <v>34.9</v>
      </c>
      <c r="T74" s="14">
        <v>0</v>
      </c>
      <c r="U74" s="14">
        <v>0</v>
      </c>
      <c r="V74" s="14">
        <v>0</v>
      </c>
      <c r="W74" s="14">
        <v>8.4600000000000009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8.4600000000000009</v>
      </c>
      <c r="AD74" s="14">
        <v>0</v>
      </c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</row>
    <row r="75" spans="1:55" s="13" customFormat="1" ht="23.25" customHeight="1" x14ac:dyDescent="0.15">
      <c r="A75" s="38">
        <v>32</v>
      </c>
      <c r="B75" s="38" t="s">
        <v>1123</v>
      </c>
      <c r="C75" s="38" t="s">
        <v>1124</v>
      </c>
      <c r="D75" s="38" t="s">
        <v>1125</v>
      </c>
      <c r="E75" s="38" t="s">
        <v>169</v>
      </c>
      <c r="F75" s="38" t="s">
        <v>637</v>
      </c>
      <c r="G75" s="38" t="s">
        <v>171</v>
      </c>
      <c r="H75" s="38">
        <v>0</v>
      </c>
      <c r="J75" s="38">
        <v>0</v>
      </c>
      <c r="K75" s="38">
        <v>210</v>
      </c>
      <c r="L75" s="38">
        <v>20</v>
      </c>
      <c r="M75" s="38">
        <v>21.5</v>
      </c>
      <c r="N75" s="54">
        <v>0</v>
      </c>
      <c r="O75" s="38">
        <v>194</v>
      </c>
      <c r="P75" s="54">
        <v>1.0096153846153799</v>
      </c>
      <c r="Q75" s="12">
        <v>180</v>
      </c>
      <c r="R75" s="12">
        <v>0</v>
      </c>
      <c r="S75" s="14">
        <v>22</v>
      </c>
      <c r="T75" s="14">
        <v>0</v>
      </c>
      <c r="U75" s="14">
        <v>0</v>
      </c>
      <c r="V75" s="14">
        <v>0</v>
      </c>
      <c r="W75" s="14">
        <v>1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2.5</v>
      </c>
      <c r="AD75" s="14">
        <v>0</v>
      </c>
      <c r="AE75" s="54">
        <v>5.5</v>
      </c>
      <c r="AF75" s="54">
        <v>0</v>
      </c>
      <c r="AG75" s="54">
        <v>0</v>
      </c>
      <c r="AH75" s="54">
        <v>10</v>
      </c>
      <c r="AI75" s="54">
        <v>7</v>
      </c>
      <c r="AJ75" s="54">
        <v>0</v>
      </c>
      <c r="AK75" s="54">
        <v>0</v>
      </c>
      <c r="AL75" s="54">
        <v>0</v>
      </c>
      <c r="AM75" s="54">
        <v>0</v>
      </c>
      <c r="AN75" s="54">
        <v>0</v>
      </c>
      <c r="AO75" s="38">
        <v>0</v>
      </c>
      <c r="AP75" s="54">
        <v>0</v>
      </c>
      <c r="AQ75" s="54">
        <v>0</v>
      </c>
      <c r="AR75" s="54">
        <v>275.72000000000003</v>
      </c>
      <c r="AS75" s="38">
        <v>5.5</v>
      </c>
      <c r="AT75" s="54">
        <v>5.51</v>
      </c>
      <c r="AU75" s="54">
        <v>0</v>
      </c>
      <c r="AV75" s="54">
        <v>0</v>
      </c>
      <c r="AW75" s="54">
        <v>0</v>
      </c>
      <c r="AX75" s="54">
        <v>92.88</v>
      </c>
      <c r="AY75" s="54">
        <v>103.89</v>
      </c>
      <c r="AZ75" s="54">
        <v>171.83</v>
      </c>
      <c r="BA75" s="54">
        <v>150</v>
      </c>
      <c r="BB75" s="54">
        <v>87300</v>
      </c>
      <c r="BC75" s="38" t="s">
        <v>4</v>
      </c>
    </row>
    <row r="76" spans="1:55" s="13" customFormat="1" ht="23.25" customHeight="1" x14ac:dyDescent="0.15">
      <c r="A76" s="53"/>
      <c r="B76" s="53"/>
      <c r="C76" s="53"/>
      <c r="D76" s="53"/>
      <c r="E76" s="53"/>
      <c r="F76" s="53"/>
      <c r="G76" s="53"/>
      <c r="H76" s="53"/>
      <c r="J76" s="53"/>
      <c r="K76" s="53"/>
      <c r="L76" s="53"/>
      <c r="M76" s="53"/>
      <c r="N76" s="53"/>
      <c r="O76" s="53"/>
      <c r="P76" s="53"/>
      <c r="Q76" s="12">
        <v>201.73</v>
      </c>
      <c r="R76" s="14">
        <v>0</v>
      </c>
      <c r="S76" s="14">
        <v>33.32</v>
      </c>
      <c r="T76" s="14">
        <v>0</v>
      </c>
      <c r="U76" s="14">
        <v>0</v>
      </c>
      <c r="V76" s="14">
        <v>0</v>
      </c>
      <c r="W76" s="14">
        <v>8.08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10.1</v>
      </c>
      <c r="AD76" s="14">
        <v>0</v>
      </c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</row>
    <row r="77" spans="1:55" s="13" customFormat="1" ht="23.25" customHeight="1" x14ac:dyDescent="0.15">
      <c r="A77" s="38">
        <v>33</v>
      </c>
      <c r="B77" s="38" t="s">
        <v>1126</v>
      </c>
      <c r="C77" s="38" t="s">
        <v>1127</v>
      </c>
      <c r="D77" s="38" t="s">
        <v>1128</v>
      </c>
      <c r="E77" s="38" t="s">
        <v>175</v>
      </c>
      <c r="F77" s="38" t="s">
        <v>580</v>
      </c>
      <c r="G77" s="38" t="s">
        <v>171</v>
      </c>
      <c r="H77" s="38">
        <v>1</v>
      </c>
      <c r="J77" s="38">
        <v>1</v>
      </c>
      <c r="K77" s="38">
        <v>204</v>
      </c>
      <c r="L77" s="38">
        <v>0</v>
      </c>
      <c r="M77" s="38">
        <v>22</v>
      </c>
      <c r="N77" s="54">
        <v>0</v>
      </c>
      <c r="O77" s="38">
        <v>196</v>
      </c>
      <c r="P77" s="54">
        <v>0.98076923076923095</v>
      </c>
      <c r="Q77" s="12">
        <v>184</v>
      </c>
      <c r="R77" s="12">
        <v>0</v>
      </c>
      <c r="S77" s="14">
        <v>20</v>
      </c>
      <c r="T77" s="14">
        <v>0</v>
      </c>
      <c r="U77" s="14">
        <v>0</v>
      </c>
      <c r="V77" s="14">
        <v>0</v>
      </c>
      <c r="W77" s="14">
        <v>1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2</v>
      </c>
      <c r="AD77" s="14">
        <v>0</v>
      </c>
      <c r="AE77" s="54">
        <v>5</v>
      </c>
      <c r="AF77" s="54">
        <v>0</v>
      </c>
      <c r="AG77" s="54">
        <v>0</v>
      </c>
      <c r="AH77" s="54">
        <v>10</v>
      </c>
      <c r="AI77" s="54">
        <v>7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38">
        <v>0</v>
      </c>
      <c r="AP77" s="54">
        <v>0</v>
      </c>
      <c r="AQ77" s="54">
        <v>0</v>
      </c>
      <c r="AR77" s="54">
        <v>247.57</v>
      </c>
      <c r="AS77" s="38">
        <v>5</v>
      </c>
      <c r="AT77" s="54">
        <v>4.95</v>
      </c>
      <c r="AU77" s="54">
        <v>0</v>
      </c>
      <c r="AV77" s="54">
        <v>0</v>
      </c>
      <c r="AW77" s="54">
        <v>0</v>
      </c>
      <c r="AX77" s="54">
        <v>88.27</v>
      </c>
      <c r="AY77" s="54">
        <v>98.22</v>
      </c>
      <c r="AZ77" s="54">
        <v>149.35</v>
      </c>
      <c r="BA77" s="54">
        <v>100</v>
      </c>
      <c r="BB77" s="54">
        <v>197400</v>
      </c>
      <c r="BC77" s="38" t="s">
        <v>4</v>
      </c>
    </row>
    <row r="78" spans="1:55" s="13" customFormat="1" ht="23.25" customHeight="1" x14ac:dyDescent="0.15">
      <c r="A78" s="53"/>
      <c r="B78" s="53"/>
      <c r="C78" s="53"/>
      <c r="D78" s="53"/>
      <c r="E78" s="53"/>
      <c r="F78" s="53"/>
      <c r="G78" s="53"/>
      <c r="H78" s="53"/>
      <c r="J78" s="53"/>
      <c r="K78" s="53"/>
      <c r="L78" s="53"/>
      <c r="M78" s="53"/>
      <c r="N78" s="53"/>
      <c r="O78" s="53"/>
      <c r="P78" s="53"/>
      <c r="Q78" s="12">
        <v>180.46</v>
      </c>
      <c r="R78" s="14">
        <v>0</v>
      </c>
      <c r="S78" s="14">
        <v>29.42</v>
      </c>
      <c r="T78" s="14">
        <v>0</v>
      </c>
      <c r="U78" s="14">
        <v>0</v>
      </c>
      <c r="V78" s="14">
        <v>0</v>
      </c>
      <c r="W78" s="14">
        <v>7.85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7.85</v>
      </c>
      <c r="AD78" s="14">
        <v>0</v>
      </c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</row>
    <row r="79" spans="1:55" s="13" customFormat="1" ht="23.25" customHeight="1" x14ac:dyDescent="0.15">
      <c r="A79" s="38">
        <v>34</v>
      </c>
      <c r="B79" s="38" t="s">
        <v>1129</v>
      </c>
      <c r="C79" s="38" t="s">
        <v>1130</v>
      </c>
      <c r="D79" s="38" t="s">
        <v>1131</v>
      </c>
      <c r="E79" s="38" t="s">
        <v>175</v>
      </c>
      <c r="F79" s="38" t="s">
        <v>322</v>
      </c>
      <c r="G79" s="38" t="s">
        <v>171</v>
      </c>
      <c r="H79" s="38">
        <v>0</v>
      </c>
      <c r="J79" s="38">
        <v>0</v>
      </c>
      <c r="K79" s="38">
        <v>204</v>
      </c>
      <c r="L79" s="38">
        <v>0</v>
      </c>
      <c r="M79" s="38">
        <v>20.5</v>
      </c>
      <c r="N79" s="54">
        <v>0</v>
      </c>
      <c r="O79" s="38">
        <v>182</v>
      </c>
      <c r="P79" s="54">
        <v>0.98076923076923095</v>
      </c>
      <c r="Q79" s="12">
        <v>172</v>
      </c>
      <c r="R79" s="12">
        <v>0</v>
      </c>
      <c r="S79" s="14">
        <v>18</v>
      </c>
      <c r="T79" s="14">
        <v>0</v>
      </c>
      <c r="U79" s="14">
        <v>0</v>
      </c>
      <c r="V79" s="14">
        <v>0</v>
      </c>
      <c r="W79" s="14">
        <v>1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2.5</v>
      </c>
      <c r="AD79" s="14">
        <v>0</v>
      </c>
      <c r="AE79" s="54">
        <v>4.5</v>
      </c>
      <c r="AF79" s="54">
        <v>1</v>
      </c>
      <c r="AG79" s="54">
        <v>0</v>
      </c>
      <c r="AH79" s="54">
        <v>9.6199999999999992</v>
      </c>
      <c r="AI79" s="54">
        <v>7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38">
        <v>0</v>
      </c>
      <c r="AP79" s="54">
        <v>0</v>
      </c>
      <c r="AQ79" s="54">
        <v>0</v>
      </c>
      <c r="AR79" s="54">
        <v>233.95</v>
      </c>
      <c r="AS79" s="38">
        <v>4.5</v>
      </c>
      <c r="AT79" s="54">
        <v>4.68</v>
      </c>
      <c r="AU79" s="54">
        <v>0</v>
      </c>
      <c r="AV79" s="54">
        <v>0</v>
      </c>
      <c r="AW79" s="54">
        <v>0</v>
      </c>
      <c r="AX79" s="54">
        <v>82.38</v>
      </c>
      <c r="AY79" s="54">
        <v>91.56</v>
      </c>
      <c r="AZ79" s="54">
        <v>142.38999999999999</v>
      </c>
      <c r="BA79" s="54">
        <v>100</v>
      </c>
      <c r="BB79" s="54">
        <v>169600</v>
      </c>
      <c r="BC79" s="38" t="s">
        <v>4</v>
      </c>
    </row>
    <row r="80" spans="1:55" s="13" customFormat="1" ht="23.25" customHeight="1" x14ac:dyDescent="0.15">
      <c r="A80" s="53"/>
      <c r="B80" s="53"/>
      <c r="C80" s="53"/>
      <c r="D80" s="53"/>
      <c r="E80" s="53"/>
      <c r="F80" s="53"/>
      <c r="G80" s="53"/>
      <c r="H80" s="53"/>
      <c r="J80" s="53"/>
      <c r="K80" s="53"/>
      <c r="L80" s="53"/>
      <c r="M80" s="53"/>
      <c r="N80" s="53"/>
      <c r="O80" s="53"/>
      <c r="P80" s="53"/>
      <c r="Q80" s="12">
        <v>168.69</v>
      </c>
      <c r="R80" s="14">
        <v>0</v>
      </c>
      <c r="S80" s="14">
        <v>26.48</v>
      </c>
      <c r="T80" s="14">
        <v>0</v>
      </c>
      <c r="U80" s="14">
        <v>0</v>
      </c>
      <c r="V80" s="14">
        <v>0</v>
      </c>
      <c r="W80" s="14">
        <v>7.85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9.81</v>
      </c>
      <c r="AD80" s="14">
        <v>0</v>
      </c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</row>
    <row r="81" spans="1:55" s="13" customFormat="1" ht="23.25" customHeight="1" x14ac:dyDescent="0.15">
      <c r="A81" s="38">
        <v>35</v>
      </c>
      <c r="B81" s="38" t="s">
        <v>1132</v>
      </c>
      <c r="C81" s="38" t="s">
        <v>1133</v>
      </c>
      <c r="D81" s="38" t="s">
        <v>1134</v>
      </c>
      <c r="E81" s="38" t="s">
        <v>175</v>
      </c>
      <c r="F81" s="38" t="s">
        <v>261</v>
      </c>
      <c r="G81" s="38" t="s">
        <v>171</v>
      </c>
      <c r="H81" s="38">
        <v>1</v>
      </c>
      <c r="J81" s="38">
        <v>2</v>
      </c>
      <c r="K81" s="38">
        <v>204</v>
      </c>
      <c r="L81" s="38">
        <v>0</v>
      </c>
      <c r="M81" s="38">
        <v>20.5</v>
      </c>
      <c r="N81" s="54">
        <v>0</v>
      </c>
      <c r="O81" s="38">
        <v>184</v>
      </c>
      <c r="P81" s="54">
        <v>0.98076923076923095</v>
      </c>
      <c r="Q81" s="12">
        <v>172</v>
      </c>
      <c r="R81" s="12">
        <v>0</v>
      </c>
      <c r="S81" s="14">
        <v>20</v>
      </c>
      <c r="T81" s="14">
        <v>0</v>
      </c>
      <c r="U81" s="14">
        <v>0</v>
      </c>
      <c r="V81" s="14">
        <v>0</v>
      </c>
      <c r="W81" s="14">
        <v>1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3</v>
      </c>
      <c r="AD81" s="14">
        <v>0</v>
      </c>
      <c r="AE81" s="54">
        <v>5</v>
      </c>
      <c r="AF81" s="54">
        <v>0.5</v>
      </c>
      <c r="AG81" s="54">
        <v>0</v>
      </c>
      <c r="AH81" s="54">
        <v>9.81</v>
      </c>
      <c r="AI81" s="54">
        <v>7</v>
      </c>
      <c r="AJ81" s="54">
        <v>0</v>
      </c>
      <c r="AK81" s="54">
        <v>0</v>
      </c>
      <c r="AL81" s="54">
        <v>0</v>
      </c>
      <c r="AM81" s="54">
        <v>0</v>
      </c>
      <c r="AN81" s="54">
        <v>0</v>
      </c>
      <c r="AO81" s="38">
        <v>0</v>
      </c>
      <c r="AP81" s="54">
        <v>0</v>
      </c>
      <c r="AQ81" s="54">
        <v>0</v>
      </c>
      <c r="AR81" s="54">
        <v>239.54</v>
      </c>
      <c r="AS81" s="38">
        <v>5</v>
      </c>
      <c r="AT81" s="54">
        <v>4.79</v>
      </c>
      <c r="AU81" s="54">
        <v>0</v>
      </c>
      <c r="AV81" s="54">
        <v>0</v>
      </c>
      <c r="AW81" s="54">
        <v>0</v>
      </c>
      <c r="AX81" s="54">
        <v>88.27</v>
      </c>
      <c r="AY81" s="54">
        <v>98.06</v>
      </c>
      <c r="AZ81" s="54">
        <v>141.47999999999999</v>
      </c>
      <c r="BA81" s="54">
        <v>100</v>
      </c>
      <c r="BB81" s="54">
        <v>165900</v>
      </c>
      <c r="BC81" s="38" t="s">
        <v>4</v>
      </c>
    </row>
    <row r="82" spans="1:55" s="13" customFormat="1" ht="23.25" customHeight="1" x14ac:dyDescent="0.15">
      <c r="A82" s="53"/>
      <c r="B82" s="53"/>
      <c r="C82" s="53"/>
      <c r="D82" s="53"/>
      <c r="E82" s="53"/>
      <c r="F82" s="53"/>
      <c r="G82" s="53"/>
      <c r="H82" s="53"/>
      <c r="J82" s="53"/>
      <c r="K82" s="53"/>
      <c r="L82" s="53"/>
      <c r="M82" s="53"/>
      <c r="N82" s="53"/>
      <c r="O82" s="53"/>
      <c r="P82" s="53"/>
      <c r="Q82" s="12">
        <v>168.69</v>
      </c>
      <c r="R82" s="14">
        <v>0</v>
      </c>
      <c r="S82" s="14">
        <v>29.42</v>
      </c>
      <c r="T82" s="14">
        <v>0</v>
      </c>
      <c r="U82" s="14">
        <v>0</v>
      </c>
      <c r="V82" s="14">
        <v>0</v>
      </c>
      <c r="W82" s="14">
        <v>7.85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11.77</v>
      </c>
      <c r="AD82" s="14">
        <v>0</v>
      </c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</row>
    <row r="83" spans="1:55" s="16" customFormat="1" ht="12.75" x14ac:dyDescent="0.2">
      <c r="A83" s="57" t="s">
        <v>303</v>
      </c>
      <c r="B83" s="58"/>
      <c r="C83" s="58"/>
      <c r="D83" s="58"/>
      <c r="E83" s="58"/>
      <c r="F83" s="58"/>
      <c r="G83" s="58"/>
      <c r="H83" s="61">
        <f>SUM(H13:H82)</f>
        <v>24</v>
      </c>
      <c r="J83" s="61">
        <f t="shared" ref="J83:P83" si="0">SUM(J13:J82)</f>
        <v>38</v>
      </c>
      <c r="K83" s="61">
        <f t="shared" si="0"/>
        <v>7188</v>
      </c>
      <c r="L83" s="61">
        <f t="shared" si="0"/>
        <v>170</v>
      </c>
      <c r="M83" s="61">
        <f t="shared" si="0"/>
        <v>655.125</v>
      </c>
      <c r="N83" s="61">
        <f t="shared" si="0"/>
        <v>4409.5556699999997</v>
      </c>
      <c r="O83" s="61">
        <f t="shared" si="0"/>
        <v>5819.5</v>
      </c>
      <c r="P83" s="61">
        <f t="shared" si="0"/>
        <v>39.639670340752033</v>
      </c>
      <c r="Q83" s="17">
        <f>SUM(Q13+Q15+Q17+Q19+Q21+Q23+Q25+Q27+Q29+Q31+Q33+Q35+Q37+Q39+Q41+Q43+Q45+Q47+Q49+Q51+Q53+Q55+Q57+Q59+Q61+Q63+Q65+Q67+Q69+Q71+Q73+Q75+Q77+Q79+Q81)</f>
        <v>5513</v>
      </c>
      <c r="R83" s="17">
        <f t="shared" ref="R83:AC83" si="1">SUM(R13+R15+R17+R19+R21+R23+R25+R27+R29+R31+R33+R35+R37+R39+R41+R43+R45+R47+R49+R51+R53+R55+R57+R59+R61+R63+R65+R67+R69+R71+R73+R75+R77+R79+R81)</f>
        <v>0</v>
      </c>
      <c r="S83" s="17">
        <f t="shared" si="1"/>
        <v>578.5</v>
      </c>
      <c r="T83" s="17">
        <f t="shared" si="1"/>
        <v>0</v>
      </c>
      <c r="U83" s="17">
        <f t="shared" si="1"/>
        <v>0</v>
      </c>
      <c r="V83" s="17">
        <f t="shared" si="1"/>
        <v>0</v>
      </c>
      <c r="W83" s="17">
        <f t="shared" si="1"/>
        <v>35</v>
      </c>
      <c r="X83" s="17">
        <f t="shared" si="1"/>
        <v>6</v>
      </c>
      <c r="Y83" s="17">
        <f t="shared" si="1"/>
        <v>0</v>
      </c>
      <c r="Z83" s="17">
        <f t="shared" si="1"/>
        <v>0</v>
      </c>
      <c r="AA83" s="17">
        <f t="shared" si="1"/>
        <v>0</v>
      </c>
      <c r="AB83" s="17">
        <f t="shared" si="1"/>
        <v>0</v>
      </c>
      <c r="AC83" s="17">
        <f t="shared" si="1"/>
        <v>103</v>
      </c>
      <c r="AD83" s="17" t="e">
        <f>SUM(AD13+AD15+AD17+AD19+AD21+AD23+AD25+AD27+AD29+AD31+AD33+AD35+AD37+AD39+AD41+AD43+AD45+AD47+AD49+AD51+#REF!+AD53+AD55+AD57+AD59+AD61+AD63+AD65+AD67+AD69+AD71+AD73+AD75+AD77+AD79+AD81)</f>
        <v>#REF!</v>
      </c>
      <c r="AE83" s="62">
        <f t="shared" ref="AE83:BB83" si="2">SUM(AE13:AE82)</f>
        <v>144.625</v>
      </c>
      <c r="AF83" s="62">
        <f t="shared" si="2"/>
        <v>38.875</v>
      </c>
      <c r="AG83" s="62">
        <f t="shared" si="2"/>
        <v>25</v>
      </c>
      <c r="AH83" s="62">
        <f t="shared" si="2"/>
        <v>234.22000000000003</v>
      </c>
      <c r="AI83" s="62">
        <f t="shared" si="2"/>
        <v>241.5</v>
      </c>
      <c r="AJ83" s="62">
        <f t="shared" si="2"/>
        <v>0</v>
      </c>
      <c r="AK83" s="62">
        <f t="shared" si="2"/>
        <v>8</v>
      </c>
      <c r="AL83" s="62">
        <f t="shared" si="2"/>
        <v>4.5</v>
      </c>
      <c r="AM83" s="62">
        <f t="shared" si="2"/>
        <v>0</v>
      </c>
      <c r="AN83" s="62">
        <f t="shared" si="2"/>
        <v>0</v>
      </c>
      <c r="AO83" s="62">
        <f t="shared" si="2"/>
        <v>77.89</v>
      </c>
      <c r="AP83" s="62">
        <f t="shared" si="2"/>
        <v>0</v>
      </c>
      <c r="AQ83" s="62">
        <f t="shared" si="2"/>
        <v>0</v>
      </c>
      <c r="AR83" s="62">
        <f t="shared" si="2"/>
        <v>8871.5850000000028</v>
      </c>
      <c r="AS83" s="62">
        <f t="shared" si="2"/>
        <v>144.625</v>
      </c>
      <c r="AT83" s="62">
        <f t="shared" si="2"/>
        <v>172.34000000000003</v>
      </c>
      <c r="AU83" s="62">
        <f t="shared" si="2"/>
        <v>0</v>
      </c>
      <c r="AV83" s="62">
        <f t="shared" si="2"/>
        <v>0</v>
      </c>
      <c r="AW83" s="62">
        <f t="shared" si="2"/>
        <v>0</v>
      </c>
      <c r="AX83" s="62">
        <f t="shared" si="2"/>
        <v>2832.4300000000003</v>
      </c>
      <c r="AY83" s="62">
        <f t="shared" si="2"/>
        <v>3149.3950000000004</v>
      </c>
      <c r="AZ83" s="62">
        <f t="shared" si="2"/>
        <v>5722.19</v>
      </c>
      <c r="BA83" s="62">
        <f t="shared" si="2"/>
        <v>4800</v>
      </c>
      <c r="BB83" s="62">
        <f t="shared" si="2"/>
        <v>3688900</v>
      </c>
      <c r="BC83" s="67" t="s">
        <v>4</v>
      </c>
    </row>
    <row r="84" spans="1:55" s="16" customFormat="1" ht="12.75" x14ac:dyDescent="0.2">
      <c r="A84" s="59"/>
      <c r="B84" s="60"/>
      <c r="C84" s="60"/>
      <c r="D84" s="60"/>
      <c r="E84" s="60"/>
      <c r="F84" s="60"/>
      <c r="G84" s="60"/>
      <c r="H84" s="59"/>
      <c r="J84" s="59"/>
      <c r="K84" s="59"/>
      <c r="L84" s="59"/>
      <c r="M84" s="59"/>
      <c r="N84" s="59"/>
      <c r="O84" s="59"/>
      <c r="P84" s="59"/>
      <c r="Q84" s="17">
        <f>SUM(Q14+Q16+Q18+Q20+Q22+Q24+Q26+Q28+Q30+Q32+Q34+Q36+Q38+Q40+Q42+Q44+Q46+Q48+Q50+Q52+Q54+Q56+Q58+Q60+Q62+Q64+Q66+Q68+Q70+Q72+Q74+Q76+Q78+Q80+Q82)</f>
        <v>6409.7199999999984</v>
      </c>
      <c r="R84" s="17">
        <f t="shared" ref="R84:AC84" si="3">SUM(R14+R16+R18+R20+R22+R24+R26+R28+R30+R32+R34+R36+R38+R40+R42+R44+R46+R48+R50+R52+R54+R56+R58+R60+R62+R64+R66+R68+R70+R72+R74+R76+R78+R80+R82)</f>
        <v>0</v>
      </c>
      <c r="S84" s="17">
        <f t="shared" si="3"/>
        <v>979.67000000000007</v>
      </c>
      <c r="T84" s="17">
        <f t="shared" si="3"/>
        <v>0</v>
      </c>
      <c r="U84" s="17">
        <f t="shared" si="3"/>
        <v>0</v>
      </c>
      <c r="V84" s="17">
        <f t="shared" si="3"/>
        <v>0</v>
      </c>
      <c r="W84" s="17">
        <f t="shared" si="3"/>
        <v>276.58</v>
      </c>
      <c r="X84" s="17">
        <f t="shared" si="3"/>
        <v>88.946489240434403</v>
      </c>
      <c r="Y84" s="17">
        <f t="shared" si="3"/>
        <v>0</v>
      </c>
      <c r="Z84" s="17">
        <f t="shared" si="3"/>
        <v>0</v>
      </c>
      <c r="AA84" s="17">
        <f t="shared" si="3"/>
        <v>0</v>
      </c>
      <c r="AB84" s="17">
        <f t="shared" si="3"/>
        <v>0</v>
      </c>
      <c r="AC84" s="17">
        <f t="shared" si="3"/>
        <v>406.06</v>
      </c>
      <c r="AD84" s="17" t="e">
        <f>SUM(AD14+AD16+AD18+AD20+AD22+AD24+AD26+AD28+AD30+AD32+AD34+AD36+AD38+AD40+AD42+AD44+AD46+AD48+AD50+AD52+#REF!+AD54+AD56+AD58+AD60+AD62+AD64+AD66+AD68+AD70+AD72+AD74+AD76+AD78+AD80+AD82)</f>
        <v>#REF!</v>
      </c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8"/>
    </row>
    <row r="85" spans="1:55" s="16" customFormat="1" ht="41.85" customHeight="1" x14ac:dyDescent="0.2">
      <c r="A85" s="69" t="s">
        <v>1424</v>
      </c>
      <c r="B85" s="58"/>
      <c r="C85" s="58"/>
      <c r="D85" s="58"/>
      <c r="E85" s="58"/>
      <c r="F85" s="58"/>
      <c r="G85" s="58"/>
      <c r="H85" s="79" t="s">
        <v>4</v>
      </c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69" t="s">
        <v>1425</v>
      </c>
      <c r="AA85" s="58"/>
      <c r="AB85" s="58"/>
      <c r="AC85" s="58"/>
      <c r="AD85" s="58"/>
      <c r="AE85" s="58"/>
      <c r="AF85" s="58"/>
      <c r="AG85" s="58"/>
      <c r="AH85" s="79" t="s">
        <v>4</v>
      </c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69" t="s">
        <v>1426</v>
      </c>
      <c r="AZ85" s="58"/>
      <c r="BA85" s="58"/>
      <c r="BB85" s="58"/>
      <c r="BC85" s="58"/>
    </row>
  </sheetData>
  <mergeCells count="1550">
    <mergeCell ref="AZ83:AZ84"/>
    <mergeCell ref="BA83:BA84"/>
    <mergeCell ref="BB83:BB84"/>
    <mergeCell ref="BC83:BC84"/>
    <mergeCell ref="A85:G85"/>
    <mergeCell ref="H85:Y85"/>
    <mergeCell ref="Z85:AG85"/>
    <mergeCell ref="AH85:AX85"/>
    <mergeCell ref="AY85:BC85"/>
    <mergeCell ref="AU83:AU84"/>
    <mergeCell ref="AV83:AV84"/>
    <mergeCell ref="AW83:AW84"/>
    <mergeCell ref="AX83:AX84"/>
    <mergeCell ref="AY83:AY84"/>
    <mergeCell ref="AP83:AP84"/>
    <mergeCell ref="AQ83:AQ84"/>
    <mergeCell ref="AR83:AR84"/>
    <mergeCell ref="AS83:AS84"/>
    <mergeCell ref="AT83:AT84"/>
    <mergeCell ref="AK83:AK84"/>
    <mergeCell ref="AL83:AL84"/>
    <mergeCell ref="AM83:AM84"/>
    <mergeCell ref="AN83:AN84"/>
    <mergeCell ref="AO83:AO84"/>
    <mergeCell ref="AF83:AF84"/>
    <mergeCell ref="AG83:AG84"/>
    <mergeCell ref="AH83:AH84"/>
    <mergeCell ref="AI83:AI84"/>
    <mergeCell ref="AJ83:AJ84"/>
    <mergeCell ref="M83:M84"/>
    <mergeCell ref="N83:N84"/>
    <mergeCell ref="O83:O84"/>
    <mergeCell ref="P83:P84"/>
    <mergeCell ref="AE83:AE84"/>
    <mergeCell ref="A83:G84"/>
    <mergeCell ref="H83:H84"/>
    <mergeCell ref="J83:J84"/>
    <mergeCell ref="K83:K84"/>
    <mergeCell ref="L83:L84"/>
    <mergeCell ref="AY81:AY82"/>
    <mergeCell ref="AZ81:AZ82"/>
    <mergeCell ref="BA81:BA82"/>
    <mergeCell ref="BB81:BB82"/>
    <mergeCell ref="BC81:BC82"/>
    <mergeCell ref="AT81:AT82"/>
    <mergeCell ref="AU81:AU82"/>
    <mergeCell ref="AV81:AV82"/>
    <mergeCell ref="AW81:AW82"/>
    <mergeCell ref="AX81:AX82"/>
    <mergeCell ref="AO81:AO82"/>
    <mergeCell ref="AP81:AP82"/>
    <mergeCell ref="AQ81:AQ82"/>
    <mergeCell ref="AR81:AR82"/>
    <mergeCell ref="AS81:AS82"/>
    <mergeCell ref="AJ81:AJ82"/>
    <mergeCell ref="AK81:AK82"/>
    <mergeCell ref="AL81:AL82"/>
    <mergeCell ref="AM81:AM82"/>
    <mergeCell ref="AN81:AN82"/>
    <mergeCell ref="AE81:AE82"/>
    <mergeCell ref="AF81:AF82"/>
    <mergeCell ref="AG81:AG82"/>
    <mergeCell ref="AH81:AH82"/>
    <mergeCell ref="AI81:AI82"/>
    <mergeCell ref="L81:L82"/>
    <mergeCell ref="M81:M82"/>
    <mergeCell ref="N81:N82"/>
    <mergeCell ref="O81:O82"/>
    <mergeCell ref="P81:P82"/>
    <mergeCell ref="F81:F82"/>
    <mergeCell ref="G81:G82"/>
    <mergeCell ref="H81:H82"/>
    <mergeCell ref="J81:J82"/>
    <mergeCell ref="K81:K82"/>
    <mergeCell ref="A81:A82"/>
    <mergeCell ref="B81:B82"/>
    <mergeCell ref="C81:C82"/>
    <mergeCell ref="D81:D82"/>
    <mergeCell ref="E81:E82"/>
    <mergeCell ref="AY79:AY80"/>
    <mergeCell ref="AZ79:AZ80"/>
    <mergeCell ref="AE79:AE80"/>
    <mergeCell ref="AF79:AF80"/>
    <mergeCell ref="AG79:AG80"/>
    <mergeCell ref="AH79:AH80"/>
    <mergeCell ref="AI79:AI80"/>
    <mergeCell ref="L79:L80"/>
    <mergeCell ref="M79:M80"/>
    <mergeCell ref="N79:N80"/>
    <mergeCell ref="O79:O80"/>
    <mergeCell ref="P79:P80"/>
    <mergeCell ref="F79:F80"/>
    <mergeCell ref="G79:G80"/>
    <mergeCell ref="H79:H80"/>
    <mergeCell ref="J79:J80"/>
    <mergeCell ref="K79:K80"/>
    <mergeCell ref="BA79:BA80"/>
    <mergeCell ref="BB79:BB80"/>
    <mergeCell ref="BC79:BC80"/>
    <mergeCell ref="AT79:AT80"/>
    <mergeCell ref="AU79:AU80"/>
    <mergeCell ref="AV79:AV80"/>
    <mergeCell ref="AW79:AW80"/>
    <mergeCell ref="AX79:AX80"/>
    <mergeCell ref="AO79:AO80"/>
    <mergeCell ref="AP79:AP80"/>
    <mergeCell ref="AQ79:AQ80"/>
    <mergeCell ref="AR79:AR80"/>
    <mergeCell ref="AS79:AS80"/>
    <mergeCell ref="AJ79:AJ80"/>
    <mergeCell ref="AK79:AK80"/>
    <mergeCell ref="AL79:AL80"/>
    <mergeCell ref="AM79:AM80"/>
    <mergeCell ref="AN79:AN80"/>
    <mergeCell ref="A79:A80"/>
    <mergeCell ref="B79:B80"/>
    <mergeCell ref="C79:C80"/>
    <mergeCell ref="D79:D80"/>
    <mergeCell ref="E79:E80"/>
    <mergeCell ref="AY77:AY78"/>
    <mergeCell ref="AZ77:AZ78"/>
    <mergeCell ref="BA77:BA78"/>
    <mergeCell ref="BB77:BB78"/>
    <mergeCell ref="BC77:BC78"/>
    <mergeCell ref="AT77:AT78"/>
    <mergeCell ref="AU77:AU78"/>
    <mergeCell ref="AV77:AV78"/>
    <mergeCell ref="AW77:AW78"/>
    <mergeCell ref="AX77:AX78"/>
    <mergeCell ref="AO77:AO78"/>
    <mergeCell ref="AP77:AP78"/>
    <mergeCell ref="AQ77:AQ78"/>
    <mergeCell ref="AR77:AR78"/>
    <mergeCell ref="AS77:AS78"/>
    <mergeCell ref="AJ77:AJ78"/>
    <mergeCell ref="AK77:AK78"/>
    <mergeCell ref="AL77:AL78"/>
    <mergeCell ref="AM77:AM78"/>
    <mergeCell ref="AN77:AN78"/>
    <mergeCell ref="AE77:AE78"/>
    <mergeCell ref="AF77:AF78"/>
    <mergeCell ref="AG77:AG78"/>
    <mergeCell ref="AH77:AH78"/>
    <mergeCell ref="AI77:AI78"/>
    <mergeCell ref="L77:L78"/>
    <mergeCell ref="M77:M78"/>
    <mergeCell ref="N77:N78"/>
    <mergeCell ref="O77:O78"/>
    <mergeCell ref="P77:P78"/>
    <mergeCell ref="F77:F78"/>
    <mergeCell ref="G77:G78"/>
    <mergeCell ref="H77:H78"/>
    <mergeCell ref="J77:J78"/>
    <mergeCell ref="K77:K78"/>
    <mergeCell ref="A77:A78"/>
    <mergeCell ref="B77:B78"/>
    <mergeCell ref="C77:C78"/>
    <mergeCell ref="D77:D78"/>
    <mergeCell ref="E77:E78"/>
    <mergeCell ref="AY75:AY76"/>
    <mergeCell ref="AZ75:AZ76"/>
    <mergeCell ref="BA75:BA76"/>
    <mergeCell ref="BB75:BB76"/>
    <mergeCell ref="L75:L76"/>
    <mergeCell ref="M75:M76"/>
    <mergeCell ref="N75:N76"/>
    <mergeCell ref="O75:O76"/>
    <mergeCell ref="P75:P76"/>
    <mergeCell ref="F75:F76"/>
    <mergeCell ref="G75:G76"/>
    <mergeCell ref="H75:H76"/>
    <mergeCell ref="J75:J76"/>
    <mergeCell ref="K75:K76"/>
    <mergeCell ref="A75:A76"/>
    <mergeCell ref="B75:B76"/>
    <mergeCell ref="C75:C76"/>
    <mergeCell ref="D75:D76"/>
    <mergeCell ref="E75:E76"/>
    <mergeCell ref="BC75:BC76"/>
    <mergeCell ref="AT75:AT76"/>
    <mergeCell ref="AU75:AU76"/>
    <mergeCell ref="AV75:AV76"/>
    <mergeCell ref="AW75:AW76"/>
    <mergeCell ref="AX75:AX76"/>
    <mergeCell ref="AO75:AO76"/>
    <mergeCell ref="AP75:AP76"/>
    <mergeCell ref="AQ75:AQ76"/>
    <mergeCell ref="AR75:AR76"/>
    <mergeCell ref="AS75:AS76"/>
    <mergeCell ref="AJ75:AJ76"/>
    <mergeCell ref="AK75:AK76"/>
    <mergeCell ref="AL75:AL76"/>
    <mergeCell ref="AM75:AM76"/>
    <mergeCell ref="AN75:AN76"/>
    <mergeCell ref="AE75:AE76"/>
    <mergeCell ref="AF75:AF76"/>
    <mergeCell ref="AG75:AG76"/>
    <mergeCell ref="AH75:AH76"/>
    <mergeCell ref="AI75:AI76"/>
    <mergeCell ref="AY73:AY74"/>
    <mergeCell ref="AZ73:AZ74"/>
    <mergeCell ref="BA73:BA74"/>
    <mergeCell ref="BB73:BB74"/>
    <mergeCell ref="BC73:BC74"/>
    <mergeCell ref="AT73:AT74"/>
    <mergeCell ref="AU73:AU74"/>
    <mergeCell ref="AV73:AV74"/>
    <mergeCell ref="AW73:AW74"/>
    <mergeCell ref="AX73:AX74"/>
    <mergeCell ref="AO73:AO74"/>
    <mergeCell ref="AP73:AP74"/>
    <mergeCell ref="AQ73:AQ74"/>
    <mergeCell ref="AR73:AR74"/>
    <mergeCell ref="AS73:AS74"/>
    <mergeCell ref="AJ73:AJ74"/>
    <mergeCell ref="AK73:AK74"/>
    <mergeCell ref="AL73:AL74"/>
    <mergeCell ref="AM73:AM74"/>
    <mergeCell ref="AN73:AN74"/>
    <mergeCell ref="AE73:AE74"/>
    <mergeCell ref="AF73:AF74"/>
    <mergeCell ref="AG73:AG74"/>
    <mergeCell ref="AH73:AH74"/>
    <mergeCell ref="AI73:AI74"/>
    <mergeCell ref="L73:L74"/>
    <mergeCell ref="M73:M74"/>
    <mergeCell ref="N73:N74"/>
    <mergeCell ref="O73:O74"/>
    <mergeCell ref="P73:P74"/>
    <mergeCell ref="F73:F74"/>
    <mergeCell ref="G73:G74"/>
    <mergeCell ref="H73:H74"/>
    <mergeCell ref="J73:J74"/>
    <mergeCell ref="K73:K74"/>
    <mergeCell ref="A73:A74"/>
    <mergeCell ref="B73:B74"/>
    <mergeCell ref="C73:C74"/>
    <mergeCell ref="D73:D74"/>
    <mergeCell ref="E73:E74"/>
    <mergeCell ref="AY71:AY72"/>
    <mergeCell ref="AZ71:AZ72"/>
    <mergeCell ref="BA71:BA72"/>
    <mergeCell ref="BB71:BB72"/>
    <mergeCell ref="BC71:BC72"/>
    <mergeCell ref="AT71:AT72"/>
    <mergeCell ref="AU71:AU72"/>
    <mergeCell ref="AV71:AV72"/>
    <mergeCell ref="AW71:AW72"/>
    <mergeCell ref="AX71:AX72"/>
    <mergeCell ref="AO71:AO72"/>
    <mergeCell ref="AP71:AP72"/>
    <mergeCell ref="AQ71:AQ72"/>
    <mergeCell ref="AR71:AR72"/>
    <mergeCell ref="AS71:AS72"/>
    <mergeCell ref="AJ71:AJ72"/>
    <mergeCell ref="AK71:AK72"/>
    <mergeCell ref="AL71:AL72"/>
    <mergeCell ref="AM71:AM72"/>
    <mergeCell ref="AN71:AN72"/>
    <mergeCell ref="AE71:AE72"/>
    <mergeCell ref="AF71:AF72"/>
    <mergeCell ref="AG71:AG72"/>
    <mergeCell ref="AH71:AH72"/>
    <mergeCell ref="AI71:AI72"/>
    <mergeCell ref="L71:L72"/>
    <mergeCell ref="M71:M72"/>
    <mergeCell ref="N71:N72"/>
    <mergeCell ref="O71:O72"/>
    <mergeCell ref="P71:P72"/>
    <mergeCell ref="F71:F72"/>
    <mergeCell ref="G71:G72"/>
    <mergeCell ref="H71:H72"/>
    <mergeCell ref="J71:J72"/>
    <mergeCell ref="K71:K72"/>
    <mergeCell ref="A71:A72"/>
    <mergeCell ref="B71:B72"/>
    <mergeCell ref="C71:C72"/>
    <mergeCell ref="D71:D72"/>
    <mergeCell ref="E71:E72"/>
    <mergeCell ref="AY69:AY70"/>
    <mergeCell ref="AZ69:AZ70"/>
    <mergeCell ref="BA69:BA70"/>
    <mergeCell ref="BB69:BB70"/>
    <mergeCell ref="BC69:BC70"/>
    <mergeCell ref="AT69:AT70"/>
    <mergeCell ref="AU69:AU70"/>
    <mergeCell ref="AV69:AV70"/>
    <mergeCell ref="AW69:AW70"/>
    <mergeCell ref="AX69:AX70"/>
    <mergeCell ref="AO69:AO70"/>
    <mergeCell ref="AP69:AP70"/>
    <mergeCell ref="AQ69:AQ70"/>
    <mergeCell ref="AR69:AR70"/>
    <mergeCell ref="AS69:AS70"/>
    <mergeCell ref="AJ69:AJ70"/>
    <mergeCell ref="AK69:AK70"/>
    <mergeCell ref="AL69:AL70"/>
    <mergeCell ref="AM69:AM70"/>
    <mergeCell ref="AN69:AN70"/>
    <mergeCell ref="AE69:AE70"/>
    <mergeCell ref="AF69:AF70"/>
    <mergeCell ref="AG69:AG70"/>
    <mergeCell ref="AH69:AH70"/>
    <mergeCell ref="AI69:AI70"/>
    <mergeCell ref="L69:L70"/>
    <mergeCell ref="M69:M70"/>
    <mergeCell ref="N69:N70"/>
    <mergeCell ref="O69:O70"/>
    <mergeCell ref="P69:P70"/>
    <mergeCell ref="F69:F70"/>
    <mergeCell ref="G69:G70"/>
    <mergeCell ref="H69:H70"/>
    <mergeCell ref="J69:J70"/>
    <mergeCell ref="K69:K70"/>
    <mergeCell ref="A69:A70"/>
    <mergeCell ref="B69:B70"/>
    <mergeCell ref="C69:C70"/>
    <mergeCell ref="D69:D70"/>
    <mergeCell ref="E69:E70"/>
    <mergeCell ref="AY67:AY68"/>
    <mergeCell ref="AZ67:AZ68"/>
    <mergeCell ref="BA67:BA68"/>
    <mergeCell ref="BB67:BB68"/>
    <mergeCell ref="BC67:BC68"/>
    <mergeCell ref="AT67:AT68"/>
    <mergeCell ref="AU67:AU68"/>
    <mergeCell ref="AV67:AV68"/>
    <mergeCell ref="AW67:AW68"/>
    <mergeCell ref="AX67:AX68"/>
    <mergeCell ref="AO67:AO68"/>
    <mergeCell ref="AP67:AP68"/>
    <mergeCell ref="AQ67:AQ68"/>
    <mergeCell ref="AR67:AR68"/>
    <mergeCell ref="AS67:AS68"/>
    <mergeCell ref="AJ67:AJ68"/>
    <mergeCell ref="AK67:AK68"/>
    <mergeCell ref="AL67:AL68"/>
    <mergeCell ref="AM67:AM68"/>
    <mergeCell ref="AN67:AN68"/>
    <mergeCell ref="AE67:AE68"/>
    <mergeCell ref="AF67:AF68"/>
    <mergeCell ref="AG67:AG68"/>
    <mergeCell ref="AH67:AH68"/>
    <mergeCell ref="AI67:AI68"/>
    <mergeCell ref="L67:L68"/>
    <mergeCell ref="M67:M68"/>
    <mergeCell ref="N67:N68"/>
    <mergeCell ref="O67:O68"/>
    <mergeCell ref="P67:P68"/>
    <mergeCell ref="F67:F68"/>
    <mergeCell ref="G67:G68"/>
    <mergeCell ref="H67:H68"/>
    <mergeCell ref="J67:J68"/>
    <mergeCell ref="K67:K68"/>
    <mergeCell ref="A67:A68"/>
    <mergeCell ref="B67:B68"/>
    <mergeCell ref="C67:C68"/>
    <mergeCell ref="D67:D68"/>
    <mergeCell ref="E67:E68"/>
    <mergeCell ref="AY65:AY66"/>
    <mergeCell ref="AZ65:AZ66"/>
    <mergeCell ref="BA65:BA66"/>
    <mergeCell ref="BB65:BB66"/>
    <mergeCell ref="BC65:BC66"/>
    <mergeCell ref="AT65:AT66"/>
    <mergeCell ref="AU65:AU66"/>
    <mergeCell ref="AV65:AV66"/>
    <mergeCell ref="AW65:AW66"/>
    <mergeCell ref="AX65:AX66"/>
    <mergeCell ref="AO65:AO66"/>
    <mergeCell ref="AP65:AP66"/>
    <mergeCell ref="AQ65:AQ66"/>
    <mergeCell ref="AR65:AR66"/>
    <mergeCell ref="AS65:AS66"/>
    <mergeCell ref="AJ65:AJ66"/>
    <mergeCell ref="AK65:AK66"/>
    <mergeCell ref="AL65:AL66"/>
    <mergeCell ref="AM65:AM66"/>
    <mergeCell ref="AN65:AN66"/>
    <mergeCell ref="AE65:AE66"/>
    <mergeCell ref="AF65:AF66"/>
    <mergeCell ref="AG65:AG66"/>
    <mergeCell ref="AH65:AH66"/>
    <mergeCell ref="AI65:AI66"/>
    <mergeCell ref="L65:L66"/>
    <mergeCell ref="M65:M66"/>
    <mergeCell ref="N65:N66"/>
    <mergeCell ref="O65:O66"/>
    <mergeCell ref="P65:P66"/>
    <mergeCell ref="F65:F66"/>
    <mergeCell ref="G65:G66"/>
    <mergeCell ref="H65:H66"/>
    <mergeCell ref="J65:J66"/>
    <mergeCell ref="K65:K66"/>
    <mergeCell ref="A65:A66"/>
    <mergeCell ref="B65:B66"/>
    <mergeCell ref="C65:C66"/>
    <mergeCell ref="D65:D66"/>
    <mergeCell ref="E65:E66"/>
    <mergeCell ref="AY63:AY64"/>
    <mergeCell ref="AZ63:AZ64"/>
    <mergeCell ref="BA63:BA64"/>
    <mergeCell ref="BB63:BB64"/>
    <mergeCell ref="BC63:BC64"/>
    <mergeCell ref="AT63:AT64"/>
    <mergeCell ref="AU63:AU64"/>
    <mergeCell ref="AV63:AV64"/>
    <mergeCell ref="AW63:AW64"/>
    <mergeCell ref="AX63:AX64"/>
    <mergeCell ref="AO63:AO64"/>
    <mergeCell ref="AP63:AP64"/>
    <mergeCell ref="AQ63:AQ64"/>
    <mergeCell ref="AR63:AR64"/>
    <mergeCell ref="AS63:AS64"/>
    <mergeCell ref="AJ63:AJ64"/>
    <mergeCell ref="AK63:AK64"/>
    <mergeCell ref="AL63:AL64"/>
    <mergeCell ref="AM63:AM64"/>
    <mergeCell ref="AN63:AN64"/>
    <mergeCell ref="AE63:AE64"/>
    <mergeCell ref="AF63:AF64"/>
    <mergeCell ref="AG63:AG64"/>
    <mergeCell ref="AH63:AH64"/>
    <mergeCell ref="AI63:AI64"/>
    <mergeCell ref="L63:L64"/>
    <mergeCell ref="M63:M64"/>
    <mergeCell ref="N63:N64"/>
    <mergeCell ref="O63:O64"/>
    <mergeCell ref="P63:P64"/>
    <mergeCell ref="F63:F64"/>
    <mergeCell ref="G63:G64"/>
    <mergeCell ref="H63:H64"/>
    <mergeCell ref="J63:J64"/>
    <mergeCell ref="K63:K64"/>
    <mergeCell ref="A63:A64"/>
    <mergeCell ref="B63:B64"/>
    <mergeCell ref="C63:C64"/>
    <mergeCell ref="D63:D64"/>
    <mergeCell ref="E63:E64"/>
    <mergeCell ref="AY61:AY62"/>
    <mergeCell ref="AZ61:AZ62"/>
    <mergeCell ref="BA61:BA62"/>
    <mergeCell ref="BB61:BB62"/>
    <mergeCell ref="BC61:BC62"/>
    <mergeCell ref="AT61:AT62"/>
    <mergeCell ref="AU61:AU62"/>
    <mergeCell ref="AV61:AV62"/>
    <mergeCell ref="AW61:AW62"/>
    <mergeCell ref="AX61:AX62"/>
    <mergeCell ref="AO61:AO62"/>
    <mergeCell ref="AP61:AP62"/>
    <mergeCell ref="AQ61:AQ62"/>
    <mergeCell ref="AR61:AR62"/>
    <mergeCell ref="AS61:AS62"/>
    <mergeCell ref="AJ61:AJ62"/>
    <mergeCell ref="AK61:AK62"/>
    <mergeCell ref="AL61:AL62"/>
    <mergeCell ref="AM61:AM62"/>
    <mergeCell ref="AN61:AN62"/>
    <mergeCell ref="AE61:AE62"/>
    <mergeCell ref="AF61:AF62"/>
    <mergeCell ref="AG61:AG62"/>
    <mergeCell ref="AH61:AH62"/>
    <mergeCell ref="AI61:AI62"/>
    <mergeCell ref="L61:L62"/>
    <mergeCell ref="M61:M62"/>
    <mergeCell ref="N61:N62"/>
    <mergeCell ref="O61:O62"/>
    <mergeCell ref="P61:P62"/>
    <mergeCell ref="F61:F62"/>
    <mergeCell ref="G61:G62"/>
    <mergeCell ref="H61:H62"/>
    <mergeCell ref="J61:J62"/>
    <mergeCell ref="K61:K62"/>
    <mergeCell ref="A61:A62"/>
    <mergeCell ref="B61:B62"/>
    <mergeCell ref="C61:C62"/>
    <mergeCell ref="D61:D62"/>
    <mergeCell ref="E61:E62"/>
    <mergeCell ref="AY59:AY60"/>
    <mergeCell ref="AZ59:AZ60"/>
    <mergeCell ref="BA59:BA60"/>
    <mergeCell ref="BB59:BB60"/>
    <mergeCell ref="BC59:BC60"/>
    <mergeCell ref="AT59:AT60"/>
    <mergeCell ref="AU59:AU60"/>
    <mergeCell ref="AV59:AV60"/>
    <mergeCell ref="AW59:AW60"/>
    <mergeCell ref="AX59:AX60"/>
    <mergeCell ref="AO59:AO60"/>
    <mergeCell ref="AP59:AP60"/>
    <mergeCell ref="AQ59:AQ60"/>
    <mergeCell ref="AR59:AR60"/>
    <mergeCell ref="AS59:AS60"/>
    <mergeCell ref="AJ59:AJ60"/>
    <mergeCell ref="AK59:AK60"/>
    <mergeCell ref="AL59:AL60"/>
    <mergeCell ref="AM59:AM60"/>
    <mergeCell ref="AN59:AN60"/>
    <mergeCell ref="AE59:AE60"/>
    <mergeCell ref="AF59:AF60"/>
    <mergeCell ref="AG59:AG60"/>
    <mergeCell ref="AH59:AH60"/>
    <mergeCell ref="AI59:AI60"/>
    <mergeCell ref="L59:L60"/>
    <mergeCell ref="M59:M60"/>
    <mergeCell ref="N59:N60"/>
    <mergeCell ref="O59:O60"/>
    <mergeCell ref="P59:P60"/>
    <mergeCell ref="F59:F60"/>
    <mergeCell ref="G59:G60"/>
    <mergeCell ref="H59:H60"/>
    <mergeCell ref="J59:J60"/>
    <mergeCell ref="K59:K60"/>
    <mergeCell ref="A59:A60"/>
    <mergeCell ref="B59:B60"/>
    <mergeCell ref="C59:C60"/>
    <mergeCell ref="D59:D60"/>
    <mergeCell ref="E59:E60"/>
    <mergeCell ref="AY57:AY58"/>
    <mergeCell ref="AZ57:AZ58"/>
    <mergeCell ref="BA57:BA58"/>
    <mergeCell ref="BB57:BB58"/>
    <mergeCell ref="BC57:BC58"/>
    <mergeCell ref="AT57:AT58"/>
    <mergeCell ref="AU57:AU58"/>
    <mergeCell ref="AV57:AV58"/>
    <mergeCell ref="AW57:AW58"/>
    <mergeCell ref="AX57:AX58"/>
    <mergeCell ref="AO57:AO58"/>
    <mergeCell ref="AP57:AP58"/>
    <mergeCell ref="AQ57:AQ58"/>
    <mergeCell ref="AR57:AR58"/>
    <mergeCell ref="AS57:AS58"/>
    <mergeCell ref="AJ57:AJ58"/>
    <mergeCell ref="AK57:AK58"/>
    <mergeCell ref="AL57:AL58"/>
    <mergeCell ref="AM57:AM58"/>
    <mergeCell ref="AN57:AN58"/>
    <mergeCell ref="AE57:AE58"/>
    <mergeCell ref="AF57:AF58"/>
    <mergeCell ref="AG57:AG58"/>
    <mergeCell ref="AH57:AH58"/>
    <mergeCell ref="AI57:AI58"/>
    <mergeCell ref="L57:L58"/>
    <mergeCell ref="M57:M58"/>
    <mergeCell ref="N57:N58"/>
    <mergeCell ref="O57:O58"/>
    <mergeCell ref="P57:P58"/>
    <mergeCell ref="F57:F58"/>
    <mergeCell ref="G57:G58"/>
    <mergeCell ref="H57:H58"/>
    <mergeCell ref="J57:J58"/>
    <mergeCell ref="K57:K58"/>
    <mergeCell ref="A57:A58"/>
    <mergeCell ref="B57:B58"/>
    <mergeCell ref="C57:C58"/>
    <mergeCell ref="D57:D58"/>
    <mergeCell ref="E57:E58"/>
    <mergeCell ref="AY55:AY56"/>
    <mergeCell ref="AZ55:AZ56"/>
    <mergeCell ref="BA55:BA56"/>
    <mergeCell ref="BB55:BB56"/>
    <mergeCell ref="BC55:BC56"/>
    <mergeCell ref="AT55:AT56"/>
    <mergeCell ref="AU55:AU56"/>
    <mergeCell ref="AV55:AV56"/>
    <mergeCell ref="AW55:AW56"/>
    <mergeCell ref="AX55:AX56"/>
    <mergeCell ref="AO55:AO56"/>
    <mergeCell ref="AP55:AP56"/>
    <mergeCell ref="AQ55:AQ56"/>
    <mergeCell ref="AR55:AR56"/>
    <mergeCell ref="AS55:AS56"/>
    <mergeCell ref="AJ55:AJ56"/>
    <mergeCell ref="AK55:AK56"/>
    <mergeCell ref="AL55:AL56"/>
    <mergeCell ref="AM55:AM56"/>
    <mergeCell ref="AN55:AN56"/>
    <mergeCell ref="AE55:AE56"/>
    <mergeCell ref="AF55:AF56"/>
    <mergeCell ref="AG55:AG56"/>
    <mergeCell ref="AH55:AH56"/>
    <mergeCell ref="AI55:AI56"/>
    <mergeCell ref="L55:L56"/>
    <mergeCell ref="M55:M56"/>
    <mergeCell ref="N55:N56"/>
    <mergeCell ref="O55:O56"/>
    <mergeCell ref="P55:P56"/>
    <mergeCell ref="F55:F56"/>
    <mergeCell ref="G55:G56"/>
    <mergeCell ref="H55:H56"/>
    <mergeCell ref="J55:J56"/>
    <mergeCell ref="K55:K56"/>
    <mergeCell ref="A55:A56"/>
    <mergeCell ref="B55:B56"/>
    <mergeCell ref="C55:C56"/>
    <mergeCell ref="D55:D56"/>
    <mergeCell ref="E55:E56"/>
    <mergeCell ref="AY53:AY54"/>
    <mergeCell ref="AZ53:AZ54"/>
    <mergeCell ref="BA53:BA54"/>
    <mergeCell ref="BB53:BB54"/>
    <mergeCell ref="BC53:BC54"/>
    <mergeCell ref="AT53:AT54"/>
    <mergeCell ref="AU53:AU54"/>
    <mergeCell ref="AV53:AV54"/>
    <mergeCell ref="AW53:AW54"/>
    <mergeCell ref="AX53:AX54"/>
    <mergeCell ref="AO53:AO54"/>
    <mergeCell ref="AP53:AP54"/>
    <mergeCell ref="AQ53:AQ54"/>
    <mergeCell ref="AR53:AR54"/>
    <mergeCell ref="AS53:AS54"/>
    <mergeCell ref="AJ53:AJ54"/>
    <mergeCell ref="AK53:AK54"/>
    <mergeCell ref="AL53:AL54"/>
    <mergeCell ref="AM53:AM54"/>
    <mergeCell ref="AN53:AN54"/>
    <mergeCell ref="AE53:AE54"/>
    <mergeCell ref="AF53:AF54"/>
    <mergeCell ref="AG53:AG54"/>
    <mergeCell ref="AH53:AH54"/>
    <mergeCell ref="AI53:AI54"/>
    <mergeCell ref="L53:L54"/>
    <mergeCell ref="M53:M54"/>
    <mergeCell ref="N53:N54"/>
    <mergeCell ref="O53:O54"/>
    <mergeCell ref="P53:P54"/>
    <mergeCell ref="F53:F54"/>
    <mergeCell ref="G53:G54"/>
    <mergeCell ref="H53:H54"/>
    <mergeCell ref="J53:J54"/>
    <mergeCell ref="K53:K54"/>
    <mergeCell ref="A53:A54"/>
    <mergeCell ref="B53:B54"/>
    <mergeCell ref="C53:C54"/>
    <mergeCell ref="D53:D54"/>
    <mergeCell ref="E53:E54"/>
    <mergeCell ref="AY51:AY52"/>
    <mergeCell ref="AZ51:AZ52"/>
    <mergeCell ref="BA51:BA52"/>
    <mergeCell ref="BB51:BB52"/>
    <mergeCell ref="BC51:BC52"/>
    <mergeCell ref="AT51:AT52"/>
    <mergeCell ref="AU51:AU52"/>
    <mergeCell ref="AV51:AV52"/>
    <mergeCell ref="AW51:AW52"/>
    <mergeCell ref="AX51:AX52"/>
    <mergeCell ref="AO51:AO52"/>
    <mergeCell ref="AP51:AP52"/>
    <mergeCell ref="AQ51:AQ52"/>
    <mergeCell ref="AR51:AR52"/>
    <mergeCell ref="AS51:AS52"/>
    <mergeCell ref="AJ51:AJ52"/>
    <mergeCell ref="AK51:AK52"/>
    <mergeCell ref="AL51:AL52"/>
    <mergeCell ref="AM51:AM52"/>
    <mergeCell ref="AN51:AN52"/>
    <mergeCell ref="AE51:AE52"/>
    <mergeCell ref="AF51:AF52"/>
    <mergeCell ref="AG51:AG52"/>
    <mergeCell ref="AH51:AH52"/>
    <mergeCell ref="AI51:AI52"/>
    <mergeCell ref="L51:L52"/>
    <mergeCell ref="M51:M52"/>
    <mergeCell ref="N51:N52"/>
    <mergeCell ref="O51:O52"/>
    <mergeCell ref="P51:P52"/>
    <mergeCell ref="F51:F52"/>
    <mergeCell ref="G51:G52"/>
    <mergeCell ref="H51:H52"/>
    <mergeCell ref="J51:J52"/>
    <mergeCell ref="K51:K52"/>
    <mergeCell ref="A51:A52"/>
    <mergeCell ref="B51:B52"/>
    <mergeCell ref="C51:C52"/>
    <mergeCell ref="D51:D52"/>
    <mergeCell ref="E51:E52"/>
    <mergeCell ref="AY49:AY50"/>
    <mergeCell ref="AZ49:AZ50"/>
    <mergeCell ref="BA49:BA50"/>
    <mergeCell ref="BB49:BB50"/>
    <mergeCell ref="BC49:BC50"/>
    <mergeCell ref="AT49:AT50"/>
    <mergeCell ref="AU49:AU50"/>
    <mergeCell ref="AV49:AV50"/>
    <mergeCell ref="AW49:AW50"/>
    <mergeCell ref="AX49:AX50"/>
    <mergeCell ref="AO49:AO50"/>
    <mergeCell ref="AP49:AP50"/>
    <mergeCell ref="AQ49:AQ50"/>
    <mergeCell ref="AR49:AR50"/>
    <mergeCell ref="AS49:AS50"/>
    <mergeCell ref="AJ49:AJ50"/>
    <mergeCell ref="AK49:AK50"/>
    <mergeCell ref="AL49:AL50"/>
    <mergeCell ref="AM49:AM50"/>
    <mergeCell ref="AN49:AN50"/>
    <mergeCell ref="AE49:AE50"/>
    <mergeCell ref="AF49:AF50"/>
    <mergeCell ref="AG49:AG50"/>
    <mergeCell ref="AH49:AH50"/>
    <mergeCell ref="AI49:AI50"/>
    <mergeCell ref="L49:L50"/>
    <mergeCell ref="M49:M50"/>
    <mergeCell ref="N49:N50"/>
    <mergeCell ref="O49:O50"/>
    <mergeCell ref="P49:P50"/>
    <mergeCell ref="F49:F50"/>
    <mergeCell ref="G49:G50"/>
    <mergeCell ref="H49:H50"/>
    <mergeCell ref="J49:J50"/>
    <mergeCell ref="K49:K50"/>
    <mergeCell ref="A49:A50"/>
    <mergeCell ref="B49:B50"/>
    <mergeCell ref="C49:C50"/>
    <mergeCell ref="D49:D50"/>
    <mergeCell ref="E49:E50"/>
    <mergeCell ref="AY47:AY48"/>
    <mergeCell ref="AZ47:AZ48"/>
    <mergeCell ref="BA47:BA48"/>
    <mergeCell ref="BB47:BB48"/>
    <mergeCell ref="BC47:BC48"/>
    <mergeCell ref="AT47:AT48"/>
    <mergeCell ref="AU47:AU48"/>
    <mergeCell ref="AV47:AV48"/>
    <mergeCell ref="AW47:AW48"/>
    <mergeCell ref="AX47:AX48"/>
    <mergeCell ref="AO47:AO48"/>
    <mergeCell ref="AP47:AP48"/>
    <mergeCell ref="AQ47:AQ48"/>
    <mergeCell ref="AR47:AR48"/>
    <mergeCell ref="AS47:AS48"/>
    <mergeCell ref="AJ47:AJ48"/>
    <mergeCell ref="AK47:AK48"/>
    <mergeCell ref="AL47:AL48"/>
    <mergeCell ref="AM47:AM48"/>
    <mergeCell ref="AN47:AN48"/>
    <mergeCell ref="AE47:AE48"/>
    <mergeCell ref="AF47:AF48"/>
    <mergeCell ref="AG47:AG48"/>
    <mergeCell ref="AH47:AH48"/>
    <mergeCell ref="AI47:AI48"/>
    <mergeCell ref="L47:L48"/>
    <mergeCell ref="M47:M48"/>
    <mergeCell ref="N47:N48"/>
    <mergeCell ref="O47:O48"/>
    <mergeCell ref="P47:P48"/>
    <mergeCell ref="F47:F48"/>
    <mergeCell ref="G47:G48"/>
    <mergeCell ref="H47:H48"/>
    <mergeCell ref="J47:J48"/>
    <mergeCell ref="K47:K48"/>
    <mergeCell ref="A47:A48"/>
    <mergeCell ref="B47:B48"/>
    <mergeCell ref="C47:C48"/>
    <mergeCell ref="D47:D48"/>
    <mergeCell ref="E47:E48"/>
    <mergeCell ref="AY45:AY46"/>
    <mergeCell ref="AZ45:AZ46"/>
    <mergeCell ref="BA45:BA46"/>
    <mergeCell ref="BB45:BB46"/>
    <mergeCell ref="BC45:BC46"/>
    <mergeCell ref="AT45:AT46"/>
    <mergeCell ref="AU45:AU46"/>
    <mergeCell ref="AV45:AV46"/>
    <mergeCell ref="AW45:AW46"/>
    <mergeCell ref="AX45:AX46"/>
    <mergeCell ref="AO45:AO46"/>
    <mergeCell ref="AP45:AP46"/>
    <mergeCell ref="AQ45:AQ46"/>
    <mergeCell ref="AR45:AR46"/>
    <mergeCell ref="AS45:AS46"/>
    <mergeCell ref="AJ45:AJ46"/>
    <mergeCell ref="AK45:AK46"/>
    <mergeCell ref="AL45:AL46"/>
    <mergeCell ref="AM45:AM46"/>
    <mergeCell ref="AN45:AN46"/>
    <mergeCell ref="AE45:AE46"/>
    <mergeCell ref="AF45:AF46"/>
    <mergeCell ref="AG45:AG46"/>
    <mergeCell ref="AH45:AH46"/>
    <mergeCell ref="AI45:AI46"/>
    <mergeCell ref="L45:L46"/>
    <mergeCell ref="M45:M46"/>
    <mergeCell ref="N45:N46"/>
    <mergeCell ref="O45:O46"/>
    <mergeCell ref="P45:P46"/>
    <mergeCell ref="F45:F46"/>
    <mergeCell ref="G45:G46"/>
    <mergeCell ref="H45:H46"/>
    <mergeCell ref="J45:J46"/>
    <mergeCell ref="K45:K46"/>
    <mergeCell ref="A45:A46"/>
    <mergeCell ref="B45:B46"/>
    <mergeCell ref="C45:C46"/>
    <mergeCell ref="D45:D46"/>
    <mergeCell ref="E45:E46"/>
    <mergeCell ref="AY43:AY44"/>
    <mergeCell ref="AZ43:AZ44"/>
    <mergeCell ref="BA43:BA44"/>
    <mergeCell ref="BB43:BB44"/>
    <mergeCell ref="BC43:BC44"/>
    <mergeCell ref="AT43:AT44"/>
    <mergeCell ref="AU43:AU44"/>
    <mergeCell ref="AV43:AV44"/>
    <mergeCell ref="AW43:AW44"/>
    <mergeCell ref="AX43:AX44"/>
    <mergeCell ref="AO43:AO44"/>
    <mergeCell ref="AP43:AP44"/>
    <mergeCell ref="AQ43:AQ44"/>
    <mergeCell ref="AR43:AR44"/>
    <mergeCell ref="AS43:AS44"/>
    <mergeCell ref="AJ43:AJ44"/>
    <mergeCell ref="AK43:AK44"/>
    <mergeCell ref="AL43:AL44"/>
    <mergeCell ref="AM43:AM44"/>
    <mergeCell ref="AN43:AN44"/>
    <mergeCell ref="AE43:AE44"/>
    <mergeCell ref="AF43:AF44"/>
    <mergeCell ref="AG43:AG44"/>
    <mergeCell ref="AH43:AH44"/>
    <mergeCell ref="AI43:AI44"/>
    <mergeCell ref="L43:L44"/>
    <mergeCell ref="M43:M44"/>
    <mergeCell ref="N43:N44"/>
    <mergeCell ref="O43:O44"/>
    <mergeCell ref="P43:P44"/>
    <mergeCell ref="F43:F44"/>
    <mergeCell ref="G43:G44"/>
    <mergeCell ref="H43:H44"/>
    <mergeCell ref="J43:J44"/>
    <mergeCell ref="K43:K44"/>
    <mergeCell ref="A43:A44"/>
    <mergeCell ref="B43:B44"/>
    <mergeCell ref="C43:C44"/>
    <mergeCell ref="D43:D44"/>
    <mergeCell ref="E43:E44"/>
    <mergeCell ref="AY41:AY42"/>
    <mergeCell ref="AZ41:AZ42"/>
    <mergeCell ref="BA41:BA42"/>
    <mergeCell ref="BB41:BB42"/>
    <mergeCell ref="BC41:BC42"/>
    <mergeCell ref="AT41:AT42"/>
    <mergeCell ref="AU41:AU42"/>
    <mergeCell ref="AV41:AV42"/>
    <mergeCell ref="AW41:AW42"/>
    <mergeCell ref="AX41:AX42"/>
    <mergeCell ref="AO41:AO42"/>
    <mergeCell ref="AP41:AP42"/>
    <mergeCell ref="AQ41:AQ42"/>
    <mergeCell ref="AR41:AR42"/>
    <mergeCell ref="AS41:AS42"/>
    <mergeCell ref="AJ41:AJ42"/>
    <mergeCell ref="AK41:AK42"/>
    <mergeCell ref="AL41:AL42"/>
    <mergeCell ref="AM41:AM42"/>
    <mergeCell ref="AN41:AN42"/>
    <mergeCell ref="AE41:AE42"/>
    <mergeCell ref="AF41:AF42"/>
    <mergeCell ref="AG41:AG42"/>
    <mergeCell ref="AH41:AH42"/>
    <mergeCell ref="AI41:AI42"/>
    <mergeCell ref="L41:L42"/>
    <mergeCell ref="M41:M42"/>
    <mergeCell ref="N41:N42"/>
    <mergeCell ref="O41:O42"/>
    <mergeCell ref="P41:P42"/>
    <mergeCell ref="F41:F42"/>
    <mergeCell ref="G41:G42"/>
    <mergeCell ref="H41:H42"/>
    <mergeCell ref="J41:J42"/>
    <mergeCell ref="K41:K42"/>
    <mergeCell ref="A41:A42"/>
    <mergeCell ref="B41:B42"/>
    <mergeCell ref="C41:C42"/>
    <mergeCell ref="D41:D42"/>
    <mergeCell ref="E41:E42"/>
    <mergeCell ref="AY39:AY40"/>
    <mergeCell ref="AZ39:AZ40"/>
    <mergeCell ref="BA39:BA40"/>
    <mergeCell ref="BB39:BB40"/>
    <mergeCell ref="BC39:BC40"/>
    <mergeCell ref="AT39:AT40"/>
    <mergeCell ref="AU39:AU40"/>
    <mergeCell ref="AV39:AV40"/>
    <mergeCell ref="AW39:AW40"/>
    <mergeCell ref="AX39:AX40"/>
    <mergeCell ref="AO39:AO40"/>
    <mergeCell ref="AP39:AP40"/>
    <mergeCell ref="AQ39:AQ40"/>
    <mergeCell ref="AR39:AR40"/>
    <mergeCell ref="AS39:AS40"/>
    <mergeCell ref="AJ39:AJ40"/>
    <mergeCell ref="AK39:AK40"/>
    <mergeCell ref="AL39:AL40"/>
    <mergeCell ref="AM39:AM40"/>
    <mergeCell ref="AN39:AN40"/>
    <mergeCell ref="AE39:AE40"/>
    <mergeCell ref="AF39:AF40"/>
    <mergeCell ref="AG39:AG40"/>
    <mergeCell ref="AH39:AH40"/>
    <mergeCell ref="AI39:AI40"/>
    <mergeCell ref="L39:L40"/>
    <mergeCell ref="M39:M40"/>
    <mergeCell ref="N39:N40"/>
    <mergeCell ref="O39:O40"/>
    <mergeCell ref="P39:P40"/>
    <mergeCell ref="F39:F40"/>
    <mergeCell ref="G39:G40"/>
    <mergeCell ref="H39:H40"/>
    <mergeCell ref="J39:J40"/>
    <mergeCell ref="K39:K40"/>
    <mergeCell ref="A39:A40"/>
    <mergeCell ref="B39:B40"/>
    <mergeCell ref="C39:C40"/>
    <mergeCell ref="D39:D40"/>
    <mergeCell ref="E39:E40"/>
    <mergeCell ref="AY37:AY38"/>
    <mergeCell ref="AZ37:AZ38"/>
    <mergeCell ref="BA37:BA38"/>
    <mergeCell ref="BB37:BB38"/>
    <mergeCell ref="BC37:BC38"/>
    <mergeCell ref="AT37:AT38"/>
    <mergeCell ref="AU37:AU38"/>
    <mergeCell ref="AV37:AV38"/>
    <mergeCell ref="AW37:AW38"/>
    <mergeCell ref="AX37:AX38"/>
    <mergeCell ref="AO37:AO38"/>
    <mergeCell ref="AP37:AP38"/>
    <mergeCell ref="AQ37:AQ38"/>
    <mergeCell ref="AR37:AR38"/>
    <mergeCell ref="AS37:AS38"/>
    <mergeCell ref="AJ37:AJ38"/>
    <mergeCell ref="AK37:AK38"/>
    <mergeCell ref="AL37:AL38"/>
    <mergeCell ref="AM37:AM38"/>
    <mergeCell ref="AN37:AN38"/>
    <mergeCell ref="AE37:AE38"/>
    <mergeCell ref="AF37:AF38"/>
    <mergeCell ref="AG37:AG38"/>
    <mergeCell ref="AH37:AH38"/>
    <mergeCell ref="AI37:AI38"/>
    <mergeCell ref="L37:L38"/>
    <mergeCell ref="M37:M38"/>
    <mergeCell ref="N37:N38"/>
    <mergeCell ref="O37:O38"/>
    <mergeCell ref="P37:P38"/>
    <mergeCell ref="F37:F38"/>
    <mergeCell ref="G37:G38"/>
    <mergeCell ref="H37:H38"/>
    <mergeCell ref="J37:J38"/>
    <mergeCell ref="K37:K38"/>
    <mergeCell ref="A37:A38"/>
    <mergeCell ref="B37:B38"/>
    <mergeCell ref="C37:C38"/>
    <mergeCell ref="D37:D38"/>
    <mergeCell ref="E37:E38"/>
    <mergeCell ref="AY35:AY36"/>
    <mergeCell ref="AZ35:AZ36"/>
    <mergeCell ref="BA35:BA36"/>
    <mergeCell ref="BB35:BB36"/>
    <mergeCell ref="BC35:BC36"/>
    <mergeCell ref="AT35:AT36"/>
    <mergeCell ref="AU35:AU36"/>
    <mergeCell ref="AV35:AV36"/>
    <mergeCell ref="AW35:AW36"/>
    <mergeCell ref="AX35:AX36"/>
    <mergeCell ref="AO35:AO36"/>
    <mergeCell ref="AP35:AP36"/>
    <mergeCell ref="AQ35:AQ36"/>
    <mergeCell ref="AR35:AR36"/>
    <mergeCell ref="AS35:AS36"/>
    <mergeCell ref="AJ35:AJ36"/>
    <mergeCell ref="AK35:AK36"/>
    <mergeCell ref="AL35:AL36"/>
    <mergeCell ref="AM35:AM36"/>
    <mergeCell ref="AN35:AN36"/>
    <mergeCell ref="AE35:AE36"/>
    <mergeCell ref="AF35:AF36"/>
    <mergeCell ref="AG35:AG36"/>
    <mergeCell ref="AH35:AH36"/>
    <mergeCell ref="AI35:AI36"/>
    <mergeCell ref="L35:L36"/>
    <mergeCell ref="M35:M36"/>
    <mergeCell ref="N35:N36"/>
    <mergeCell ref="O35:O36"/>
    <mergeCell ref="P35:P36"/>
    <mergeCell ref="F35:F36"/>
    <mergeCell ref="G35:G36"/>
    <mergeCell ref="H35:H36"/>
    <mergeCell ref="J35:J36"/>
    <mergeCell ref="K35:K36"/>
    <mergeCell ref="A35:A36"/>
    <mergeCell ref="B35:B36"/>
    <mergeCell ref="C35:C36"/>
    <mergeCell ref="D35:D36"/>
    <mergeCell ref="E35:E36"/>
    <mergeCell ref="AY33:AY34"/>
    <mergeCell ref="AZ33:AZ34"/>
    <mergeCell ref="BA33:BA34"/>
    <mergeCell ref="BB33:BB34"/>
    <mergeCell ref="BC33:BC34"/>
    <mergeCell ref="AT33:AT34"/>
    <mergeCell ref="AU33:AU34"/>
    <mergeCell ref="AV33:AV34"/>
    <mergeCell ref="AW33:AW34"/>
    <mergeCell ref="AX33:AX34"/>
    <mergeCell ref="AO33:AO34"/>
    <mergeCell ref="AP33:AP34"/>
    <mergeCell ref="AQ33:AQ34"/>
    <mergeCell ref="AR33:AR34"/>
    <mergeCell ref="AS33:AS34"/>
    <mergeCell ref="AJ33:AJ34"/>
    <mergeCell ref="AK33:AK34"/>
    <mergeCell ref="AL33:AL34"/>
    <mergeCell ref="AM33:AM34"/>
    <mergeCell ref="AN33:AN34"/>
    <mergeCell ref="AE33:AE34"/>
    <mergeCell ref="AF33:AF34"/>
    <mergeCell ref="AG33:AG34"/>
    <mergeCell ref="AH33:AH34"/>
    <mergeCell ref="AI33:AI34"/>
    <mergeCell ref="L33:L34"/>
    <mergeCell ref="M33:M34"/>
    <mergeCell ref="N33:N34"/>
    <mergeCell ref="O33:O34"/>
    <mergeCell ref="P33:P34"/>
    <mergeCell ref="F33:F34"/>
    <mergeCell ref="G33:G34"/>
    <mergeCell ref="H33:H34"/>
    <mergeCell ref="J33:J34"/>
    <mergeCell ref="K33:K34"/>
    <mergeCell ref="A33:A34"/>
    <mergeCell ref="B33:B34"/>
    <mergeCell ref="C33:C34"/>
    <mergeCell ref="D33:D34"/>
    <mergeCell ref="E33:E34"/>
    <mergeCell ref="AY31:AY32"/>
    <mergeCell ref="AZ31:AZ32"/>
    <mergeCell ref="BA31:BA32"/>
    <mergeCell ref="BB31:BB32"/>
    <mergeCell ref="BC31:BC32"/>
    <mergeCell ref="AT31:AT32"/>
    <mergeCell ref="AU31:AU32"/>
    <mergeCell ref="AV31:AV32"/>
    <mergeCell ref="AW31:AW32"/>
    <mergeCell ref="AX31:AX32"/>
    <mergeCell ref="AO31:AO32"/>
    <mergeCell ref="AP31:AP32"/>
    <mergeCell ref="AQ31:AQ32"/>
    <mergeCell ref="AR31:AR32"/>
    <mergeCell ref="AS31:AS32"/>
    <mergeCell ref="AJ31:AJ32"/>
    <mergeCell ref="AK31:AK32"/>
    <mergeCell ref="AL31:AL32"/>
    <mergeCell ref="AM31:AM32"/>
    <mergeCell ref="AN31:AN32"/>
    <mergeCell ref="AE31:AE32"/>
    <mergeCell ref="AF31:AF32"/>
    <mergeCell ref="AG31:AG32"/>
    <mergeCell ref="AH31:AH32"/>
    <mergeCell ref="AI31:AI32"/>
    <mergeCell ref="L31:L32"/>
    <mergeCell ref="M31:M32"/>
    <mergeCell ref="N31:N32"/>
    <mergeCell ref="O31:O32"/>
    <mergeCell ref="P31:P32"/>
    <mergeCell ref="F31:F32"/>
    <mergeCell ref="G31:G32"/>
    <mergeCell ref="H31:H32"/>
    <mergeCell ref="J31:J32"/>
    <mergeCell ref="K31:K32"/>
    <mergeCell ref="A31:A32"/>
    <mergeCell ref="B31:B32"/>
    <mergeCell ref="C31:C32"/>
    <mergeCell ref="D31:D32"/>
    <mergeCell ref="E31:E32"/>
    <mergeCell ref="AY29:AY30"/>
    <mergeCell ref="AZ29:AZ30"/>
    <mergeCell ref="BA29:BA30"/>
    <mergeCell ref="BB29:BB30"/>
    <mergeCell ref="BC29:BC30"/>
    <mergeCell ref="AT29:AT30"/>
    <mergeCell ref="AU29:AU30"/>
    <mergeCell ref="AV29:AV30"/>
    <mergeCell ref="AW29:AW30"/>
    <mergeCell ref="AX29:AX30"/>
    <mergeCell ref="AO29:AO30"/>
    <mergeCell ref="AP29:AP30"/>
    <mergeCell ref="AQ29:AQ30"/>
    <mergeCell ref="AR29:AR30"/>
    <mergeCell ref="AS29:AS30"/>
    <mergeCell ref="AJ29:AJ30"/>
    <mergeCell ref="AK29:AK30"/>
    <mergeCell ref="AL29:AL30"/>
    <mergeCell ref="AM29:AM30"/>
    <mergeCell ref="AN29:AN30"/>
    <mergeCell ref="AE29:AE30"/>
    <mergeCell ref="AF29:AF30"/>
    <mergeCell ref="AG29:AG30"/>
    <mergeCell ref="AH29:AH30"/>
    <mergeCell ref="AI29:AI30"/>
    <mergeCell ref="L29:L30"/>
    <mergeCell ref="M29:M30"/>
    <mergeCell ref="N29:N30"/>
    <mergeCell ref="O29:O30"/>
    <mergeCell ref="P29:P30"/>
    <mergeCell ref="F29:F30"/>
    <mergeCell ref="G29:G30"/>
    <mergeCell ref="H29:H30"/>
    <mergeCell ref="J29:J30"/>
    <mergeCell ref="K29:K30"/>
    <mergeCell ref="A29:A30"/>
    <mergeCell ref="B29:B30"/>
    <mergeCell ref="C29:C30"/>
    <mergeCell ref="D29:D30"/>
    <mergeCell ref="E29:E30"/>
    <mergeCell ref="AY27:AY28"/>
    <mergeCell ref="AZ27:AZ28"/>
    <mergeCell ref="BA27:BA28"/>
    <mergeCell ref="BB27:BB28"/>
    <mergeCell ref="BC27:BC28"/>
    <mergeCell ref="AT27:AT28"/>
    <mergeCell ref="AU27:AU28"/>
    <mergeCell ref="AV27:AV28"/>
    <mergeCell ref="AW27:AW28"/>
    <mergeCell ref="AX27:AX28"/>
    <mergeCell ref="AO27:AO28"/>
    <mergeCell ref="AP27:AP28"/>
    <mergeCell ref="AQ27:AQ28"/>
    <mergeCell ref="AR27:AR28"/>
    <mergeCell ref="AS27:AS28"/>
    <mergeCell ref="AJ27:AJ28"/>
    <mergeCell ref="AK27:AK28"/>
    <mergeCell ref="AL27:AL28"/>
    <mergeCell ref="AM27:AM28"/>
    <mergeCell ref="AN27:AN28"/>
    <mergeCell ref="AE27:AE28"/>
    <mergeCell ref="AF27:AF28"/>
    <mergeCell ref="AG27:AG28"/>
    <mergeCell ref="AH27:AH28"/>
    <mergeCell ref="AI27:AI28"/>
    <mergeCell ref="L27:L28"/>
    <mergeCell ref="M27:M28"/>
    <mergeCell ref="N27:N28"/>
    <mergeCell ref="O27:O28"/>
    <mergeCell ref="P27:P28"/>
    <mergeCell ref="F27:F28"/>
    <mergeCell ref="G27:G28"/>
    <mergeCell ref="H27:H28"/>
    <mergeCell ref="J27:J28"/>
    <mergeCell ref="K27:K28"/>
    <mergeCell ref="A27:A28"/>
    <mergeCell ref="B27:B28"/>
    <mergeCell ref="C27:C28"/>
    <mergeCell ref="D27:D28"/>
    <mergeCell ref="E27:E28"/>
    <mergeCell ref="AY25:AY26"/>
    <mergeCell ref="AZ25:AZ26"/>
    <mergeCell ref="BA25:BA26"/>
    <mergeCell ref="BB25:BB26"/>
    <mergeCell ref="BC25:BC26"/>
    <mergeCell ref="AT25:AT26"/>
    <mergeCell ref="AU25:AU26"/>
    <mergeCell ref="AV25:AV26"/>
    <mergeCell ref="AW25:AW26"/>
    <mergeCell ref="AX25:AX26"/>
    <mergeCell ref="AO25:AO26"/>
    <mergeCell ref="AP25:AP26"/>
    <mergeCell ref="AQ25:AQ26"/>
    <mergeCell ref="AR25:AR26"/>
    <mergeCell ref="AS25:AS26"/>
    <mergeCell ref="AJ25:AJ26"/>
    <mergeCell ref="AK25:AK26"/>
    <mergeCell ref="AL25:AL26"/>
    <mergeCell ref="AM25:AM26"/>
    <mergeCell ref="AN25:AN26"/>
    <mergeCell ref="AE25:AE26"/>
    <mergeCell ref="AF25:AF26"/>
    <mergeCell ref="AG25:AG26"/>
    <mergeCell ref="AH25:AH26"/>
    <mergeCell ref="AI25:AI26"/>
    <mergeCell ref="L25:L26"/>
    <mergeCell ref="M25:M26"/>
    <mergeCell ref="N25:N26"/>
    <mergeCell ref="O25:O26"/>
    <mergeCell ref="P25:P26"/>
    <mergeCell ref="F25:F26"/>
    <mergeCell ref="G25:G26"/>
    <mergeCell ref="H25:H26"/>
    <mergeCell ref="J25:J26"/>
    <mergeCell ref="K25:K26"/>
    <mergeCell ref="A25:A26"/>
    <mergeCell ref="B25:B26"/>
    <mergeCell ref="C25:C26"/>
    <mergeCell ref="D25:D26"/>
    <mergeCell ref="E25:E26"/>
    <mergeCell ref="AY23:AY24"/>
    <mergeCell ref="AZ23:AZ24"/>
    <mergeCell ref="BA23:BA24"/>
    <mergeCell ref="BB23:BB24"/>
    <mergeCell ref="BC23:BC24"/>
    <mergeCell ref="AT23:AT24"/>
    <mergeCell ref="AU23:AU24"/>
    <mergeCell ref="AV23:AV24"/>
    <mergeCell ref="AW23:AW24"/>
    <mergeCell ref="AX23:AX24"/>
    <mergeCell ref="AO23:AO24"/>
    <mergeCell ref="AP23:AP24"/>
    <mergeCell ref="AQ23:AQ24"/>
    <mergeCell ref="AR23:AR24"/>
    <mergeCell ref="AS23:AS24"/>
    <mergeCell ref="AJ23:AJ24"/>
    <mergeCell ref="AK23:AK24"/>
    <mergeCell ref="AL23:AL24"/>
    <mergeCell ref="AM23:AM24"/>
    <mergeCell ref="AN23:AN24"/>
    <mergeCell ref="AE23:AE24"/>
    <mergeCell ref="AF23:AF24"/>
    <mergeCell ref="AG23:AG24"/>
    <mergeCell ref="AH23:AH24"/>
    <mergeCell ref="AI23:AI24"/>
    <mergeCell ref="L23:L24"/>
    <mergeCell ref="M23:M24"/>
    <mergeCell ref="N23:N24"/>
    <mergeCell ref="O23:O24"/>
    <mergeCell ref="P23:P24"/>
    <mergeCell ref="F23:F24"/>
    <mergeCell ref="G23:G24"/>
    <mergeCell ref="H23:H24"/>
    <mergeCell ref="J23:J24"/>
    <mergeCell ref="K23:K24"/>
    <mergeCell ref="A23:A24"/>
    <mergeCell ref="B23:B24"/>
    <mergeCell ref="C23:C24"/>
    <mergeCell ref="D23:D24"/>
    <mergeCell ref="E23:E24"/>
    <mergeCell ref="AY21:AY22"/>
    <mergeCell ref="AZ21:AZ22"/>
    <mergeCell ref="BA21:BA22"/>
    <mergeCell ref="BB21:BB22"/>
    <mergeCell ref="BC21:BC22"/>
    <mergeCell ref="AT21:AT22"/>
    <mergeCell ref="AU21:AU22"/>
    <mergeCell ref="AV21:AV22"/>
    <mergeCell ref="AW21:AW22"/>
    <mergeCell ref="AX21:AX22"/>
    <mergeCell ref="AO21:AO22"/>
    <mergeCell ref="AP21:AP22"/>
    <mergeCell ref="AQ21:AQ22"/>
    <mergeCell ref="AR21:AR22"/>
    <mergeCell ref="AS21:AS22"/>
    <mergeCell ref="AJ21:AJ22"/>
    <mergeCell ref="AK21:AK22"/>
    <mergeCell ref="AL21:AL22"/>
    <mergeCell ref="AM21:AM22"/>
    <mergeCell ref="AN21:AN22"/>
    <mergeCell ref="AE21:AE22"/>
    <mergeCell ref="AF21:AF22"/>
    <mergeCell ref="AG21:AG22"/>
    <mergeCell ref="AH21:AH22"/>
    <mergeCell ref="AI21:AI22"/>
    <mergeCell ref="L21:L22"/>
    <mergeCell ref="M21:M22"/>
    <mergeCell ref="N21:N22"/>
    <mergeCell ref="O21:O22"/>
    <mergeCell ref="P21:P22"/>
    <mergeCell ref="F21:F22"/>
    <mergeCell ref="G21:G22"/>
    <mergeCell ref="H21:H22"/>
    <mergeCell ref="J21:J22"/>
    <mergeCell ref="K21:K22"/>
    <mergeCell ref="A21:A22"/>
    <mergeCell ref="B21:B22"/>
    <mergeCell ref="C21:C22"/>
    <mergeCell ref="D21:D22"/>
    <mergeCell ref="E21:E22"/>
    <mergeCell ref="AY19:AY20"/>
    <mergeCell ref="AZ19:AZ20"/>
    <mergeCell ref="BA19:BA20"/>
    <mergeCell ref="BB19:BB20"/>
    <mergeCell ref="BC19:BC20"/>
    <mergeCell ref="AT19:AT20"/>
    <mergeCell ref="AU19:AU20"/>
    <mergeCell ref="AV19:AV20"/>
    <mergeCell ref="AW19:AW20"/>
    <mergeCell ref="AX19:AX20"/>
    <mergeCell ref="AO19:AO20"/>
    <mergeCell ref="AP19:AP20"/>
    <mergeCell ref="AQ19:AQ20"/>
    <mergeCell ref="AR19:AR20"/>
    <mergeCell ref="AS19:AS20"/>
    <mergeCell ref="AJ19:AJ20"/>
    <mergeCell ref="AK19:AK20"/>
    <mergeCell ref="AL19:AL20"/>
    <mergeCell ref="AM19:AM20"/>
    <mergeCell ref="AN19:AN20"/>
    <mergeCell ref="AE19:AE20"/>
    <mergeCell ref="AF19:AF20"/>
    <mergeCell ref="AG19:AG20"/>
    <mergeCell ref="AH19:AH20"/>
    <mergeCell ref="AI19:AI20"/>
    <mergeCell ref="L19:L20"/>
    <mergeCell ref="M19:M20"/>
    <mergeCell ref="N19:N20"/>
    <mergeCell ref="O19:O20"/>
    <mergeCell ref="P19:P20"/>
    <mergeCell ref="F19:F20"/>
    <mergeCell ref="G19:G20"/>
    <mergeCell ref="H19:H20"/>
    <mergeCell ref="J19:J20"/>
    <mergeCell ref="K19:K20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Y17:AY18"/>
    <mergeCell ref="AZ17:AZ18"/>
    <mergeCell ref="BA17:BA18"/>
    <mergeCell ref="BB17:BB18"/>
    <mergeCell ref="BC17:BC18"/>
    <mergeCell ref="AT17:AT18"/>
    <mergeCell ref="AU17:AU18"/>
    <mergeCell ref="AV17:AV18"/>
    <mergeCell ref="AW17:AW18"/>
    <mergeCell ref="AX17:AX18"/>
    <mergeCell ref="AO17:AO18"/>
    <mergeCell ref="AP17:AP18"/>
    <mergeCell ref="AQ17:AQ18"/>
    <mergeCell ref="AR17:AR18"/>
    <mergeCell ref="AS17:AS18"/>
    <mergeCell ref="AJ17:AJ18"/>
    <mergeCell ref="AK17:AK18"/>
    <mergeCell ref="AL17:AL18"/>
    <mergeCell ref="AM17:AM18"/>
    <mergeCell ref="AN17:AN18"/>
    <mergeCell ref="AJ15:AJ16"/>
    <mergeCell ref="AK15:AK16"/>
    <mergeCell ref="AL15:AL16"/>
    <mergeCell ref="AM15:AM16"/>
    <mergeCell ref="AN15:AN16"/>
    <mergeCell ref="AE17:AE18"/>
    <mergeCell ref="AF17:AF18"/>
    <mergeCell ref="AG17:AG18"/>
    <mergeCell ref="AH17:AH18"/>
    <mergeCell ref="AI17:AI18"/>
    <mergeCell ref="L17:L18"/>
    <mergeCell ref="M17:M18"/>
    <mergeCell ref="N17:N18"/>
    <mergeCell ref="O17:O18"/>
    <mergeCell ref="P17:P18"/>
    <mergeCell ref="F17:F18"/>
    <mergeCell ref="G17:G18"/>
    <mergeCell ref="H17:H18"/>
    <mergeCell ref="J17:J18"/>
    <mergeCell ref="K17:K18"/>
    <mergeCell ref="AS13:AS14"/>
    <mergeCell ref="AT13:AT14"/>
    <mergeCell ref="AU13:AU14"/>
    <mergeCell ref="AV13:AV14"/>
    <mergeCell ref="AW13:AW14"/>
    <mergeCell ref="AN13:AN14"/>
    <mergeCell ref="AY15:AY16"/>
    <mergeCell ref="AZ15:AZ16"/>
    <mergeCell ref="BA15:BA16"/>
    <mergeCell ref="BB15:BB16"/>
    <mergeCell ref="BC15:BC16"/>
    <mergeCell ref="AT15:AT16"/>
    <mergeCell ref="AU15:AU16"/>
    <mergeCell ref="AV15:AV16"/>
    <mergeCell ref="AW15:AW16"/>
    <mergeCell ref="AX15:AX16"/>
    <mergeCell ref="AO15:AO16"/>
    <mergeCell ref="AP15:AP16"/>
    <mergeCell ref="AQ15:AQ16"/>
    <mergeCell ref="AR15:AR16"/>
    <mergeCell ref="AS15:AS16"/>
    <mergeCell ref="AH13:AH14"/>
    <mergeCell ref="K13:K14"/>
    <mergeCell ref="L13:L14"/>
    <mergeCell ref="M13:M14"/>
    <mergeCell ref="N13:N14"/>
    <mergeCell ref="O13:O14"/>
    <mergeCell ref="AE15:AE16"/>
    <mergeCell ref="AF15:AF16"/>
    <mergeCell ref="AG15:AG16"/>
    <mergeCell ref="AH15:AH16"/>
    <mergeCell ref="AI15:AI16"/>
    <mergeCell ref="BC13:BC14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K15:K16"/>
    <mergeCell ref="L15:L16"/>
    <mergeCell ref="M15:M16"/>
    <mergeCell ref="N15:N16"/>
    <mergeCell ref="O15:O16"/>
    <mergeCell ref="P15:P16"/>
    <mergeCell ref="AX13:AX14"/>
    <mergeCell ref="AY13:AY14"/>
    <mergeCell ref="AZ13:AZ14"/>
    <mergeCell ref="BA13:BA14"/>
    <mergeCell ref="BB13:BB14"/>
    <mergeCell ref="AZ10:AZ11"/>
    <mergeCell ref="BA10:BA11"/>
    <mergeCell ref="BB10:BB11"/>
    <mergeCell ref="BC10:BC11"/>
    <mergeCell ref="AT10:AT11"/>
    <mergeCell ref="AU10:AU11"/>
    <mergeCell ref="AV10:AV11"/>
    <mergeCell ref="AW10:AW11"/>
    <mergeCell ref="AX10:AX11"/>
    <mergeCell ref="AO10:AO11"/>
    <mergeCell ref="AP10:AP11"/>
    <mergeCell ref="AQ10:AQ11"/>
    <mergeCell ref="AR10:AR11"/>
    <mergeCell ref="AS10:AS11"/>
    <mergeCell ref="AJ10:AJ11"/>
    <mergeCell ref="AK10:AK11"/>
    <mergeCell ref="AL10:AL11"/>
    <mergeCell ref="AM10:AM11"/>
    <mergeCell ref="AN10:AN11"/>
    <mergeCell ref="Y10:Y11"/>
    <mergeCell ref="P10:P11"/>
    <mergeCell ref="Q10:Q11"/>
    <mergeCell ref="R10:R11"/>
    <mergeCell ref="S10:S11"/>
    <mergeCell ref="T10:T11"/>
    <mergeCell ref="E13:E14"/>
    <mergeCell ref="F13:F14"/>
    <mergeCell ref="G13:G14"/>
    <mergeCell ref="H13:H14"/>
    <mergeCell ref="J13:J14"/>
    <mergeCell ref="C12:D12"/>
    <mergeCell ref="A13:A14"/>
    <mergeCell ref="B13:B14"/>
    <mergeCell ref="C13:C14"/>
    <mergeCell ref="D13:D14"/>
    <mergeCell ref="AY10:AY11"/>
    <mergeCell ref="AE10:AE11"/>
    <mergeCell ref="AF10:AF11"/>
    <mergeCell ref="AO13:AO14"/>
    <mergeCell ref="AP13:AP14"/>
    <mergeCell ref="AQ13:AQ14"/>
    <mergeCell ref="AR13:AR14"/>
    <mergeCell ref="AI13:AI14"/>
    <mergeCell ref="AJ13:AJ14"/>
    <mergeCell ref="AK13:AK14"/>
    <mergeCell ref="AL13:AL14"/>
    <mergeCell ref="AM13:AM14"/>
    <mergeCell ref="P13:P14"/>
    <mergeCell ref="AE13:AE14"/>
    <mergeCell ref="AF13:AF14"/>
    <mergeCell ref="AG13:AG14"/>
    <mergeCell ref="AH8:AH9"/>
    <mergeCell ref="AI8:AI9"/>
    <mergeCell ref="Z8:Z9"/>
    <mergeCell ref="AA8:AA9"/>
    <mergeCell ref="AB8:AB9"/>
    <mergeCell ref="AC8:AC9"/>
    <mergeCell ref="AD8:AD9"/>
    <mergeCell ref="U8:U9"/>
    <mergeCell ref="V8:V9"/>
    <mergeCell ref="W8:W9"/>
    <mergeCell ref="X8:X9"/>
    <mergeCell ref="Y8:Y9"/>
    <mergeCell ref="AS8:AS9"/>
    <mergeCell ref="AJ8:AJ9"/>
    <mergeCell ref="AK8:AK9"/>
    <mergeCell ref="AL8:AL9"/>
    <mergeCell ref="AM8:AM9"/>
    <mergeCell ref="AN8:AN9"/>
    <mergeCell ref="K10:K11"/>
    <mergeCell ref="L10:L11"/>
    <mergeCell ref="M10:M11"/>
    <mergeCell ref="N10:N11"/>
    <mergeCell ref="O10:O11"/>
    <mergeCell ref="I9:J9"/>
    <mergeCell ref="A10:A11"/>
    <mergeCell ref="B10:B11"/>
    <mergeCell ref="C10:D11"/>
    <mergeCell ref="E10:E11"/>
    <mergeCell ref="F10:F11"/>
    <mergeCell ref="G10:G11"/>
    <mergeCell ref="H10:J10"/>
    <mergeCell ref="I11:J11"/>
    <mergeCell ref="AG10:AG11"/>
    <mergeCell ref="AH10:AH11"/>
    <mergeCell ref="AI10:AI11"/>
    <mergeCell ref="Z10:Z11"/>
    <mergeCell ref="AA10:AA11"/>
    <mergeCell ref="AB10:AB11"/>
    <mergeCell ref="AC10:AC11"/>
    <mergeCell ref="AD10:AD11"/>
    <mergeCell ref="U10:U11"/>
    <mergeCell ref="V10:V11"/>
    <mergeCell ref="W10:W11"/>
    <mergeCell ref="X10:X11"/>
    <mergeCell ref="P8:P9"/>
    <mergeCell ref="Q8:Q9"/>
    <mergeCell ref="R8:R9"/>
    <mergeCell ref="S8:S9"/>
    <mergeCell ref="T8:T9"/>
    <mergeCell ref="AE8:AE9"/>
    <mergeCell ref="A1:BC1"/>
    <mergeCell ref="A3:BC3"/>
    <mergeCell ref="A5:BC5"/>
    <mergeCell ref="A8:A9"/>
    <mergeCell ref="B8:B9"/>
    <mergeCell ref="C8:D9"/>
    <mergeCell ref="E8:E9"/>
    <mergeCell ref="F8:F9"/>
    <mergeCell ref="G8:G9"/>
    <mergeCell ref="H8:J8"/>
    <mergeCell ref="K8:K9"/>
    <mergeCell ref="L8:L9"/>
    <mergeCell ref="M8:M9"/>
    <mergeCell ref="N8:N9"/>
    <mergeCell ref="O8:O9"/>
    <mergeCell ref="A7:G7"/>
    <mergeCell ref="BB8:BB9"/>
    <mergeCell ref="BC8:BC9"/>
    <mergeCell ref="AT8:AT9"/>
    <mergeCell ref="AU8:AU9"/>
    <mergeCell ref="AV8:AV9"/>
    <mergeCell ref="AW8:AW9"/>
    <mergeCell ref="AX8:AX9"/>
    <mergeCell ref="AO8:AO9"/>
    <mergeCell ref="AP8:AP9"/>
    <mergeCell ref="AQ8:AQ9"/>
    <mergeCell ref="AR8:AR9"/>
    <mergeCell ref="AY8:AY9"/>
    <mergeCell ref="AZ8:AZ9"/>
    <mergeCell ref="BA8:BA9"/>
    <mergeCell ref="AF8:AF9"/>
    <mergeCell ref="AG8:AG9"/>
  </mergeCells>
  <pageMargins left="0" right="0" top="0" bottom="0" header="0" footer="0"/>
  <pageSetup paperSize="8" scale="99" orientation="landscape" horizontalDpi="300" verticalDpi="300" r:id="rId1"/>
  <headerFooter alignWithMargins="0">
    <oddFooter>Page &amp;P of &amp;N</oddFooter>
  </headerFooter>
  <rowBreaks count="2" manualBreakCount="2">
    <brk id="36" max="54" man="1"/>
    <brk id="6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74"/>
  <sheetViews>
    <sheetView showGridLines="0" view="pageBreakPreview" topLeftCell="J64" zoomScale="160" zoomScaleNormal="100" zoomScaleSheetLayoutView="160" workbookViewId="0">
      <selection activeCell="AY74" sqref="AY74:BC74"/>
    </sheetView>
  </sheetViews>
  <sheetFormatPr defaultRowHeight="15" x14ac:dyDescent="0.25"/>
  <cols>
    <col min="1" max="1" width="2.85546875" customWidth="1"/>
    <col min="2" max="2" width="6.5703125" customWidth="1"/>
    <col min="3" max="4" width="6" customWidth="1"/>
    <col min="5" max="5" width="2.5703125" customWidth="1"/>
    <col min="6" max="6" width="7.7109375" customWidth="1"/>
    <col min="7" max="7" width="5.28515625" customWidth="1"/>
    <col min="8" max="8" width="3.140625" customWidth="1"/>
    <col min="9" max="9" width="0" hidden="1" customWidth="1"/>
    <col min="10" max="11" width="4" customWidth="1"/>
    <col min="12" max="12" width="3.7109375" customWidth="1"/>
    <col min="13" max="13" width="5.140625" customWidth="1"/>
    <col min="14" max="14" width="4.42578125" customWidth="1"/>
    <col min="15" max="15" width="3.7109375" customWidth="1"/>
    <col min="16" max="16" width="4" customWidth="1"/>
    <col min="17" max="17" width="5.7109375" customWidth="1"/>
    <col min="18" max="18" width="4.140625" customWidth="1"/>
    <col min="19" max="19" width="5" customWidth="1"/>
    <col min="20" max="20" width="4" customWidth="1"/>
    <col min="21" max="21" width="5.7109375" hidden="1" customWidth="1"/>
    <col min="22" max="22" width="3.5703125" hidden="1" customWidth="1"/>
    <col min="23" max="23" width="5" customWidth="1"/>
    <col min="24" max="24" width="5.140625" customWidth="1"/>
    <col min="25" max="25" width="4.42578125" customWidth="1"/>
    <col min="26" max="26" width="3.7109375" customWidth="1"/>
    <col min="27" max="27" width="3.5703125" hidden="1" customWidth="1"/>
    <col min="28" max="28" width="4.28515625" hidden="1" customWidth="1"/>
    <col min="29" max="29" width="5" customWidth="1"/>
    <col min="30" max="30" width="4.85546875" hidden="1" customWidth="1"/>
    <col min="31" max="31" width="4.42578125" customWidth="1"/>
    <col min="32" max="32" width="4" customWidth="1"/>
    <col min="33" max="33" width="3.85546875" customWidth="1"/>
    <col min="34" max="34" width="4.42578125" customWidth="1"/>
    <col min="35" max="35" width="4.5703125" customWidth="1"/>
    <col min="36" max="36" width="4.140625" hidden="1" customWidth="1"/>
    <col min="37" max="37" width="4.85546875" customWidth="1"/>
    <col min="38" max="38" width="4.7109375" hidden="1" customWidth="1"/>
    <col min="39" max="39" width="3.85546875" hidden="1" customWidth="1"/>
    <col min="40" max="40" width="4" hidden="1" customWidth="1"/>
    <col min="41" max="41" width="4" customWidth="1"/>
    <col min="42" max="43" width="5" hidden="1" customWidth="1"/>
    <col min="44" max="44" width="6.140625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3.7109375" hidden="1" customWidth="1"/>
    <col min="50" max="50" width="5.5703125" customWidth="1"/>
    <col min="51" max="51" width="5.140625" customWidth="1"/>
    <col min="52" max="53" width="5.5703125" customWidth="1"/>
    <col min="54" max="54" width="7.42578125" customWidth="1"/>
    <col min="55" max="55" width="12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ht="24.75" customHeight="1" x14ac:dyDescent="0.25">
      <c r="A8" s="115" t="s">
        <v>1135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38.2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38.2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K11" s="95" t="s">
        <v>66</v>
      </c>
      <c r="L11" s="95" t="s">
        <v>67</v>
      </c>
      <c r="M11" s="95" t="s">
        <v>68</v>
      </c>
      <c r="N11" s="95" t="s">
        <v>69</v>
      </c>
      <c r="O11" s="95" t="s">
        <v>70</v>
      </c>
      <c r="P11" s="95" t="s">
        <v>71</v>
      </c>
      <c r="Q11" s="95" t="s">
        <v>72</v>
      </c>
      <c r="R11" s="95" t="s">
        <v>73</v>
      </c>
      <c r="S11" s="95" t="s">
        <v>74</v>
      </c>
      <c r="T11" s="95" t="s">
        <v>75</v>
      </c>
      <c r="U11" s="95" t="s">
        <v>76</v>
      </c>
      <c r="V11" s="95" t="s">
        <v>77</v>
      </c>
      <c r="W11" s="95" t="s">
        <v>78</v>
      </c>
      <c r="X11" s="95" t="s">
        <v>79</v>
      </c>
      <c r="Y11" s="95" t="s">
        <v>80</v>
      </c>
      <c r="Z11" s="95" t="s">
        <v>81</v>
      </c>
      <c r="AA11" s="95" t="s">
        <v>82</v>
      </c>
      <c r="AB11" s="95" t="s">
        <v>83</v>
      </c>
      <c r="AC11" s="95" t="s">
        <v>84</v>
      </c>
      <c r="AD11" s="95" t="s">
        <v>85</v>
      </c>
      <c r="AE11" s="95" t="s">
        <v>86</v>
      </c>
      <c r="AF11" s="95" t="s">
        <v>87</v>
      </c>
      <c r="AG11" s="95" t="s">
        <v>88</v>
      </c>
      <c r="AH11" s="95" t="s">
        <v>89</v>
      </c>
      <c r="AI11" s="95" t="s">
        <v>90</v>
      </c>
      <c r="AJ11" s="95" t="s">
        <v>91</v>
      </c>
      <c r="AK11" s="95" t="s">
        <v>92</v>
      </c>
      <c r="AL11" s="95" t="s">
        <v>93</v>
      </c>
      <c r="AM11" s="95" t="s">
        <v>94</v>
      </c>
      <c r="AN11" s="95" t="s">
        <v>95</v>
      </c>
      <c r="AO11" s="95" t="s">
        <v>96</v>
      </c>
      <c r="AP11" s="95" t="s">
        <v>97</v>
      </c>
      <c r="AQ11" s="95" t="s">
        <v>98</v>
      </c>
      <c r="AR11" s="95" t="s">
        <v>99</v>
      </c>
      <c r="AS11" s="95" t="s">
        <v>100</v>
      </c>
      <c r="AT11" s="95" t="s">
        <v>101</v>
      </c>
      <c r="AU11" s="95" t="s">
        <v>102</v>
      </c>
      <c r="AV11" s="95" t="s">
        <v>103</v>
      </c>
      <c r="AW11" s="95" t="s">
        <v>104</v>
      </c>
      <c r="AX11" s="95" t="s">
        <v>105</v>
      </c>
      <c r="AY11" s="95" t="s">
        <v>106</v>
      </c>
      <c r="AZ11" s="95" t="s">
        <v>107</v>
      </c>
      <c r="BA11" s="95" t="s">
        <v>108</v>
      </c>
      <c r="BB11" s="95" t="s">
        <v>109</v>
      </c>
      <c r="BC11" s="95" t="s">
        <v>110</v>
      </c>
    </row>
    <row r="12" spans="1:55" ht="16.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</row>
    <row r="13" spans="1:55" ht="41.25" customHeight="1" x14ac:dyDescent="0.25">
      <c r="A13" s="4" t="s">
        <v>113</v>
      </c>
      <c r="B13" s="4" t="s">
        <v>114</v>
      </c>
      <c r="C13" s="108" t="s">
        <v>115</v>
      </c>
      <c r="D13" s="101"/>
      <c r="E13" s="4" t="s">
        <v>116</v>
      </c>
      <c r="F13" s="4" t="s">
        <v>117</v>
      </c>
      <c r="G13" s="4" t="s">
        <v>118</v>
      </c>
      <c r="H13" s="4" t="s">
        <v>119</v>
      </c>
      <c r="J13" s="4" t="s">
        <v>120</v>
      </c>
      <c r="K13" s="4" t="s">
        <v>121</v>
      </c>
      <c r="L13" s="4" t="s">
        <v>122</v>
      </c>
      <c r="M13" s="4" t="s">
        <v>123</v>
      </c>
      <c r="N13" s="4" t="s">
        <v>124</v>
      </c>
      <c r="O13" s="4" t="s">
        <v>125</v>
      </c>
      <c r="P13" s="4" t="s">
        <v>126</v>
      </c>
      <c r="Q13" s="4" t="s">
        <v>127</v>
      </c>
      <c r="R13" s="4" t="s">
        <v>128</v>
      </c>
      <c r="S13" s="4" t="s">
        <v>129</v>
      </c>
      <c r="T13" s="4" t="s">
        <v>130</v>
      </c>
      <c r="U13" s="4" t="s">
        <v>131</v>
      </c>
      <c r="V13" s="4" t="s">
        <v>132</v>
      </c>
      <c r="W13" s="4" t="s">
        <v>133</v>
      </c>
      <c r="X13" s="4" t="s">
        <v>134</v>
      </c>
      <c r="Y13" s="4" t="s">
        <v>135</v>
      </c>
      <c r="Z13" s="4" t="s">
        <v>136</v>
      </c>
      <c r="AA13" s="4" t="s">
        <v>137</v>
      </c>
      <c r="AB13" s="4" t="s">
        <v>138</v>
      </c>
      <c r="AC13" s="4" t="s">
        <v>139</v>
      </c>
      <c r="AD13" s="4" t="s">
        <v>140</v>
      </c>
      <c r="AE13" s="4" t="s">
        <v>141</v>
      </c>
      <c r="AF13" s="4" t="s">
        <v>142</v>
      </c>
      <c r="AG13" s="4" t="s">
        <v>143</v>
      </c>
      <c r="AH13" s="4" t="s">
        <v>144</v>
      </c>
      <c r="AI13" s="4" t="s">
        <v>145</v>
      </c>
      <c r="AJ13" s="4" t="s">
        <v>146</v>
      </c>
      <c r="AK13" s="4" t="s">
        <v>147</v>
      </c>
      <c r="AL13" s="4" t="s">
        <v>148</v>
      </c>
      <c r="AM13" s="4" t="s">
        <v>149</v>
      </c>
      <c r="AN13" s="4" t="s">
        <v>150</v>
      </c>
      <c r="AO13" s="4" t="s">
        <v>151</v>
      </c>
      <c r="AP13" s="4" t="s">
        <v>152</v>
      </c>
      <c r="AQ13" s="4" t="s">
        <v>153</v>
      </c>
      <c r="AR13" s="4" t="s">
        <v>154</v>
      </c>
      <c r="AS13" s="4" t="s">
        <v>155</v>
      </c>
      <c r="AT13" s="4" t="s">
        <v>156</v>
      </c>
      <c r="AU13" s="4" t="s">
        <v>157</v>
      </c>
      <c r="AV13" s="4" t="s">
        <v>158</v>
      </c>
      <c r="AW13" s="4" t="s">
        <v>159</v>
      </c>
      <c r="AX13" s="4" t="s">
        <v>160</v>
      </c>
      <c r="AY13" s="4" t="s">
        <v>161</v>
      </c>
      <c r="AZ13" s="4" t="s">
        <v>162</v>
      </c>
      <c r="BA13" s="4" t="s">
        <v>163</v>
      </c>
      <c r="BB13" s="4" t="s">
        <v>164</v>
      </c>
      <c r="BC13" s="4" t="s">
        <v>165</v>
      </c>
    </row>
    <row r="14" spans="1:55" s="13" customFormat="1" ht="24" customHeight="1" x14ac:dyDescent="0.15">
      <c r="A14" s="38">
        <v>1</v>
      </c>
      <c r="B14" s="38" t="s">
        <v>1136</v>
      </c>
      <c r="C14" s="38" t="s">
        <v>1137</v>
      </c>
      <c r="D14" s="38" t="s">
        <v>1138</v>
      </c>
      <c r="E14" s="38" t="s">
        <v>169</v>
      </c>
      <c r="F14" s="38" t="s">
        <v>253</v>
      </c>
      <c r="G14" s="38" t="s">
        <v>281</v>
      </c>
      <c r="H14" s="38">
        <v>1</v>
      </c>
      <c r="J14" s="38">
        <v>2</v>
      </c>
      <c r="K14" s="38">
        <v>220</v>
      </c>
      <c r="L14" s="38">
        <v>50</v>
      </c>
      <c r="M14" s="38">
        <v>19.625</v>
      </c>
      <c r="N14" s="54">
        <v>0</v>
      </c>
      <c r="O14" s="38">
        <v>173</v>
      </c>
      <c r="P14" s="54">
        <v>1.0576923076923099</v>
      </c>
      <c r="Q14" s="12">
        <v>165</v>
      </c>
      <c r="R14" s="12">
        <v>0</v>
      </c>
      <c r="S14" s="14">
        <v>16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3</v>
      </c>
      <c r="AD14" s="14">
        <v>0</v>
      </c>
      <c r="AE14" s="54">
        <v>4</v>
      </c>
      <c r="AF14" s="54">
        <v>1.375</v>
      </c>
      <c r="AG14" s="54">
        <v>0</v>
      </c>
      <c r="AH14" s="54">
        <v>9.4700000000000006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288.88</v>
      </c>
      <c r="AS14" s="38">
        <v>4</v>
      </c>
      <c r="AT14" s="54">
        <v>5.78</v>
      </c>
      <c r="AU14" s="54">
        <v>0</v>
      </c>
      <c r="AV14" s="54">
        <v>0</v>
      </c>
      <c r="AW14" s="54">
        <v>0</v>
      </c>
      <c r="AX14" s="54">
        <v>101.54</v>
      </c>
      <c r="AY14" s="54">
        <v>111.32</v>
      </c>
      <c r="AZ14" s="54">
        <v>177.56</v>
      </c>
      <c r="BA14" s="54">
        <v>150</v>
      </c>
      <c r="BB14" s="54">
        <v>110200</v>
      </c>
      <c r="BC14" s="38" t="s">
        <v>4</v>
      </c>
    </row>
    <row r="15" spans="1:55" s="13" customFormat="1" ht="24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221.88</v>
      </c>
      <c r="R15" s="14">
        <v>0</v>
      </c>
      <c r="S15" s="14">
        <v>25.38</v>
      </c>
      <c r="T15" s="14">
        <v>0</v>
      </c>
      <c r="U15" s="14">
        <v>0</v>
      </c>
      <c r="V15" s="14">
        <v>0</v>
      </c>
      <c r="W15" s="14">
        <v>8.4600000000000009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12.69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4" customHeight="1" x14ac:dyDescent="0.15">
      <c r="A16" s="38">
        <v>2</v>
      </c>
      <c r="B16" s="38" t="s">
        <v>1139</v>
      </c>
      <c r="C16" s="38" t="s">
        <v>1140</v>
      </c>
      <c r="D16" s="38" t="s">
        <v>1141</v>
      </c>
      <c r="E16" s="38" t="s">
        <v>169</v>
      </c>
      <c r="F16" s="38" t="s">
        <v>595</v>
      </c>
      <c r="G16" s="38" t="s">
        <v>171</v>
      </c>
      <c r="H16" s="38">
        <v>0</v>
      </c>
      <c r="J16" s="38">
        <v>0</v>
      </c>
      <c r="K16" s="38">
        <v>204</v>
      </c>
      <c r="L16" s="38">
        <v>0</v>
      </c>
      <c r="M16" s="38">
        <v>16.5</v>
      </c>
      <c r="N16" s="54">
        <v>0</v>
      </c>
      <c r="O16" s="38">
        <v>144</v>
      </c>
      <c r="P16" s="54">
        <v>0.98076923076923095</v>
      </c>
      <c r="Q16" s="12">
        <v>140</v>
      </c>
      <c r="R16" s="12">
        <v>0</v>
      </c>
      <c r="S16" s="14">
        <v>12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7</v>
      </c>
      <c r="AD16" s="14">
        <v>0</v>
      </c>
      <c r="AE16" s="54">
        <v>3</v>
      </c>
      <c r="AF16" s="54">
        <v>0.5</v>
      </c>
      <c r="AG16" s="54">
        <v>0</v>
      </c>
      <c r="AH16" s="54">
        <v>9.81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210.08</v>
      </c>
      <c r="AS16" s="38">
        <v>3</v>
      </c>
      <c r="AT16" s="54">
        <v>4.2</v>
      </c>
      <c r="AU16" s="54">
        <v>0</v>
      </c>
      <c r="AV16" s="54">
        <v>0</v>
      </c>
      <c r="AW16" s="54">
        <v>0</v>
      </c>
      <c r="AX16" s="54">
        <v>84.35</v>
      </c>
      <c r="AY16" s="54">
        <v>91.55</v>
      </c>
      <c r="AZ16" s="54">
        <v>118.53</v>
      </c>
      <c r="BA16" s="54">
        <v>100</v>
      </c>
      <c r="BB16" s="54">
        <v>74100</v>
      </c>
      <c r="BC16" s="38" t="s">
        <v>4</v>
      </c>
    </row>
    <row r="17" spans="1:55" s="13" customFormat="1" ht="24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137.31</v>
      </c>
      <c r="R17" s="14">
        <v>0</v>
      </c>
      <c r="S17" s="14">
        <v>17.649999999999999</v>
      </c>
      <c r="T17" s="14">
        <v>0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27.46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4" customHeight="1" x14ac:dyDescent="0.15">
      <c r="A18" s="38">
        <v>3</v>
      </c>
      <c r="B18" s="38" t="s">
        <v>1142</v>
      </c>
      <c r="C18" s="38" t="s">
        <v>1143</v>
      </c>
      <c r="D18" s="38" t="s">
        <v>1144</v>
      </c>
      <c r="E18" s="38" t="s">
        <v>169</v>
      </c>
      <c r="F18" s="38" t="s">
        <v>765</v>
      </c>
      <c r="G18" s="38" t="s">
        <v>171</v>
      </c>
      <c r="H18" s="38">
        <v>1</v>
      </c>
      <c r="J18" s="38">
        <v>2</v>
      </c>
      <c r="K18" s="38">
        <v>204</v>
      </c>
      <c r="L18" s="38">
        <v>0</v>
      </c>
      <c r="M18" s="38">
        <v>19</v>
      </c>
      <c r="N18" s="54">
        <v>144.64224999999999</v>
      </c>
      <c r="O18" s="38">
        <v>162</v>
      </c>
      <c r="P18" s="54">
        <v>0.98076923076923095</v>
      </c>
      <c r="Q18" s="12">
        <v>160</v>
      </c>
      <c r="R18" s="12">
        <v>0</v>
      </c>
      <c r="S18" s="14">
        <v>10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5</v>
      </c>
      <c r="AD18" s="14">
        <v>0</v>
      </c>
      <c r="AE18" s="54">
        <v>2.5</v>
      </c>
      <c r="AF18" s="54">
        <v>0</v>
      </c>
      <c r="AG18" s="54">
        <v>0</v>
      </c>
      <c r="AH18" s="54">
        <v>10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218.59</v>
      </c>
      <c r="AS18" s="38">
        <v>2.5</v>
      </c>
      <c r="AT18" s="54">
        <v>4.37</v>
      </c>
      <c r="AU18" s="54">
        <v>0</v>
      </c>
      <c r="AV18" s="54">
        <v>0</v>
      </c>
      <c r="AW18" s="54">
        <v>0</v>
      </c>
      <c r="AX18" s="54">
        <v>88.27</v>
      </c>
      <c r="AY18" s="54">
        <v>95.14</v>
      </c>
      <c r="AZ18" s="54">
        <v>123.45</v>
      </c>
      <c r="BA18" s="54">
        <v>100</v>
      </c>
      <c r="BB18" s="54">
        <v>93800</v>
      </c>
      <c r="BC18" s="38" t="s">
        <v>4</v>
      </c>
    </row>
    <row r="19" spans="1:55" s="13" customFormat="1" ht="24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156.91999999999999</v>
      </c>
      <c r="R19" s="14">
        <v>0</v>
      </c>
      <c r="S19" s="14">
        <v>14.71</v>
      </c>
      <c r="T19" s="14">
        <v>0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19.62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4" customHeight="1" x14ac:dyDescent="0.15">
      <c r="A20" s="38">
        <v>4</v>
      </c>
      <c r="B20" s="38" t="s">
        <v>1145</v>
      </c>
      <c r="C20" s="38" t="s">
        <v>1146</v>
      </c>
      <c r="D20" s="38" t="s">
        <v>1147</v>
      </c>
      <c r="E20" s="38" t="s">
        <v>169</v>
      </c>
      <c r="F20" s="38" t="s">
        <v>765</v>
      </c>
      <c r="G20" s="38" t="s">
        <v>171</v>
      </c>
      <c r="H20" s="38">
        <v>0</v>
      </c>
      <c r="J20" s="38">
        <v>0</v>
      </c>
      <c r="K20" s="38">
        <v>204</v>
      </c>
      <c r="L20" s="38">
        <v>0</v>
      </c>
      <c r="M20" s="38">
        <v>20</v>
      </c>
      <c r="N20" s="54">
        <v>168.57300000000001</v>
      </c>
      <c r="O20" s="38">
        <v>178</v>
      </c>
      <c r="P20" s="54">
        <v>0.98076923076923095</v>
      </c>
      <c r="Q20" s="12">
        <v>168</v>
      </c>
      <c r="R20" s="12">
        <v>0</v>
      </c>
      <c r="S20" s="14">
        <v>18</v>
      </c>
      <c r="T20" s="14">
        <v>0</v>
      </c>
      <c r="U20" s="14">
        <v>0</v>
      </c>
      <c r="V20" s="14">
        <v>0</v>
      </c>
      <c r="W20" s="14">
        <v>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3.5</v>
      </c>
      <c r="AD20" s="14">
        <v>0</v>
      </c>
      <c r="AE20" s="54">
        <v>4.5</v>
      </c>
      <c r="AF20" s="54">
        <v>0.5</v>
      </c>
      <c r="AG20" s="54">
        <v>0</v>
      </c>
      <c r="AH20" s="54">
        <v>9.81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234.14</v>
      </c>
      <c r="AS20" s="38">
        <v>4.5</v>
      </c>
      <c r="AT20" s="54">
        <v>4.68</v>
      </c>
      <c r="AU20" s="54">
        <v>0</v>
      </c>
      <c r="AV20" s="54">
        <v>0</v>
      </c>
      <c r="AW20" s="54">
        <v>0</v>
      </c>
      <c r="AX20" s="54">
        <v>92.19</v>
      </c>
      <c r="AY20" s="54">
        <v>101.37</v>
      </c>
      <c r="AZ20" s="54">
        <v>132.77000000000001</v>
      </c>
      <c r="BA20" s="54">
        <v>100</v>
      </c>
      <c r="BB20" s="54">
        <v>131100</v>
      </c>
      <c r="BC20" s="38" t="s">
        <v>4</v>
      </c>
    </row>
    <row r="21" spans="1:55" s="13" customFormat="1" ht="24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164.77</v>
      </c>
      <c r="R21" s="14">
        <v>0</v>
      </c>
      <c r="S21" s="14">
        <v>26.48</v>
      </c>
      <c r="T21" s="14">
        <v>0</v>
      </c>
      <c r="U21" s="14">
        <v>0</v>
      </c>
      <c r="V21" s="14">
        <v>0</v>
      </c>
      <c r="W21" s="14">
        <v>7.85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13.73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3" customFormat="1" ht="24" customHeight="1" x14ac:dyDescent="0.15">
      <c r="A22" s="38">
        <v>5</v>
      </c>
      <c r="B22" s="38" t="s">
        <v>1148</v>
      </c>
      <c r="C22" s="38" t="s">
        <v>1149</v>
      </c>
      <c r="D22" s="38" t="s">
        <v>1150</v>
      </c>
      <c r="E22" s="38" t="s">
        <v>169</v>
      </c>
      <c r="F22" s="38" t="s">
        <v>765</v>
      </c>
      <c r="G22" s="38" t="s">
        <v>171</v>
      </c>
      <c r="H22" s="38">
        <v>0</v>
      </c>
      <c r="J22" s="38">
        <v>0</v>
      </c>
      <c r="K22" s="38">
        <v>204</v>
      </c>
      <c r="L22" s="38">
        <v>0</v>
      </c>
      <c r="M22" s="38">
        <v>16</v>
      </c>
      <c r="N22" s="54">
        <v>113.73708999999999</v>
      </c>
      <c r="O22" s="38">
        <v>140</v>
      </c>
      <c r="P22" s="54">
        <v>0.98076923076923095</v>
      </c>
      <c r="Q22" s="12">
        <v>136</v>
      </c>
      <c r="R22" s="12">
        <v>0</v>
      </c>
      <c r="S22" s="14">
        <v>12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8</v>
      </c>
      <c r="AD22" s="14">
        <v>0</v>
      </c>
      <c r="AE22" s="54">
        <v>3</v>
      </c>
      <c r="AF22" s="54">
        <v>0</v>
      </c>
      <c r="AG22" s="54">
        <v>0</v>
      </c>
      <c r="AH22" s="54">
        <v>10</v>
      </c>
      <c r="AI22" s="54">
        <v>7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8">
        <v>0</v>
      </c>
      <c r="AP22" s="54">
        <v>0</v>
      </c>
      <c r="AQ22" s="54">
        <v>0</v>
      </c>
      <c r="AR22" s="54">
        <v>210.27</v>
      </c>
      <c r="AS22" s="38">
        <v>3</v>
      </c>
      <c r="AT22" s="54">
        <v>4.21</v>
      </c>
      <c r="AU22" s="54">
        <v>0</v>
      </c>
      <c r="AV22" s="54">
        <v>0</v>
      </c>
      <c r="AW22" s="54">
        <v>0</v>
      </c>
      <c r="AX22" s="54">
        <v>86.31</v>
      </c>
      <c r="AY22" s="54">
        <v>93.52</v>
      </c>
      <c r="AZ22" s="54">
        <v>116.75</v>
      </c>
      <c r="BA22" s="54">
        <v>100</v>
      </c>
      <c r="BB22" s="54">
        <v>67000</v>
      </c>
      <c r="BC22" s="38" t="s">
        <v>4</v>
      </c>
    </row>
    <row r="23" spans="1:55" s="13" customFormat="1" ht="24" customHeight="1" x14ac:dyDescent="0.15">
      <c r="A23" s="53"/>
      <c r="B23" s="53"/>
      <c r="C23" s="53"/>
      <c r="D23" s="53"/>
      <c r="E23" s="53"/>
      <c r="F23" s="53"/>
      <c r="G23" s="53"/>
      <c r="H23" s="53"/>
      <c r="J23" s="53"/>
      <c r="K23" s="53"/>
      <c r="L23" s="53"/>
      <c r="M23" s="53"/>
      <c r="N23" s="53"/>
      <c r="O23" s="53"/>
      <c r="P23" s="53"/>
      <c r="Q23" s="12">
        <v>133.38</v>
      </c>
      <c r="R23" s="14">
        <v>0</v>
      </c>
      <c r="S23" s="14">
        <v>17.649999999999999</v>
      </c>
      <c r="T23" s="14">
        <v>0</v>
      </c>
      <c r="U23" s="14">
        <v>0</v>
      </c>
      <c r="V23" s="14">
        <v>0</v>
      </c>
      <c r="W23" s="14">
        <v>7.85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31.38</v>
      </c>
      <c r="AD23" s="14">
        <v>0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13" customFormat="1" ht="24" customHeight="1" x14ac:dyDescent="0.15">
      <c r="A24" s="38">
        <v>6</v>
      </c>
      <c r="B24" s="38" t="s">
        <v>1151</v>
      </c>
      <c r="C24" s="38" t="s">
        <v>1152</v>
      </c>
      <c r="D24" s="38" t="s">
        <v>1153</v>
      </c>
      <c r="E24" s="38" t="s">
        <v>169</v>
      </c>
      <c r="F24" s="38" t="s">
        <v>249</v>
      </c>
      <c r="G24" s="38" t="s">
        <v>171</v>
      </c>
      <c r="H24" s="38">
        <v>1</v>
      </c>
      <c r="J24" s="38">
        <v>2</v>
      </c>
      <c r="K24" s="38">
        <v>204</v>
      </c>
      <c r="L24" s="38">
        <v>0</v>
      </c>
      <c r="M24" s="38">
        <v>16.5</v>
      </c>
      <c r="N24" s="54">
        <v>111.69190999999999</v>
      </c>
      <c r="O24" s="38">
        <v>138</v>
      </c>
      <c r="P24" s="54">
        <v>0.98076923076923095</v>
      </c>
      <c r="Q24" s="12">
        <v>140</v>
      </c>
      <c r="R24" s="12">
        <v>0</v>
      </c>
      <c r="S24" s="14">
        <v>6</v>
      </c>
      <c r="T24" s="14">
        <v>0</v>
      </c>
      <c r="U24" s="14">
        <v>0</v>
      </c>
      <c r="V24" s="14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6.5</v>
      </c>
      <c r="AD24" s="14">
        <v>0</v>
      </c>
      <c r="AE24" s="54">
        <v>1.5</v>
      </c>
      <c r="AF24" s="54">
        <v>1</v>
      </c>
      <c r="AG24" s="54">
        <v>0</v>
      </c>
      <c r="AH24" s="54">
        <v>9.6199999999999992</v>
      </c>
      <c r="AI24" s="54">
        <v>7</v>
      </c>
      <c r="AJ24" s="54">
        <v>0</v>
      </c>
      <c r="AK24" s="54">
        <v>8</v>
      </c>
      <c r="AL24" s="54">
        <v>0</v>
      </c>
      <c r="AM24" s="54">
        <v>0</v>
      </c>
      <c r="AN24" s="54">
        <v>0</v>
      </c>
      <c r="AO24" s="38">
        <v>0</v>
      </c>
      <c r="AP24" s="54">
        <v>0</v>
      </c>
      <c r="AQ24" s="54">
        <v>0</v>
      </c>
      <c r="AR24" s="54">
        <v>205.6</v>
      </c>
      <c r="AS24" s="38">
        <v>1.5</v>
      </c>
      <c r="AT24" s="54">
        <v>4.1100000000000003</v>
      </c>
      <c r="AU24" s="54">
        <v>0</v>
      </c>
      <c r="AV24" s="54">
        <v>0</v>
      </c>
      <c r="AW24" s="54">
        <v>0</v>
      </c>
      <c r="AX24" s="54">
        <v>86.31</v>
      </c>
      <c r="AY24" s="54">
        <v>91.92</v>
      </c>
      <c r="AZ24" s="54">
        <v>113.68</v>
      </c>
      <c r="BA24" s="54">
        <v>100</v>
      </c>
      <c r="BB24" s="54">
        <v>54700</v>
      </c>
      <c r="BC24" s="38" t="s">
        <v>4</v>
      </c>
    </row>
    <row r="25" spans="1:55" s="13" customFormat="1" ht="24" customHeight="1" x14ac:dyDescent="0.15">
      <c r="A25" s="53"/>
      <c r="B25" s="53"/>
      <c r="C25" s="53"/>
      <c r="D25" s="53"/>
      <c r="E25" s="53"/>
      <c r="F25" s="53"/>
      <c r="G25" s="53"/>
      <c r="H25" s="53"/>
      <c r="J25" s="53"/>
      <c r="K25" s="53"/>
      <c r="L25" s="53"/>
      <c r="M25" s="53"/>
      <c r="N25" s="53"/>
      <c r="O25" s="53"/>
      <c r="P25" s="53"/>
      <c r="Q25" s="12">
        <v>137.31</v>
      </c>
      <c r="R25" s="14">
        <v>0</v>
      </c>
      <c r="S25" s="14">
        <v>8.83</v>
      </c>
      <c r="T25" s="14">
        <v>0</v>
      </c>
      <c r="U25" s="14">
        <v>0</v>
      </c>
      <c r="V25" s="14">
        <v>0</v>
      </c>
      <c r="W25" s="14">
        <v>7.85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25.5</v>
      </c>
      <c r="AD25" s="14"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s="13" customFormat="1" ht="24" customHeight="1" x14ac:dyDescent="0.15">
      <c r="A26" s="38">
        <v>7</v>
      </c>
      <c r="B26" s="38" t="s">
        <v>1154</v>
      </c>
      <c r="C26" s="38" t="s">
        <v>1155</v>
      </c>
      <c r="D26" s="38" t="s">
        <v>1156</v>
      </c>
      <c r="E26" s="38" t="s">
        <v>169</v>
      </c>
      <c r="F26" s="38" t="s">
        <v>249</v>
      </c>
      <c r="G26" s="38" t="s">
        <v>171</v>
      </c>
      <c r="H26" s="38">
        <v>1</v>
      </c>
      <c r="J26" s="38">
        <v>2</v>
      </c>
      <c r="K26" s="38">
        <v>204</v>
      </c>
      <c r="L26" s="38">
        <v>0</v>
      </c>
      <c r="M26" s="38">
        <v>16.5</v>
      </c>
      <c r="N26" s="54">
        <v>101.71</v>
      </c>
      <c r="O26" s="38">
        <v>142</v>
      </c>
      <c r="P26" s="54">
        <v>0.98076923076923095</v>
      </c>
      <c r="Q26" s="12">
        <v>140</v>
      </c>
      <c r="R26" s="12">
        <v>0</v>
      </c>
      <c r="S26" s="14">
        <v>10</v>
      </c>
      <c r="T26" s="14">
        <v>0</v>
      </c>
      <c r="U26" s="14">
        <v>0</v>
      </c>
      <c r="V26" s="14">
        <v>0</v>
      </c>
      <c r="W26" s="14">
        <v>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6.5</v>
      </c>
      <c r="AD26" s="14">
        <v>0</v>
      </c>
      <c r="AE26" s="54">
        <v>2.5</v>
      </c>
      <c r="AF26" s="54">
        <v>1</v>
      </c>
      <c r="AG26" s="54">
        <v>0</v>
      </c>
      <c r="AH26" s="54">
        <v>9.6199999999999992</v>
      </c>
      <c r="AI26" s="54">
        <v>7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8">
        <v>0</v>
      </c>
      <c r="AP26" s="54">
        <v>0</v>
      </c>
      <c r="AQ26" s="54">
        <v>0</v>
      </c>
      <c r="AR26" s="54">
        <v>204.48</v>
      </c>
      <c r="AS26" s="38">
        <v>2.5</v>
      </c>
      <c r="AT26" s="54">
        <v>4.09</v>
      </c>
      <c r="AU26" s="54">
        <v>0</v>
      </c>
      <c r="AV26" s="54">
        <v>0</v>
      </c>
      <c r="AW26" s="54">
        <v>0</v>
      </c>
      <c r="AX26" s="54">
        <v>80.42</v>
      </c>
      <c r="AY26" s="54">
        <v>87.01</v>
      </c>
      <c r="AZ26" s="54">
        <v>117.47</v>
      </c>
      <c r="BA26" s="54">
        <v>100</v>
      </c>
      <c r="BB26" s="54">
        <v>69900</v>
      </c>
      <c r="BC26" s="38" t="s">
        <v>4</v>
      </c>
    </row>
    <row r="27" spans="1:55" s="13" customFormat="1" ht="24" customHeight="1" x14ac:dyDescent="0.15">
      <c r="A27" s="53"/>
      <c r="B27" s="53"/>
      <c r="C27" s="53"/>
      <c r="D27" s="53"/>
      <c r="E27" s="53"/>
      <c r="F27" s="53"/>
      <c r="G27" s="53"/>
      <c r="H27" s="53"/>
      <c r="J27" s="53"/>
      <c r="K27" s="53"/>
      <c r="L27" s="53"/>
      <c r="M27" s="53"/>
      <c r="N27" s="53"/>
      <c r="O27" s="53"/>
      <c r="P27" s="53"/>
      <c r="Q27" s="12">
        <v>137.31</v>
      </c>
      <c r="R27" s="14">
        <v>0</v>
      </c>
      <c r="S27" s="14">
        <v>14.71</v>
      </c>
      <c r="T27" s="14">
        <v>0</v>
      </c>
      <c r="U27" s="14">
        <v>0</v>
      </c>
      <c r="V27" s="14">
        <v>0</v>
      </c>
      <c r="W27" s="14">
        <v>7.85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25.5</v>
      </c>
      <c r="AD27" s="14">
        <v>0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s="13" customFormat="1" ht="24" customHeight="1" x14ac:dyDescent="0.15">
      <c r="A28" s="38">
        <v>8</v>
      </c>
      <c r="B28" s="38" t="s">
        <v>1157</v>
      </c>
      <c r="C28" s="38" t="s">
        <v>1158</v>
      </c>
      <c r="D28" s="38" t="s">
        <v>1159</v>
      </c>
      <c r="E28" s="38" t="s">
        <v>169</v>
      </c>
      <c r="F28" s="38" t="s">
        <v>775</v>
      </c>
      <c r="G28" s="38" t="s">
        <v>171</v>
      </c>
      <c r="H28" s="38">
        <v>1</v>
      </c>
      <c r="J28" s="38">
        <v>2</v>
      </c>
      <c r="K28" s="38">
        <v>204</v>
      </c>
      <c r="L28" s="38">
        <v>0</v>
      </c>
      <c r="M28" s="38">
        <v>19</v>
      </c>
      <c r="N28" s="54">
        <v>138.75319999999999</v>
      </c>
      <c r="O28" s="38">
        <v>170</v>
      </c>
      <c r="P28" s="54">
        <v>0.98076923076923095</v>
      </c>
      <c r="Q28" s="12">
        <v>160</v>
      </c>
      <c r="R28" s="12">
        <v>0</v>
      </c>
      <c r="S28" s="14">
        <v>18</v>
      </c>
      <c r="T28" s="14">
        <v>0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3</v>
      </c>
      <c r="AD28" s="14">
        <v>0</v>
      </c>
      <c r="AE28" s="54">
        <v>4.5</v>
      </c>
      <c r="AF28" s="54">
        <v>2</v>
      </c>
      <c r="AG28" s="54">
        <v>0</v>
      </c>
      <c r="AH28" s="54">
        <v>9.23</v>
      </c>
      <c r="AI28" s="54">
        <v>7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38">
        <v>0</v>
      </c>
      <c r="AP28" s="54">
        <v>0</v>
      </c>
      <c r="AQ28" s="54">
        <v>0</v>
      </c>
      <c r="AR28" s="54">
        <v>223.75</v>
      </c>
      <c r="AS28" s="38">
        <v>4.5</v>
      </c>
      <c r="AT28" s="54">
        <v>4.47</v>
      </c>
      <c r="AU28" s="54">
        <v>0</v>
      </c>
      <c r="AV28" s="54">
        <v>0</v>
      </c>
      <c r="AW28" s="54">
        <v>0</v>
      </c>
      <c r="AX28" s="54">
        <v>78.459999999999994</v>
      </c>
      <c r="AY28" s="54">
        <v>87.43</v>
      </c>
      <c r="AZ28" s="54">
        <v>136.32</v>
      </c>
      <c r="BA28" s="54">
        <v>100</v>
      </c>
      <c r="BB28" s="54">
        <v>145300</v>
      </c>
      <c r="BC28" s="38" t="s">
        <v>4</v>
      </c>
    </row>
    <row r="29" spans="1:55" s="13" customFormat="1" ht="24" customHeight="1" x14ac:dyDescent="0.15">
      <c r="A29" s="53"/>
      <c r="B29" s="53"/>
      <c r="C29" s="53"/>
      <c r="D29" s="53"/>
      <c r="E29" s="53"/>
      <c r="F29" s="53"/>
      <c r="G29" s="53"/>
      <c r="H29" s="53"/>
      <c r="J29" s="53"/>
      <c r="K29" s="53"/>
      <c r="L29" s="53"/>
      <c r="M29" s="53"/>
      <c r="N29" s="53"/>
      <c r="O29" s="53"/>
      <c r="P29" s="53"/>
      <c r="Q29" s="12">
        <v>156.91999999999999</v>
      </c>
      <c r="R29" s="14">
        <v>0</v>
      </c>
      <c r="S29" s="14">
        <v>26.48</v>
      </c>
      <c r="T29" s="14">
        <v>0</v>
      </c>
      <c r="U29" s="14">
        <v>0</v>
      </c>
      <c r="V29" s="14">
        <v>0</v>
      </c>
      <c r="W29" s="14">
        <v>7.85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11.77</v>
      </c>
      <c r="AD29" s="14">
        <v>0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s="13" customFormat="1" ht="24" customHeight="1" x14ac:dyDescent="0.15">
      <c r="A30" s="38">
        <v>9</v>
      </c>
      <c r="B30" s="38" t="s">
        <v>1160</v>
      </c>
      <c r="C30" s="38" t="s">
        <v>1161</v>
      </c>
      <c r="D30" s="38" t="s">
        <v>1162</v>
      </c>
      <c r="E30" s="38" t="s">
        <v>175</v>
      </c>
      <c r="F30" s="38" t="s">
        <v>779</v>
      </c>
      <c r="G30" s="38" t="s">
        <v>171</v>
      </c>
      <c r="H30" s="38">
        <v>1</v>
      </c>
      <c r="J30" s="38">
        <v>2</v>
      </c>
      <c r="K30" s="38">
        <v>204</v>
      </c>
      <c r="L30" s="38">
        <v>0</v>
      </c>
      <c r="M30" s="38">
        <v>18.5</v>
      </c>
      <c r="N30" s="54">
        <v>145.62299999999999</v>
      </c>
      <c r="O30" s="38">
        <v>161</v>
      </c>
      <c r="P30" s="54">
        <v>0.98076923076923095</v>
      </c>
      <c r="Q30" s="12">
        <v>156</v>
      </c>
      <c r="R30" s="12">
        <v>0</v>
      </c>
      <c r="S30" s="14">
        <v>13</v>
      </c>
      <c r="T30" s="14">
        <v>0</v>
      </c>
      <c r="U30" s="14">
        <v>0</v>
      </c>
      <c r="V30" s="14">
        <v>0</v>
      </c>
      <c r="W30" s="14">
        <v>1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5.5</v>
      </c>
      <c r="AD30" s="14">
        <v>0</v>
      </c>
      <c r="AE30" s="54">
        <v>3</v>
      </c>
      <c r="AF30" s="54">
        <v>0</v>
      </c>
      <c r="AG30" s="54">
        <v>0</v>
      </c>
      <c r="AH30" s="54">
        <v>10</v>
      </c>
      <c r="AI30" s="54">
        <v>7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38">
        <v>0</v>
      </c>
      <c r="AP30" s="54">
        <v>0</v>
      </c>
      <c r="AQ30" s="54">
        <v>0</v>
      </c>
      <c r="AR30" s="54">
        <v>221.55</v>
      </c>
      <c r="AS30" s="38">
        <v>3</v>
      </c>
      <c r="AT30" s="54">
        <v>4.43</v>
      </c>
      <c r="AU30" s="54">
        <v>0</v>
      </c>
      <c r="AV30" s="54">
        <v>0</v>
      </c>
      <c r="AW30" s="54">
        <v>0</v>
      </c>
      <c r="AX30" s="54">
        <v>86.31</v>
      </c>
      <c r="AY30" s="54">
        <v>93.74</v>
      </c>
      <c r="AZ30" s="54">
        <v>127.81</v>
      </c>
      <c r="BA30" s="54">
        <v>100</v>
      </c>
      <c r="BB30" s="54">
        <v>111200</v>
      </c>
      <c r="BC30" s="38" t="s">
        <v>4</v>
      </c>
    </row>
    <row r="31" spans="1:55" s="13" customFormat="1" ht="24" customHeight="1" x14ac:dyDescent="0.15">
      <c r="A31" s="53"/>
      <c r="B31" s="53"/>
      <c r="C31" s="53"/>
      <c r="D31" s="53"/>
      <c r="E31" s="53"/>
      <c r="F31" s="53"/>
      <c r="G31" s="53"/>
      <c r="H31" s="53"/>
      <c r="J31" s="53"/>
      <c r="K31" s="53"/>
      <c r="L31" s="53"/>
      <c r="M31" s="53"/>
      <c r="N31" s="53"/>
      <c r="O31" s="53"/>
      <c r="P31" s="53"/>
      <c r="Q31" s="12">
        <v>153</v>
      </c>
      <c r="R31" s="14">
        <v>0</v>
      </c>
      <c r="S31" s="14">
        <v>19.13</v>
      </c>
      <c r="T31" s="14">
        <v>0</v>
      </c>
      <c r="U31" s="14">
        <v>0</v>
      </c>
      <c r="V31" s="14">
        <v>0</v>
      </c>
      <c r="W31" s="14">
        <v>7.85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21.58</v>
      </c>
      <c r="AD31" s="14">
        <v>0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s="13" customFormat="1" ht="24" customHeight="1" x14ac:dyDescent="0.15">
      <c r="A32" s="38">
        <v>10</v>
      </c>
      <c r="B32" s="38" t="s">
        <v>1163</v>
      </c>
      <c r="C32" s="38" t="s">
        <v>1164</v>
      </c>
      <c r="D32" s="38" t="s">
        <v>1165</v>
      </c>
      <c r="E32" s="38" t="s">
        <v>175</v>
      </c>
      <c r="F32" s="38" t="s">
        <v>779</v>
      </c>
      <c r="G32" s="38" t="s">
        <v>171</v>
      </c>
      <c r="H32" s="38">
        <v>0</v>
      </c>
      <c r="J32" s="38">
        <v>0</v>
      </c>
      <c r="K32" s="38">
        <v>204</v>
      </c>
      <c r="L32" s="38">
        <v>0</v>
      </c>
      <c r="M32" s="38">
        <v>17.5</v>
      </c>
      <c r="N32" s="54">
        <v>153.46299999999999</v>
      </c>
      <c r="O32" s="38">
        <v>156.5</v>
      </c>
      <c r="P32" s="54">
        <v>0.98076923076923095</v>
      </c>
      <c r="Q32" s="12">
        <v>148</v>
      </c>
      <c r="R32" s="12">
        <v>0</v>
      </c>
      <c r="S32" s="14">
        <v>16.5</v>
      </c>
      <c r="T32" s="14">
        <v>0</v>
      </c>
      <c r="U32" s="14">
        <v>0</v>
      </c>
      <c r="V32" s="14">
        <v>0</v>
      </c>
      <c r="W32" s="14">
        <v>1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5</v>
      </c>
      <c r="AD32" s="14">
        <v>0</v>
      </c>
      <c r="AE32" s="54">
        <v>4</v>
      </c>
      <c r="AF32" s="54">
        <v>1</v>
      </c>
      <c r="AG32" s="54">
        <v>0.5</v>
      </c>
      <c r="AH32" s="54">
        <v>0</v>
      </c>
      <c r="AI32" s="54">
        <v>7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38">
        <v>0</v>
      </c>
      <c r="AP32" s="54">
        <v>0</v>
      </c>
      <c r="AQ32" s="54">
        <v>0</v>
      </c>
      <c r="AR32" s="54">
        <v>207.89</v>
      </c>
      <c r="AS32" s="38">
        <v>4</v>
      </c>
      <c r="AT32" s="54">
        <v>4.16</v>
      </c>
      <c r="AU32" s="54">
        <v>0</v>
      </c>
      <c r="AV32" s="54">
        <v>0</v>
      </c>
      <c r="AW32" s="54">
        <v>0</v>
      </c>
      <c r="AX32" s="54">
        <v>76.5</v>
      </c>
      <c r="AY32" s="54">
        <v>84.66</v>
      </c>
      <c r="AZ32" s="54">
        <v>123.23</v>
      </c>
      <c r="BA32" s="54">
        <v>100</v>
      </c>
      <c r="BB32" s="54">
        <v>92900</v>
      </c>
      <c r="BC32" s="38" t="s">
        <v>4</v>
      </c>
    </row>
    <row r="33" spans="1:55" s="13" customFormat="1" ht="24" customHeight="1" x14ac:dyDescent="0.15">
      <c r="A33" s="53"/>
      <c r="B33" s="53"/>
      <c r="C33" s="53"/>
      <c r="D33" s="53"/>
      <c r="E33" s="53"/>
      <c r="F33" s="53"/>
      <c r="G33" s="53"/>
      <c r="H33" s="53"/>
      <c r="J33" s="53"/>
      <c r="K33" s="53"/>
      <c r="L33" s="53"/>
      <c r="M33" s="53"/>
      <c r="N33" s="53"/>
      <c r="O33" s="53"/>
      <c r="P33" s="53"/>
      <c r="Q33" s="12">
        <v>145.15</v>
      </c>
      <c r="R33" s="14">
        <v>0</v>
      </c>
      <c r="S33" s="14">
        <v>24.27</v>
      </c>
      <c r="T33" s="14">
        <v>0</v>
      </c>
      <c r="U33" s="14">
        <v>0</v>
      </c>
      <c r="V33" s="14">
        <v>0</v>
      </c>
      <c r="W33" s="14">
        <v>7.85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19.62</v>
      </c>
      <c r="AD33" s="14">
        <v>0</v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</row>
    <row r="34" spans="1:55" s="13" customFormat="1" ht="24" customHeight="1" x14ac:dyDescent="0.15">
      <c r="A34" s="38">
        <v>11</v>
      </c>
      <c r="B34" s="38" t="s">
        <v>1166</v>
      </c>
      <c r="C34" s="38" t="s">
        <v>1167</v>
      </c>
      <c r="D34" s="38" t="s">
        <v>1168</v>
      </c>
      <c r="E34" s="38" t="s">
        <v>175</v>
      </c>
      <c r="F34" s="38" t="s">
        <v>950</v>
      </c>
      <c r="G34" s="38" t="s">
        <v>171</v>
      </c>
      <c r="H34" s="38">
        <v>1</v>
      </c>
      <c r="J34" s="38">
        <v>2</v>
      </c>
      <c r="K34" s="38">
        <v>204</v>
      </c>
      <c r="L34" s="38">
        <v>0</v>
      </c>
      <c r="M34" s="38">
        <v>18.5</v>
      </c>
      <c r="N34" s="54">
        <v>147.583</v>
      </c>
      <c r="O34" s="38">
        <v>163</v>
      </c>
      <c r="P34" s="54">
        <v>0.98076923076923095</v>
      </c>
      <c r="Q34" s="12">
        <v>156</v>
      </c>
      <c r="R34" s="12">
        <v>0</v>
      </c>
      <c r="S34" s="14">
        <v>15</v>
      </c>
      <c r="T34" s="14">
        <v>0</v>
      </c>
      <c r="U34" s="14">
        <v>0</v>
      </c>
      <c r="V34" s="14">
        <v>0</v>
      </c>
      <c r="W34" s="14">
        <v>1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5.5</v>
      </c>
      <c r="AD34" s="14">
        <v>0</v>
      </c>
      <c r="AE34" s="54">
        <v>3.5</v>
      </c>
      <c r="AF34" s="54">
        <v>0</v>
      </c>
      <c r="AG34" s="54">
        <v>0</v>
      </c>
      <c r="AH34" s="54">
        <v>10</v>
      </c>
      <c r="AI34" s="54">
        <v>7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8">
        <v>0</v>
      </c>
      <c r="AP34" s="54">
        <v>0</v>
      </c>
      <c r="AQ34" s="54">
        <v>0</v>
      </c>
      <c r="AR34" s="54">
        <v>224.99</v>
      </c>
      <c r="AS34" s="38">
        <v>3.5</v>
      </c>
      <c r="AT34" s="54">
        <v>4.5</v>
      </c>
      <c r="AU34" s="54">
        <v>0</v>
      </c>
      <c r="AV34" s="54">
        <v>0</v>
      </c>
      <c r="AW34" s="54">
        <v>0</v>
      </c>
      <c r="AX34" s="54">
        <v>86.31</v>
      </c>
      <c r="AY34" s="54">
        <v>94.31</v>
      </c>
      <c r="AZ34" s="54">
        <v>130.68</v>
      </c>
      <c r="BA34" s="54">
        <v>100</v>
      </c>
      <c r="BB34" s="54">
        <v>122700</v>
      </c>
      <c r="BC34" s="38" t="s">
        <v>4</v>
      </c>
    </row>
    <row r="35" spans="1:55" s="13" customFormat="1" ht="24" customHeight="1" x14ac:dyDescent="0.15">
      <c r="A35" s="53"/>
      <c r="B35" s="53"/>
      <c r="C35" s="53"/>
      <c r="D35" s="53"/>
      <c r="E35" s="53"/>
      <c r="F35" s="53"/>
      <c r="G35" s="53"/>
      <c r="H35" s="53"/>
      <c r="J35" s="53"/>
      <c r="K35" s="53"/>
      <c r="L35" s="53"/>
      <c r="M35" s="53"/>
      <c r="N35" s="53"/>
      <c r="O35" s="53"/>
      <c r="P35" s="53"/>
      <c r="Q35" s="12">
        <v>153</v>
      </c>
      <c r="R35" s="14">
        <v>0</v>
      </c>
      <c r="S35" s="14">
        <v>22.07</v>
      </c>
      <c r="T35" s="14">
        <v>0</v>
      </c>
      <c r="U35" s="14">
        <v>0</v>
      </c>
      <c r="V35" s="14">
        <v>0</v>
      </c>
      <c r="W35" s="14">
        <v>7.85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21.58</v>
      </c>
      <c r="AD35" s="14">
        <v>0</v>
      </c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</row>
    <row r="36" spans="1:55" s="13" customFormat="1" ht="24" customHeight="1" x14ac:dyDescent="0.15">
      <c r="A36" s="38">
        <v>12</v>
      </c>
      <c r="B36" s="38" t="s">
        <v>1169</v>
      </c>
      <c r="C36" s="38" t="s">
        <v>825</v>
      </c>
      <c r="D36" s="38" t="s">
        <v>1170</v>
      </c>
      <c r="E36" s="38" t="s">
        <v>169</v>
      </c>
      <c r="F36" s="38" t="s">
        <v>950</v>
      </c>
      <c r="G36" s="38" t="s">
        <v>171</v>
      </c>
      <c r="H36" s="38">
        <v>1</v>
      </c>
      <c r="J36" s="38">
        <v>0</v>
      </c>
      <c r="K36" s="38">
        <v>204</v>
      </c>
      <c r="L36" s="38">
        <v>0</v>
      </c>
      <c r="M36" s="38">
        <v>17</v>
      </c>
      <c r="N36" s="54">
        <v>0</v>
      </c>
      <c r="O36" s="38">
        <v>150</v>
      </c>
      <c r="P36" s="54">
        <v>0.98076923076923095</v>
      </c>
      <c r="Q36" s="12">
        <v>144</v>
      </c>
      <c r="R36" s="12">
        <v>0</v>
      </c>
      <c r="S36" s="14">
        <v>14</v>
      </c>
      <c r="T36" s="14">
        <v>0</v>
      </c>
      <c r="U36" s="14">
        <v>0</v>
      </c>
      <c r="V36" s="14">
        <v>0</v>
      </c>
      <c r="W36" s="14">
        <v>1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6</v>
      </c>
      <c r="AD36" s="14">
        <v>0</v>
      </c>
      <c r="AE36" s="54">
        <v>3.5</v>
      </c>
      <c r="AF36" s="54">
        <v>1</v>
      </c>
      <c r="AG36" s="54">
        <v>0</v>
      </c>
      <c r="AH36" s="54">
        <v>9.6199999999999992</v>
      </c>
      <c r="AI36" s="54">
        <v>7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8">
        <v>0</v>
      </c>
      <c r="AP36" s="54">
        <v>0</v>
      </c>
      <c r="AQ36" s="54">
        <v>0</v>
      </c>
      <c r="AR36" s="54">
        <v>213.34</v>
      </c>
      <c r="AS36" s="38">
        <v>3.5</v>
      </c>
      <c r="AT36" s="54">
        <v>4.2699999999999996</v>
      </c>
      <c r="AU36" s="54">
        <v>0</v>
      </c>
      <c r="AV36" s="54">
        <v>0</v>
      </c>
      <c r="AW36" s="54">
        <v>0</v>
      </c>
      <c r="AX36" s="54">
        <v>88.27</v>
      </c>
      <c r="AY36" s="54">
        <v>96.04</v>
      </c>
      <c r="AZ36" s="54">
        <v>117.3</v>
      </c>
      <c r="BA36" s="54">
        <v>100</v>
      </c>
      <c r="BB36" s="54">
        <v>69200</v>
      </c>
      <c r="BC36" s="38" t="s">
        <v>4</v>
      </c>
    </row>
    <row r="37" spans="1:55" s="13" customFormat="1" ht="24" customHeight="1" x14ac:dyDescent="0.15">
      <c r="A37" s="53"/>
      <c r="B37" s="53"/>
      <c r="C37" s="53"/>
      <c r="D37" s="53"/>
      <c r="E37" s="53"/>
      <c r="F37" s="53"/>
      <c r="G37" s="53"/>
      <c r="H37" s="53"/>
      <c r="J37" s="53"/>
      <c r="K37" s="53"/>
      <c r="L37" s="53"/>
      <c r="M37" s="53"/>
      <c r="N37" s="53"/>
      <c r="O37" s="53"/>
      <c r="P37" s="53"/>
      <c r="Q37" s="12">
        <v>141.22999999999999</v>
      </c>
      <c r="R37" s="14">
        <v>0</v>
      </c>
      <c r="S37" s="14">
        <v>20.6</v>
      </c>
      <c r="T37" s="14">
        <v>0</v>
      </c>
      <c r="U37" s="14">
        <v>0</v>
      </c>
      <c r="V37" s="14">
        <v>0</v>
      </c>
      <c r="W37" s="14">
        <v>7.85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23.54</v>
      </c>
      <c r="AD37" s="14">
        <v>0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s="13" customFormat="1" ht="24" customHeight="1" x14ac:dyDescent="0.15">
      <c r="A38" s="38">
        <v>13</v>
      </c>
      <c r="B38" s="38" t="s">
        <v>1171</v>
      </c>
      <c r="C38" s="38" t="s">
        <v>1172</v>
      </c>
      <c r="D38" s="38" t="s">
        <v>1173</v>
      </c>
      <c r="E38" s="38" t="s">
        <v>169</v>
      </c>
      <c r="F38" s="38" t="s">
        <v>624</v>
      </c>
      <c r="G38" s="38" t="s">
        <v>171</v>
      </c>
      <c r="H38" s="38">
        <v>1</v>
      </c>
      <c r="J38" s="38">
        <v>1</v>
      </c>
      <c r="K38" s="38">
        <v>204</v>
      </c>
      <c r="L38" s="38">
        <v>0</v>
      </c>
      <c r="M38" s="38">
        <v>20</v>
      </c>
      <c r="N38" s="54">
        <v>171.203</v>
      </c>
      <c r="O38" s="38">
        <v>178</v>
      </c>
      <c r="P38" s="54">
        <v>0.98076923076923095</v>
      </c>
      <c r="Q38" s="12">
        <v>168</v>
      </c>
      <c r="R38" s="12">
        <v>0</v>
      </c>
      <c r="S38" s="14">
        <v>18</v>
      </c>
      <c r="T38" s="14">
        <v>0</v>
      </c>
      <c r="U38" s="14">
        <v>0</v>
      </c>
      <c r="V38" s="14">
        <v>0</v>
      </c>
      <c r="W38" s="14">
        <v>1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3.5</v>
      </c>
      <c r="AD38" s="14">
        <v>0</v>
      </c>
      <c r="AE38" s="54">
        <v>4.5</v>
      </c>
      <c r="AF38" s="54">
        <v>0.5</v>
      </c>
      <c r="AG38" s="54">
        <v>0</v>
      </c>
      <c r="AH38" s="54">
        <v>9.81</v>
      </c>
      <c r="AI38" s="54">
        <v>7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38">
        <v>0</v>
      </c>
      <c r="AP38" s="54">
        <v>0</v>
      </c>
      <c r="AQ38" s="54">
        <v>0</v>
      </c>
      <c r="AR38" s="54">
        <v>234.14</v>
      </c>
      <c r="AS38" s="38">
        <v>4.5</v>
      </c>
      <c r="AT38" s="54">
        <v>4.68</v>
      </c>
      <c r="AU38" s="54">
        <v>0</v>
      </c>
      <c r="AV38" s="54">
        <v>0</v>
      </c>
      <c r="AW38" s="54">
        <v>0</v>
      </c>
      <c r="AX38" s="54">
        <v>90.23</v>
      </c>
      <c r="AY38" s="54">
        <v>99.41</v>
      </c>
      <c r="AZ38" s="54">
        <v>134.72999999999999</v>
      </c>
      <c r="BA38" s="54">
        <v>100</v>
      </c>
      <c r="BB38" s="54">
        <v>138900</v>
      </c>
      <c r="BC38" s="38" t="s">
        <v>4</v>
      </c>
    </row>
    <row r="39" spans="1:55" s="13" customFormat="1" ht="24" customHeight="1" x14ac:dyDescent="0.15">
      <c r="A39" s="53"/>
      <c r="B39" s="53"/>
      <c r="C39" s="53"/>
      <c r="D39" s="53"/>
      <c r="E39" s="53"/>
      <c r="F39" s="53"/>
      <c r="G39" s="53"/>
      <c r="H39" s="53"/>
      <c r="J39" s="53"/>
      <c r="K39" s="53"/>
      <c r="L39" s="53"/>
      <c r="M39" s="53"/>
      <c r="N39" s="53"/>
      <c r="O39" s="53"/>
      <c r="P39" s="53"/>
      <c r="Q39" s="12">
        <v>164.77</v>
      </c>
      <c r="R39" s="14">
        <v>0</v>
      </c>
      <c r="S39" s="14">
        <v>26.48</v>
      </c>
      <c r="T39" s="14">
        <v>0</v>
      </c>
      <c r="U39" s="14">
        <v>0</v>
      </c>
      <c r="V39" s="14">
        <v>0</v>
      </c>
      <c r="W39" s="14">
        <v>7.85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13.73</v>
      </c>
      <c r="AD39" s="14">
        <v>0</v>
      </c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s="13" customFormat="1" ht="24" customHeight="1" x14ac:dyDescent="0.15">
      <c r="A40" s="38">
        <v>14</v>
      </c>
      <c r="B40" s="38" t="s">
        <v>1174</v>
      </c>
      <c r="C40" s="38" t="s">
        <v>1175</v>
      </c>
      <c r="D40" s="38" t="s">
        <v>1176</v>
      </c>
      <c r="E40" s="38" t="s">
        <v>169</v>
      </c>
      <c r="F40" s="38" t="s">
        <v>624</v>
      </c>
      <c r="G40" s="38" t="s">
        <v>171</v>
      </c>
      <c r="H40" s="38">
        <v>1</v>
      </c>
      <c r="J40" s="38">
        <v>1</v>
      </c>
      <c r="K40" s="38">
        <v>204</v>
      </c>
      <c r="L40" s="38">
        <v>0</v>
      </c>
      <c r="M40" s="38">
        <v>13.5</v>
      </c>
      <c r="N40" s="54">
        <v>80.018780000000007</v>
      </c>
      <c r="O40" s="38">
        <v>118</v>
      </c>
      <c r="P40" s="54">
        <v>0.98076923076923095</v>
      </c>
      <c r="Q40" s="12">
        <v>116</v>
      </c>
      <c r="R40" s="12">
        <v>0</v>
      </c>
      <c r="S40" s="14">
        <v>10</v>
      </c>
      <c r="T40" s="14">
        <v>0</v>
      </c>
      <c r="U40" s="14">
        <v>0</v>
      </c>
      <c r="V40" s="14">
        <v>0</v>
      </c>
      <c r="W40" s="14">
        <v>1</v>
      </c>
      <c r="X40" s="14">
        <v>0</v>
      </c>
      <c r="Y40" s="14">
        <v>0</v>
      </c>
      <c r="Z40" s="14">
        <v>1</v>
      </c>
      <c r="AA40" s="14">
        <v>0</v>
      </c>
      <c r="AB40" s="14">
        <v>0</v>
      </c>
      <c r="AC40" s="14">
        <v>7</v>
      </c>
      <c r="AD40" s="14">
        <v>0</v>
      </c>
      <c r="AE40" s="54">
        <v>2.5</v>
      </c>
      <c r="AF40" s="54">
        <v>1.5</v>
      </c>
      <c r="AG40" s="54">
        <v>1</v>
      </c>
      <c r="AH40" s="54">
        <v>0</v>
      </c>
      <c r="AI40" s="54">
        <v>7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38">
        <v>0</v>
      </c>
      <c r="AP40" s="54">
        <v>0</v>
      </c>
      <c r="AQ40" s="54">
        <v>0</v>
      </c>
      <c r="AR40" s="54">
        <v>181.13</v>
      </c>
      <c r="AS40" s="38">
        <v>2.5</v>
      </c>
      <c r="AT40" s="54">
        <v>3.62</v>
      </c>
      <c r="AU40" s="54">
        <v>0</v>
      </c>
      <c r="AV40" s="54">
        <v>0</v>
      </c>
      <c r="AW40" s="54">
        <v>0</v>
      </c>
      <c r="AX40" s="54">
        <v>74.540000000000006</v>
      </c>
      <c r="AY40" s="54">
        <v>80.66</v>
      </c>
      <c r="AZ40" s="54">
        <v>100.47</v>
      </c>
      <c r="BA40" s="54">
        <v>100</v>
      </c>
      <c r="BB40" s="54">
        <v>1900</v>
      </c>
      <c r="BC40" s="38" t="s">
        <v>4</v>
      </c>
    </row>
    <row r="41" spans="1:55" s="13" customFormat="1" ht="24" customHeight="1" x14ac:dyDescent="0.15">
      <c r="A41" s="53"/>
      <c r="B41" s="53"/>
      <c r="C41" s="53"/>
      <c r="D41" s="53"/>
      <c r="E41" s="53"/>
      <c r="F41" s="53"/>
      <c r="G41" s="53"/>
      <c r="H41" s="53"/>
      <c r="J41" s="53"/>
      <c r="K41" s="53"/>
      <c r="L41" s="53"/>
      <c r="M41" s="53"/>
      <c r="N41" s="53"/>
      <c r="O41" s="53"/>
      <c r="P41" s="53"/>
      <c r="Q41" s="12">
        <v>113.77</v>
      </c>
      <c r="R41" s="14">
        <v>0</v>
      </c>
      <c r="S41" s="14">
        <v>14.71</v>
      </c>
      <c r="T41" s="14">
        <v>0</v>
      </c>
      <c r="U41" s="14">
        <v>0</v>
      </c>
      <c r="V41" s="14">
        <v>0</v>
      </c>
      <c r="W41" s="14">
        <v>7.85</v>
      </c>
      <c r="X41" s="14">
        <v>0</v>
      </c>
      <c r="Y41" s="14">
        <v>0</v>
      </c>
      <c r="Z41" s="14">
        <v>7.8461538461538503</v>
      </c>
      <c r="AA41" s="14">
        <v>0</v>
      </c>
      <c r="AB41" s="14">
        <v>0</v>
      </c>
      <c r="AC41" s="14">
        <v>27.46</v>
      </c>
      <c r="AD41" s="14">
        <v>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</row>
    <row r="42" spans="1:55" s="13" customFormat="1" ht="24" customHeight="1" x14ac:dyDescent="0.15">
      <c r="A42" s="38">
        <v>15</v>
      </c>
      <c r="B42" s="38" t="s">
        <v>1177</v>
      </c>
      <c r="C42" s="38" t="s">
        <v>1178</v>
      </c>
      <c r="D42" s="38" t="s">
        <v>1179</v>
      </c>
      <c r="E42" s="38" t="s">
        <v>169</v>
      </c>
      <c r="F42" s="38" t="s">
        <v>624</v>
      </c>
      <c r="G42" s="38" t="s">
        <v>171</v>
      </c>
      <c r="H42" s="38">
        <v>1</v>
      </c>
      <c r="J42" s="38">
        <v>3</v>
      </c>
      <c r="K42" s="38">
        <v>204</v>
      </c>
      <c r="L42" s="38">
        <v>0</v>
      </c>
      <c r="M42" s="38">
        <v>16.5</v>
      </c>
      <c r="N42" s="54">
        <v>107.41188</v>
      </c>
      <c r="O42" s="38">
        <v>146</v>
      </c>
      <c r="P42" s="54">
        <v>0.98076923076923095</v>
      </c>
      <c r="Q42" s="12">
        <v>140</v>
      </c>
      <c r="R42" s="12">
        <v>0</v>
      </c>
      <c r="S42" s="14">
        <v>14</v>
      </c>
      <c r="T42" s="14">
        <v>0</v>
      </c>
      <c r="U42" s="14">
        <v>0</v>
      </c>
      <c r="V42" s="14">
        <v>0</v>
      </c>
      <c r="W42" s="14">
        <v>1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7.5</v>
      </c>
      <c r="AD42" s="14">
        <v>0</v>
      </c>
      <c r="AE42" s="54">
        <v>3.5</v>
      </c>
      <c r="AF42" s="54">
        <v>0</v>
      </c>
      <c r="AG42" s="54">
        <v>0</v>
      </c>
      <c r="AH42" s="54">
        <v>10</v>
      </c>
      <c r="AI42" s="54">
        <v>7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38">
        <v>0</v>
      </c>
      <c r="AP42" s="54">
        <v>0</v>
      </c>
      <c r="AQ42" s="54">
        <v>0</v>
      </c>
      <c r="AR42" s="54">
        <v>215.68</v>
      </c>
      <c r="AS42" s="38">
        <v>3.5</v>
      </c>
      <c r="AT42" s="54">
        <v>4.3099999999999996</v>
      </c>
      <c r="AU42" s="54">
        <v>0</v>
      </c>
      <c r="AV42" s="54">
        <v>0</v>
      </c>
      <c r="AW42" s="54">
        <v>0</v>
      </c>
      <c r="AX42" s="54">
        <v>84.35</v>
      </c>
      <c r="AY42" s="54">
        <v>92.16</v>
      </c>
      <c r="AZ42" s="54">
        <v>123.52</v>
      </c>
      <c r="BA42" s="54">
        <v>100</v>
      </c>
      <c r="BB42" s="54">
        <v>94100</v>
      </c>
      <c r="BC42" s="38" t="s">
        <v>4</v>
      </c>
    </row>
    <row r="43" spans="1:55" s="13" customFormat="1" ht="24" customHeight="1" x14ac:dyDescent="0.15">
      <c r="A43" s="53"/>
      <c r="B43" s="53"/>
      <c r="C43" s="53"/>
      <c r="D43" s="53"/>
      <c r="E43" s="53"/>
      <c r="F43" s="53"/>
      <c r="G43" s="53"/>
      <c r="H43" s="53"/>
      <c r="J43" s="53"/>
      <c r="K43" s="53"/>
      <c r="L43" s="53"/>
      <c r="M43" s="53"/>
      <c r="N43" s="53"/>
      <c r="O43" s="53"/>
      <c r="P43" s="53"/>
      <c r="Q43" s="12">
        <v>137.31</v>
      </c>
      <c r="R43" s="14">
        <v>0</v>
      </c>
      <c r="S43" s="14">
        <v>20.6</v>
      </c>
      <c r="T43" s="14">
        <v>0</v>
      </c>
      <c r="U43" s="14">
        <v>0</v>
      </c>
      <c r="V43" s="14">
        <v>0</v>
      </c>
      <c r="W43" s="14">
        <v>7.85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29.42</v>
      </c>
      <c r="AD43" s="14">
        <v>0</v>
      </c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</row>
    <row r="44" spans="1:55" s="13" customFormat="1" ht="24" customHeight="1" x14ac:dyDescent="0.15">
      <c r="A44" s="38">
        <v>16</v>
      </c>
      <c r="B44" s="38" t="s">
        <v>1180</v>
      </c>
      <c r="C44" s="38" t="s">
        <v>1181</v>
      </c>
      <c r="D44" s="38" t="s">
        <v>1182</v>
      </c>
      <c r="E44" s="38" t="s">
        <v>169</v>
      </c>
      <c r="F44" s="38" t="s">
        <v>253</v>
      </c>
      <c r="G44" s="38" t="s">
        <v>171</v>
      </c>
      <c r="H44" s="38">
        <v>1</v>
      </c>
      <c r="J44" s="38">
        <v>3</v>
      </c>
      <c r="K44" s="38">
        <v>204</v>
      </c>
      <c r="L44" s="38">
        <v>0</v>
      </c>
      <c r="M44" s="38">
        <v>20</v>
      </c>
      <c r="N44" s="54">
        <v>134.93299999999999</v>
      </c>
      <c r="O44" s="38">
        <v>180</v>
      </c>
      <c r="P44" s="54">
        <v>0.98076923076923095</v>
      </c>
      <c r="Q44" s="12">
        <v>168</v>
      </c>
      <c r="R44" s="12">
        <v>0</v>
      </c>
      <c r="S44" s="14">
        <v>20</v>
      </c>
      <c r="T44" s="14">
        <v>0</v>
      </c>
      <c r="U44" s="14">
        <v>0</v>
      </c>
      <c r="V44" s="14">
        <v>0</v>
      </c>
      <c r="W44" s="14">
        <v>1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3</v>
      </c>
      <c r="AD44" s="14">
        <v>0</v>
      </c>
      <c r="AE44" s="54">
        <v>5</v>
      </c>
      <c r="AF44" s="54">
        <v>1</v>
      </c>
      <c r="AG44" s="54">
        <v>0</v>
      </c>
      <c r="AH44" s="54">
        <v>9.6199999999999992</v>
      </c>
      <c r="AI44" s="54">
        <v>7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38">
        <v>0</v>
      </c>
      <c r="AP44" s="54">
        <v>0</v>
      </c>
      <c r="AQ44" s="54">
        <v>0</v>
      </c>
      <c r="AR44" s="54">
        <v>235.42</v>
      </c>
      <c r="AS44" s="38">
        <v>5</v>
      </c>
      <c r="AT44" s="54">
        <v>4.71</v>
      </c>
      <c r="AU44" s="54">
        <v>0</v>
      </c>
      <c r="AV44" s="54">
        <v>0</v>
      </c>
      <c r="AW44" s="54">
        <v>0</v>
      </c>
      <c r="AX44" s="54">
        <v>94.15</v>
      </c>
      <c r="AY44" s="54">
        <v>103.86</v>
      </c>
      <c r="AZ44" s="54">
        <v>131.56</v>
      </c>
      <c r="BA44" s="54">
        <v>100</v>
      </c>
      <c r="BB44" s="54">
        <v>126200</v>
      </c>
      <c r="BC44" s="38" t="s">
        <v>4</v>
      </c>
    </row>
    <row r="45" spans="1:55" s="13" customFormat="1" ht="24" customHeight="1" x14ac:dyDescent="0.15">
      <c r="A45" s="53"/>
      <c r="B45" s="53"/>
      <c r="C45" s="53"/>
      <c r="D45" s="53"/>
      <c r="E45" s="53"/>
      <c r="F45" s="53"/>
      <c r="G45" s="53"/>
      <c r="H45" s="53"/>
      <c r="J45" s="53"/>
      <c r="K45" s="53"/>
      <c r="L45" s="53"/>
      <c r="M45" s="53"/>
      <c r="N45" s="53"/>
      <c r="O45" s="53"/>
      <c r="P45" s="53"/>
      <c r="Q45" s="12">
        <v>164.77</v>
      </c>
      <c r="R45" s="14">
        <v>0</v>
      </c>
      <c r="S45" s="14">
        <v>29.42</v>
      </c>
      <c r="T45" s="14">
        <v>0</v>
      </c>
      <c r="U45" s="14">
        <v>0</v>
      </c>
      <c r="V45" s="14">
        <v>0</v>
      </c>
      <c r="W45" s="14">
        <v>7.85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11.77</v>
      </c>
      <c r="AD45" s="14">
        <v>0</v>
      </c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</row>
    <row r="46" spans="1:55" s="13" customFormat="1" ht="24" customHeight="1" x14ac:dyDescent="0.15">
      <c r="A46" s="38">
        <v>17</v>
      </c>
      <c r="B46" s="38" t="s">
        <v>1183</v>
      </c>
      <c r="C46" s="38" t="s">
        <v>1184</v>
      </c>
      <c r="D46" s="38" t="s">
        <v>1185</v>
      </c>
      <c r="E46" s="38" t="s">
        <v>169</v>
      </c>
      <c r="F46" s="38" t="s">
        <v>322</v>
      </c>
      <c r="G46" s="38" t="s">
        <v>171</v>
      </c>
      <c r="H46" s="38">
        <v>1</v>
      </c>
      <c r="J46" s="38">
        <v>2</v>
      </c>
      <c r="K46" s="38">
        <v>204</v>
      </c>
      <c r="L46" s="38">
        <v>0</v>
      </c>
      <c r="M46" s="38">
        <v>15.375</v>
      </c>
      <c r="N46" s="54">
        <v>145.51925</v>
      </c>
      <c r="O46" s="38">
        <v>133</v>
      </c>
      <c r="P46" s="54">
        <v>1.09412969924812</v>
      </c>
      <c r="Q46" s="12">
        <v>131</v>
      </c>
      <c r="R46" s="12">
        <v>0</v>
      </c>
      <c r="S46" s="14">
        <v>10</v>
      </c>
      <c r="T46" s="14">
        <v>0</v>
      </c>
      <c r="U46" s="14">
        <v>0</v>
      </c>
      <c r="V46" s="14">
        <v>0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6.5</v>
      </c>
      <c r="AD46" s="14">
        <v>0</v>
      </c>
      <c r="AE46" s="54">
        <v>2.5</v>
      </c>
      <c r="AF46" s="54">
        <v>2.125</v>
      </c>
      <c r="AG46" s="54">
        <v>0</v>
      </c>
      <c r="AH46" s="54">
        <v>9.18</v>
      </c>
      <c r="AI46" s="54">
        <v>7</v>
      </c>
      <c r="AJ46" s="54">
        <v>0</v>
      </c>
      <c r="AK46" s="54">
        <v>8</v>
      </c>
      <c r="AL46" s="54">
        <v>0</v>
      </c>
      <c r="AM46" s="54">
        <v>0</v>
      </c>
      <c r="AN46" s="54">
        <v>0</v>
      </c>
      <c r="AO46" s="38">
        <v>0</v>
      </c>
      <c r="AP46" s="54">
        <v>0</v>
      </c>
      <c r="AQ46" s="54">
        <v>0</v>
      </c>
      <c r="AR46" s="54">
        <v>219.77</v>
      </c>
      <c r="AS46" s="38">
        <v>2.5</v>
      </c>
      <c r="AT46" s="54">
        <v>4.4000000000000004</v>
      </c>
      <c r="AU46" s="54">
        <v>0</v>
      </c>
      <c r="AV46" s="54">
        <v>0</v>
      </c>
      <c r="AW46" s="54">
        <v>0</v>
      </c>
      <c r="AX46" s="54">
        <v>86.31</v>
      </c>
      <c r="AY46" s="54">
        <v>93.21</v>
      </c>
      <c r="AZ46" s="54">
        <v>126.56</v>
      </c>
      <c r="BA46" s="54">
        <v>100</v>
      </c>
      <c r="BB46" s="54">
        <v>106200</v>
      </c>
      <c r="BC46" s="38" t="s">
        <v>4</v>
      </c>
    </row>
    <row r="47" spans="1:55" s="13" customFormat="1" ht="24" customHeight="1" x14ac:dyDescent="0.15">
      <c r="A47" s="53"/>
      <c r="B47" s="53"/>
      <c r="C47" s="53"/>
      <c r="D47" s="53"/>
      <c r="E47" s="53"/>
      <c r="F47" s="53"/>
      <c r="G47" s="53"/>
      <c r="H47" s="53"/>
      <c r="J47" s="53"/>
      <c r="K47" s="53"/>
      <c r="L47" s="53"/>
      <c r="M47" s="53"/>
      <c r="N47" s="53"/>
      <c r="O47" s="53"/>
      <c r="P47" s="53"/>
      <c r="Q47" s="12">
        <v>143.33000000000001</v>
      </c>
      <c r="R47" s="14">
        <v>0</v>
      </c>
      <c r="S47" s="14">
        <v>16.41</v>
      </c>
      <c r="T47" s="14">
        <v>0</v>
      </c>
      <c r="U47" s="14">
        <v>0</v>
      </c>
      <c r="V47" s="14">
        <v>0</v>
      </c>
      <c r="W47" s="14">
        <v>7.85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25.5</v>
      </c>
      <c r="AD47" s="14">
        <v>0</v>
      </c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</row>
    <row r="48" spans="1:55" s="13" customFormat="1" ht="24" customHeight="1" x14ac:dyDescent="0.15">
      <c r="A48" s="38">
        <v>18</v>
      </c>
      <c r="B48" s="38" t="s">
        <v>1186</v>
      </c>
      <c r="C48" s="38" t="s">
        <v>1187</v>
      </c>
      <c r="D48" s="38" t="s">
        <v>1188</v>
      </c>
      <c r="E48" s="38" t="s">
        <v>169</v>
      </c>
      <c r="F48" s="38" t="s">
        <v>257</v>
      </c>
      <c r="G48" s="38" t="s">
        <v>171</v>
      </c>
      <c r="H48" s="38">
        <v>0</v>
      </c>
      <c r="J48" s="38">
        <v>0</v>
      </c>
      <c r="K48" s="38">
        <v>204</v>
      </c>
      <c r="L48" s="38">
        <v>0</v>
      </c>
      <c r="M48" s="38">
        <v>17.5</v>
      </c>
      <c r="N48" s="54">
        <v>142.68</v>
      </c>
      <c r="O48" s="38">
        <v>152</v>
      </c>
      <c r="P48" s="54">
        <v>0.98076923076923095</v>
      </c>
      <c r="Q48" s="12">
        <v>148</v>
      </c>
      <c r="R48" s="12">
        <v>0</v>
      </c>
      <c r="S48" s="14">
        <v>12</v>
      </c>
      <c r="T48" s="14">
        <v>0</v>
      </c>
      <c r="U48" s="14">
        <v>0</v>
      </c>
      <c r="V48" s="14">
        <v>0</v>
      </c>
      <c r="W48" s="14">
        <v>1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5.5</v>
      </c>
      <c r="AD48" s="14">
        <v>0</v>
      </c>
      <c r="AE48" s="54">
        <v>3</v>
      </c>
      <c r="AF48" s="54">
        <v>1</v>
      </c>
      <c r="AG48" s="54">
        <v>0</v>
      </c>
      <c r="AH48" s="54">
        <v>9.6199999999999992</v>
      </c>
      <c r="AI48" s="54">
        <v>7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38">
        <v>0</v>
      </c>
      <c r="AP48" s="54">
        <v>0</v>
      </c>
      <c r="AQ48" s="54">
        <v>0</v>
      </c>
      <c r="AR48" s="54">
        <v>211.85</v>
      </c>
      <c r="AS48" s="38">
        <v>3</v>
      </c>
      <c r="AT48" s="54">
        <v>4.24</v>
      </c>
      <c r="AU48" s="54">
        <v>0</v>
      </c>
      <c r="AV48" s="54">
        <v>0</v>
      </c>
      <c r="AW48" s="54">
        <v>0</v>
      </c>
      <c r="AX48" s="54">
        <v>78.459999999999994</v>
      </c>
      <c r="AY48" s="54">
        <v>85.7</v>
      </c>
      <c r="AZ48" s="54">
        <v>126.15</v>
      </c>
      <c r="BA48" s="54">
        <v>100</v>
      </c>
      <c r="BB48" s="54">
        <v>104600</v>
      </c>
      <c r="BC48" s="38" t="s">
        <v>4</v>
      </c>
    </row>
    <row r="49" spans="1:55" s="13" customFormat="1" ht="24" customHeight="1" x14ac:dyDescent="0.15">
      <c r="A49" s="53"/>
      <c r="B49" s="53"/>
      <c r="C49" s="53"/>
      <c r="D49" s="53"/>
      <c r="E49" s="53"/>
      <c r="F49" s="53"/>
      <c r="G49" s="53"/>
      <c r="H49" s="53"/>
      <c r="J49" s="53"/>
      <c r="K49" s="53"/>
      <c r="L49" s="53"/>
      <c r="M49" s="53"/>
      <c r="N49" s="53"/>
      <c r="O49" s="53"/>
      <c r="P49" s="53"/>
      <c r="Q49" s="12">
        <v>145.15</v>
      </c>
      <c r="R49" s="14">
        <v>0</v>
      </c>
      <c r="S49" s="14">
        <v>17.649999999999999</v>
      </c>
      <c r="T49" s="14">
        <v>0</v>
      </c>
      <c r="U49" s="14">
        <v>0</v>
      </c>
      <c r="V49" s="14">
        <v>0</v>
      </c>
      <c r="W49" s="14">
        <v>7.85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21.58</v>
      </c>
      <c r="AD49" s="14">
        <v>0</v>
      </c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</row>
    <row r="50" spans="1:55" s="13" customFormat="1" ht="24" customHeight="1" x14ac:dyDescent="0.15">
      <c r="A50" s="38">
        <v>19</v>
      </c>
      <c r="B50" s="38" t="s">
        <v>1189</v>
      </c>
      <c r="C50" s="38" t="s">
        <v>1190</v>
      </c>
      <c r="D50" s="38" t="s">
        <v>1191</v>
      </c>
      <c r="E50" s="38" t="s">
        <v>169</v>
      </c>
      <c r="F50" s="38" t="s">
        <v>257</v>
      </c>
      <c r="G50" s="38" t="s">
        <v>171</v>
      </c>
      <c r="H50" s="38">
        <v>1</v>
      </c>
      <c r="J50" s="38">
        <v>5</v>
      </c>
      <c r="K50" s="38">
        <v>204</v>
      </c>
      <c r="L50" s="38">
        <v>0</v>
      </c>
      <c r="M50" s="38">
        <v>16</v>
      </c>
      <c r="N50" s="54">
        <v>102.7696</v>
      </c>
      <c r="O50" s="38">
        <v>142</v>
      </c>
      <c r="P50" s="54">
        <v>0.98076923076923095</v>
      </c>
      <c r="Q50" s="12">
        <v>136</v>
      </c>
      <c r="R50" s="12">
        <v>0</v>
      </c>
      <c r="S50" s="14">
        <v>14</v>
      </c>
      <c r="T50" s="14">
        <v>0</v>
      </c>
      <c r="U50" s="14">
        <v>0</v>
      </c>
      <c r="V50" s="14">
        <v>0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8</v>
      </c>
      <c r="AD50" s="14">
        <v>0</v>
      </c>
      <c r="AE50" s="54">
        <v>3.5</v>
      </c>
      <c r="AF50" s="54">
        <v>0</v>
      </c>
      <c r="AG50" s="54">
        <v>0</v>
      </c>
      <c r="AH50" s="54">
        <v>10</v>
      </c>
      <c r="AI50" s="54">
        <v>7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38">
        <v>0</v>
      </c>
      <c r="AP50" s="54">
        <v>0</v>
      </c>
      <c r="AQ50" s="54">
        <v>0</v>
      </c>
      <c r="AR50" s="54">
        <v>213.72</v>
      </c>
      <c r="AS50" s="38">
        <v>3.5</v>
      </c>
      <c r="AT50" s="54">
        <v>4.2699999999999996</v>
      </c>
      <c r="AU50" s="54">
        <v>0</v>
      </c>
      <c r="AV50" s="54">
        <v>0</v>
      </c>
      <c r="AW50" s="54">
        <v>0</v>
      </c>
      <c r="AX50" s="54">
        <v>84.35</v>
      </c>
      <c r="AY50" s="54">
        <v>92.12</v>
      </c>
      <c r="AZ50" s="54">
        <v>121.6</v>
      </c>
      <c r="BA50" s="54">
        <v>100</v>
      </c>
      <c r="BB50" s="54">
        <v>86400</v>
      </c>
      <c r="BC50" s="38" t="s">
        <v>4</v>
      </c>
    </row>
    <row r="51" spans="1:55" s="13" customFormat="1" ht="24" customHeight="1" x14ac:dyDescent="0.15">
      <c r="A51" s="53"/>
      <c r="B51" s="53"/>
      <c r="C51" s="53"/>
      <c r="D51" s="53"/>
      <c r="E51" s="53"/>
      <c r="F51" s="53"/>
      <c r="G51" s="53"/>
      <c r="H51" s="53"/>
      <c r="J51" s="53"/>
      <c r="K51" s="53"/>
      <c r="L51" s="53"/>
      <c r="M51" s="53"/>
      <c r="N51" s="53"/>
      <c r="O51" s="53"/>
      <c r="P51" s="53"/>
      <c r="Q51" s="12">
        <v>133.38</v>
      </c>
      <c r="R51" s="14">
        <v>0</v>
      </c>
      <c r="S51" s="14">
        <v>20.6</v>
      </c>
      <c r="T51" s="14">
        <v>0</v>
      </c>
      <c r="U51" s="14">
        <v>0</v>
      </c>
      <c r="V51" s="14">
        <v>0</v>
      </c>
      <c r="W51" s="14">
        <v>7.85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31.38</v>
      </c>
      <c r="AD51" s="14">
        <v>0</v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</row>
    <row r="52" spans="1:55" s="13" customFormat="1" ht="24" customHeight="1" x14ac:dyDescent="0.15">
      <c r="A52" s="38">
        <v>20</v>
      </c>
      <c r="B52" s="38" t="s">
        <v>1192</v>
      </c>
      <c r="C52" s="38" t="s">
        <v>1193</v>
      </c>
      <c r="D52" s="38" t="s">
        <v>1194</v>
      </c>
      <c r="E52" s="38" t="s">
        <v>169</v>
      </c>
      <c r="F52" s="38" t="s">
        <v>1195</v>
      </c>
      <c r="G52" s="38" t="s">
        <v>171</v>
      </c>
      <c r="H52" s="38">
        <v>1</v>
      </c>
      <c r="J52" s="38">
        <v>0</v>
      </c>
      <c r="K52" s="38">
        <v>204</v>
      </c>
      <c r="L52" s="38">
        <v>0</v>
      </c>
      <c r="M52" s="38">
        <v>14</v>
      </c>
      <c r="N52" s="54">
        <v>96.174530000000004</v>
      </c>
      <c r="O52" s="38">
        <v>116</v>
      </c>
      <c r="P52" s="54">
        <v>0.98076923076923095</v>
      </c>
      <c r="Q52" s="12">
        <v>120</v>
      </c>
      <c r="R52" s="12">
        <v>0</v>
      </c>
      <c r="S52" s="14">
        <v>4</v>
      </c>
      <c r="T52" s="14">
        <v>0</v>
      </c>
      <c r="U52" s="14">
        <v>0</v>
      </c>
      <c r="V52" s="14">
        <v>0</v>
      </c>
      <c r="W52" s="14">
        <v>1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8</v>
      </c>
      <c r="AD52" s="14">
        <v>0</v>
      </c>
      <c r="AE52" s="54">
        <v>1</v>
      </c>
      <c r="AF52" s="54">
        <v>1.5</v>
      </c>
      <c r="AG52" s="54">
        <v>0.5</v>
      </c>
      <c r="AH52" s="54">
        <v>0</v>
      </c>
      <c r="AI52" s="54">
        <v>7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38">
        <v>0</v>
      </c>
      <c r="AP52" s="54">
        <v>0</v>
      </c>
      <c r="AQ52" s="54">
        <v>0</v>
      </c>
      <c r="AR52" s="54">
        <v>170.8</v>
      </c>
      <c r="AS52" s="38">
        <v>1</v>
      </c>
      <c r="AT52" s="54">
        <v>3.42</v>
      </c>
      <c r="AU52" s="54">
        <v>0</v>
      </c>
      <c r="AV52" s="54">
        <v>0</v>
      </c>
      <c r="AW52" s="54">
        <v>0</v>
      </c>
      <c r="AX52" s="54">
        <v>82.38</v>
      </c>
      <c r="AY52" s="54">
        <v>86.8</v>
      </c>
      <c r="AZ52" s="54">
        <v>84</v>
      </c>
      <c r="BA52" s="54">
        <v>50</v>
      </c>
      <c r="BB52" s="54">
        <v>136000</v>
      </c>
      <c r="BC52" s="38" t="s">
        <v>4</v>
      </c>
    </row>
    <row r="53" spans="1:55" s="13" customFormat="1" ht="24" customHeight="1" x14ac:dyDescent="0.15">
      <c r="A53" s="53"/>
      <c r="B53" s="53"/>
      <c r="C53" s="53"/>
      <c r="D53" s="53"/>
      <c r="E53" s="53"/>
      <c r="F53" s="53"/>
      <c r="G53" s="53"/>
      <c r="H53" s="53"/>
      <c r="J53" s="53"/>
      <c r="K53" s="53"/>
      <c r="L53" s="53"/>
      <c r="M53" s="53"/>
      <c r="N53" s="53"/>
      <c r="O53" s="53"/>
      <c r="P53" s="53"/>
      <c r="Q53" s="12">
        <v>117.69</v>
      </c>
      <c r="R53" s="14">
        <v>0</v>
      </c>
      <c r="S53" s="14">
        <v>5.88</v>
      </c>
      <c r="T53" s="14">
        <v>0</v>
      </c>
      <c r="U53" s="14">
        <v>0</v>
      </c>
      <c r="V53" s="14">
        <v>0</v>
      </c>
      <c r="W53" s="14">
        <v>7.85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31.38</v>
      </c>
      <c r="AD53" s="14">
        <v>0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</row>
    <row r="54" spans="1:55" s="13" customFormat="1" ht="24" customHeight="1" x14ac:dyDescent="0.15">
      <c r="A54" s="38">
        <v>21</v>
      </c>
      <c r="B54" s="38" t="s">
        <v>1196</v>
      </c>
      <c r="C54" s="38" t="s">
        <v>1197</v>
      </c>
      <c r="D54" s="38" t="s">
        <v>1198</v>
      </c>
      <c r="E54" s="38" t="s">
        <v>169</v>
      </c>
      <c r="F54" s="38" t="s">
        <v>734</v>
      </c>
      <c r="G54" s="38" t="s">
        <v>171</v>
      </c>
      <c r="H54" s="38">
        <v>0</v>
      </c>
      <c r="J54" s="38">
        <v>0</v>
      </c>
      <c r="K54" s="38">
        <v>204</v>
      </c>
      <c r="L54" s="38">
        <v>0</v>
      </c>
      <c r="M54" s="38">
        <v>16.8125</v>
      </c>
      <c r="N54" s="54">
        <v>101.32299999999999</v>
      </c>
      <c r="O54" s="38">
        <v>144.5</v>
      </c>
      <c r="P54" s="54">
        <v>0.98076923076923095</v>
      </c>
      <c r="Q54" s="12">
        <v>142.5</v>
      </c>
      <c r="R54" s="12">
        <v>0</v>
      </c>
      <c r="S54" s="14">
        <v>10</v>
      </c>
      <c r="T54" s="14">
        <v>0</v>
      </c>
      <c r="U54" s="14">
        <v>0</v>
      </c>
      <c r="V54" s="14">
        <v>0</v>
      </c>
      <c r="W54" s="14">
        <v>1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4</v>
      </c>
      <c r="AD54" s="14">
        <v>0</v>
      </c>
      <c r="AE54" s="54">
        <v>2.5</v>
      </c>
      <c r="AF54" s="54">
        <v>3.1875</v>
      </c>
      <c r="AG54" s="54">
        <v>0</v>
      </c>
      <c r="AH54" s="54">
        <v>8.77</v>
      </c>
      <c r="AI54" s="54">
        <v>7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38">
        <v>0</v>
      </c>
      <c r="AP54" s="54">
        <v>0</v>
      </c>
      <c r="AQ54" s="54">
        <v>0</v>
      </c>
      <c r="AR54" s="54">
        <v>196.28</v>
      </c>
      <c r="AS54" s="38">
        <v>2.5</v>
      </c>
      <c r="AT54" s="54">
        <v>3.93</v>
      </c>
      <c r="AU54" s="54">
        <v>0</v>
      </c>
      <c r="AV54" s="54">
        <v>0</v>
      </c>
      <c r="AW54" s="54">
        <v>0</v>
      </c>
      <c r="AX54" s="54">
        <v>90.72</v>
      </c>
      <c r="AY54" s="54">
        <v>97.15</v>
      </c>
      <c r="AZ54" s="54">
        <v>99.13</v>
      </c>
      <c r="BA54" s="54">
        <v>50</v>
      </c>
      <c r="BB54" s="54">
        <v>196500</v>
      </c>
      <c r="BC54" s="38" t="s">
        <v>4</v>
      </c>
    </row>
    <row r="55" spans="1:55" s="13" customFormat="1" ht="24" customHeight="1" x14ac:dyDescent="0.15">
      <c r="A55" s="53"/>
      <c r="B55" s="53"/>
      <c r="C55" s="53"/>
      <c r="D55" s="53"/>
      <c r="E55" s="53"/>
      <c r="F55" s="53"/>
      <c r="G55" s="53"/>
      <c r="H55" s="53"/>
      <c r="J55" s="53"/>
      <c r="K55" s="53"/>
      <c r="L55" s="53"/>
      <c r="M55" s="53"/>
      <c r="N55" s="53"/>
      <c r="O55" s="53"/>
      <c r="P55" s="53"/>
      <c r="Q55" s="12">
        <v>139.76</v>
      </c>
      <c r="R55" s="14">
        <v>0</v>
      </c>
      <c r="S55" s="14">
        <v>14.71</v>
      </c>
      <c r="T55" s="14">
        <v>0</v>
      </c>
      <c r="U55" s="14">
        <v>0</v>
      </c>
      <c r="V55" s="14">
        <v>0</v>
      </c>
      <c r="W55" s="14">
        <v>7.85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15.69</v>
      </c>
      <c r="AD55" s="14">
        <v>0</v>
      </c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</row>
    <row r="56" spans="1:55" s="13" customFormat="1" ht="24" customHeight="1" x14ac:dyDescent="0.15">
      <c r="A56" s="38">
        <v>22</v>
      </c>
      <c r="B56" s="38" t="s">
        <v>1199</v>
      </c>
      <c r="C56" s="38" t="s">
        <v>1200</v>
      </c>
      <c r="D56" s="38" t="s">
        <v>1201</v>
      </c>
      <c r="E56" s="38" t="s">
        <v>169</v>
      </c>
      <c r="F56" s="38" t="s">
        <v>744</v>
      </c>
      <c r="G56" s="38" t="s">
        <v>171</v>
      </c>
      <c r="H56" s="38">
        <v>1</v>
      </c>
      <c r="J56" s="38">
        <v>2</v>
      </c>
      <c r="K56" s="38">
        <v>204</v>
      </c>
      <c r="L56" s="38">
        <v>0</v>
      </c>
      <c r="M56" s="38">
        <v>16</v>
      </c>
      <c r="N56" s="54">
        <v>155.21</v>
      </c>
      <c r="O56" s="38">
        <v>132</v>
      </c>
      <c r="P56" s="54">
        <v>1.17583333333333</v>
      </c>
      <c r="Q56" s="12">
        <v>136</v>
      </c>
      <c r="R56" s="12">
        <v>0</v>
      </c>
      <c r="S56" s="14">
        <v>4</v>
      </c>
      <c r="T56" s="14">
        <v>0</v>
      </c>
      <c r="U56" s="14">
        <v>0</v>
      </c>
      <c r="V56" s="14">
        <v>0</v>
      </c>
      <c r="W56" s="14">
        <v>1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7</v>
      </c>
      <c r="AD56" s="14">
        <v>0</v>
      </c>
      <c r="AE56" s="54">
        <v>1</v>
      </c>
      <c r="AF56" s="54">
        <v>1</v>
      </c>
      <c r="AG56" s="54">
        <v>0</v>
      </c>
      <c r="AH56" s="54">
        <v>9.6199999999999992</v>
      </c>
      <c r="AI56" s="54">
        <v>7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38">
        <v>0</v>
      </c>
      <c r="AP56" s="54">
        <v>0</v>
      </c>
      <c r="AQ56" s="54">
        <v>0</v>
      </c>
      <c r="AR56" s="54">
        <v>219.89</v>
      </c>
      <c r="AS56" s="38">
        <v>1</v>
      </c>
      <c r="AT56" s="54">
        <v>4.4000000000000004</v>
      </c>
      <c r="AU56" s="54">
        <v>0</v>
      </c>
      <c r="AV56" s="54">
        <v>0</v>
      </c>
      <c r="AW56" s="54">
        <v>0</v>
      </c>
      <c r="AX56" s="54">
        <v>86.31</v>
      </c>
      <c r="AY56" s="54">
        <v>91.71</v>
      </c>
      <c r="AZ56" s="54">
        <v>128.18</v>
      </c>
      <c r="BA56" s="54">
        <v>100</v>
      </c>
      <c r="BB56" s="54">
        <v>112700</v>
      </c>
      <c r="BC56" s="38" t="s">
        <v>4</v>
      </c>
    </row>
    <row r="57" spans="1:55" s="13" customFormat="1" ht="24" customHeight="1" x14ac:dyDescent="0.15">
      <c r="A57" s="53"/>
      <c r="B57" s="53"/>
      <c r="C57" s="53"/>
      <c r="D57" s="53"/>
      <c r="E57" s="53"/>
      <c r="F57" s="53"/>
      <c r="G57" s="53"/>
      <c r="H57" s="53"/>
      <c r="J57" s="53"/>
      <c r="K57" s="53"/>
      <c r="L57" s="53"/>
      <c r="M57" s="53"/>
      <c r="N57" s="53"/>
      <c r="O57" s="53"/>
      <c r="P57" s="53"/>
      <c r="Q57" s="12">
        <v>159.91</v>
      </c>
      <c r="R57" s="14">
        <v>0</v>
      </c>
      <c r="S57" s="14">
        <v>7.05</v>
      </c>
      <c r="T57" s="14">
        <v>0</v>
      </c>
      <c r="U57" s="14">
        <v>0</v>
      </c>
      <c r="V57" s="14">
        <v>0</v>
      </c>
      <c r="W57" s="14">
        <v>7.85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27.46</v>
      </c>
      <c r="AD57" s="14">
        <v>0</v>
      </c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</row>
    <row r="58" spans="1:55" s="13" customFormat="1" ht="24" customHeight="1" x14ac:dyDescent="0.15">
      <c r="A58" s="38">
        <v>23</v>
      </c>
      <c r="B58" s="38" t="s">
        <v>1202</v>
      </c>
      <c r="C58" s="38" t="s">
        <v>1203</v>
      </c>
      <c r="D58" s="38" t="s">
        <v>1204</v>
      </c>
      <c r="E58" s="38" t="s">
        <v>169</v>
      </c>
      <c r="F58" s="38" t="s">
        <v>1205</v>
      </c>
      <c r="G58" s="38" t="s">
        <v>171</v>
      </c>
      <c r="H58" s="38">
        <v>1</v>
      </c>
      <c r="J58" s="38">
        <v>1</v>
      </c>
      <c r="K58" s="38">
        <v>204</v>
      </c>
      <c r="L58" s="38">
        <v>0</v>
      </c>
      <c r="M58" s="38">
        <v>16</v>
      </c>
      <c r="N58" s="54">
        <v>105.22035</v>
      </c>
      <c r="O58" s="38">
        <v>140</v>
      </c>
      <c r="P58" s="54">
        <v>0.98076923076923095</v>
      </c>
      <c r="Q58" s="12">
        <v>136</v>
      </c>
      <c r="R58" s="12">
        <v>0</v>
      </c>
      <c r="S58" s="14">
        <v>12</v>
      </c>
      <c r="T58" s="14">
        <v>0</v>
      </c>
      <c r="U58" s="14">
        <v>0</v>
      </c>
      <c r="V58" s="14">
        <v>0</v>
      </c>
      <c r="W58" s="14">
        <v>1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7.5</v>
      </c>
      <c r="AD58" s="14">
        <v>0</v>
      </c>
      <c r="AE58" s="54">
        <v>3</v>
      </c>
      <c r="AF58" s="54">
        <v>0.5</v>
      </c>
      <c r="AG58" s="54">
        <v>0</v>
      </c>
      <c r="AH58" s="54">
        <v>9.81</v>
      </c>
      <c r="AI58" s="54">
        <v>7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38">
        <v>0</v>
      </c>
      <c r="AP58" s="54">
        <v>0</v>
      </c>
      <c r="AQ58" s="54">
        <v>0</v>
      </c>
      <c r="AR58" s="54">
        <v>208.11</v>
      </c>
      <c r="AS58" s="38">
        <v>3</v>
      </c>
      <c r="AT58" s="54">
        <v>4.16</v>
      </c>
      <c r="AU58" s="54">
        <v>0</v>
      </c>
      <c r="AV58" s="54">
        <v>0</v>
      </c>
      <c r="AW58" s="54">
        <v>0</v>
      </c>
      <c r="AX58" s="54">
        <v>86.31</v>
      </c>
      <c r="AY58" s="54">
        <v>93.47</v>
      </c>
      <c r="AZ58" s="54">
        <v>114.64</v>
      </c>
      <c r="BA58" s="54">
        <v>100</v>
      </c>
      <c r="BB58" s="54">
        <v>58600</v>
      </c>
      <c r="BC58" s="38" t="s">
        <v>4</v>
      </c>
    </row>
    <row r="59" spans="1:55" s="13" customFormat="1" ht="24" customHeight="1" x14ac:dyDescent="0.15">
      <c r="A59" s="53"/>
      <c r="B59" s="53"/>
      <c r="C59" s="53"/>
      <c r="D59" s="53"/>
      <c r="E59" s="53"/>
      <c r="F59" s="53"/>
      <c r="G59" s="53"/>
      <c r="H59" s="53"/>
      <c r="J59" s="53"/>
      <c r="K59" s="53"/>
      <c r="L59" s="53"/>
      <c r="M59" s="53"/>
      <c r="N59" s="53"/>
      <c r="O59" s="53"/>
      <c r="P59" s="53"/>
      <c r="Q59" s="12">
        <v>133.38</v>
      </c>
      <c r="R59" s="14">
        <v>0</v>
      </c>
      <c r="S59" s="14">
        <v>17.649999999999999</v>
      </c>
      <c r="T59" s="14">
        <v>0</v>
      </c>
      <c r="U59" s="14">
        <v>0</v>
      </c>
      <c r="V59" s="14">
        <v>0</v>
      </c>
      <c r="W59" s="14">
        <v>7.85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29.42</v>
      </c>
      <c r="AD59" s="14">
        <v>0</v>
      </c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</row>
    <row r="60" spans="1:55" s="13" customFormat="1" ht="24" customHeight="1" x14ac:dyDescent="0.15">
      <c r="A60" s="38">
        <v>24</v>
      </c>
      <c r="B60" s="38" t="s">
        <v>1206</v>
      </c>
      <c r="C60" s="38" t="s">
        <v>1207</v>
      </c>
      <c r="D60" s="38" t="s">
        <v>1208</v>
      </c>
      <c r="E60" s="38" t="s">
        <v>169</v>
      </c>
      <c r="F60" s="38" t="s">
        <v>261</v>
      </c>
      <c r="G60" s="38" t="s">
        <v>171</v>
      </c>
      <c r="H60" s="38">
        <v>1</v>
      </c>
      <c r="J60" s="38">
        <v>1</v>
      </c>
      <c r="K60" s="38">
        <v>204</v>
      </c>
      <c r="L60" s="38">
        <v>0</v>
      </c>
      <c r="M60" s="38">
        <v>15</v>
      </c>
      <c r="N60" s="54">
        <v>112.18608999999999</v>
      </c>
      <c r="O60" s="38">
        <v>130</v>
      </c>
      <c r="P60" s="54">
        <v>0.98076923076923095</v>
      </c>
      <c r="Q60" s="12">
        <v>128</v>
      </c>
      <c r="R60" s="12">
        <v>0</v>
      </c>
      <c r="S60" s="14">
        <v>10</v>
      </c>
      <c r="T60" s="14">
        <v>0</v>
      </c>
      <c r="U60" s="14">
        <v>0</v>
      </c>
      <c r="V60" s="14">
        <v>0</v>
      </c>
      <c r="W60" s="14">
        <v>1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8</v>
      </c>
      <c r="AD60" s="14">
        <v>0</v>
      </c>
      <c r="AE60" s="54">
        <v>2.5</v>
      </c>
      <c r="AF60" s="54">
        <v>0</v>
      </c>
      <c r="AG60" s="54">
        <v>1</v>
      </c>
      <c r="AH60" s="54">
        <v>0</v>
      </c>
      <c r="AI60" s="54">
        <v>7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38">
        <v>0</v>
      </c>
      <c r="AP60" s="54">
        <v>0</v>
      </c>
      <c r="AQ60" s="54">
        <v>0</v>
      </c>
      <c r="AR60" s="54">
        <v>188.98</v>
      </c>
      <c r="AS60" s="38">
        <v>2.5</v>
      </c>
      <c r="AT60" s="54">
        <v>3.78</v>
      </c>
      <c r="AU60" s="54">
        <v>0</v>
      </c>
      <c r="AV60" s="54">
        <v>0</v>
      </c>
      <c r="AW60" s="54">
        <v>0</v>
      </c>
      <c r="AX60" s="54">
        <v>76.5</v>
      </c>
      <c r="AY60" s="54">
        <v>82.78</v>
      </c>
      <c r="AZ60" s="54">
        <v>106.2</v>
      </c>
      <c r="BA60" s="54">
        <v>100</v>
      </c>
      <c r="BB60" s="54">
        <v>24800</v>
      </c>
      <c r="BC60" s="38" t="s">
        <v>4</v>
      </c>
    </row>
    <row r="61" spans="1:55" s="13" customFormat="1" ht="24" customHeight="1" x14ac:dyDescent="0.15">
      <c r="A61" s="53"/>
      <c r="B61" s="53"/>
      <c r="C61" s="53"/>
      <c r="D61" s="53"/>
      <c r="E61" s="53"/>
      <c r="F61" s="53"/>
      <c r="G61" s="53"/>
      <c r="H61" s="53"/>
      <c r="J61" s="53"/>
      <c r="K61" s="53"/>
      <c r="L61" s="53"/>
      <c r="M61" s="53"/>
      <c r="N61" s="53"/>
      <c r="O61" s="53"/>
      <c r="P61" s="53"/>
      <c r="Q61" s="12">
        <v>125.54</v>
      </c>
      <c r="R61" s="14">
        <v>0</v>
      </c>
      <c r="S61" s="14">
        <v>14.71</v>
      </c>
      <c r="T61" s="14">
        <v>0</v>
      </c>
      <c r="U61" s="14">
        <v>0</v>
      </c>
      <c r="V61" s="14">
        <v>0</v>
      </c>
      <c r="W61" s="14">
        <v>7.85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31.38</v>
      </c>
      <c r="AD61" s="14">
        <v>0</v>
      </c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</row>
    <row r="62" spans="1:55" s="13" customFormat="1" ht="24" customHeight="1" x14ac:dyDescent="0.15">
      <c r="A62" s="38">
        <v>25</v>
      </c>
      <c r="B62" s="38" t="s">
        <v>1209</v>
      </c>
      <c r="C62" s="38" t="s">
        <v>1210</v>
      </c>
      <c r="D62" s="38" t="s">
        <v>1211</v>
      </c>
      <c r="E62" s="38" t="s">
        <v>169</v>
      </c>
      <c r="F62" s="38" t="s">
        <v>261</v>
      </c>
      <c r="G62" s="38" t="s">
        <v>171</v>
      </c>
      <c r="H62" s="38">
        <v>0</v>
      </c>
      <c r="J62" s="38">
        <v>0</v>
      </c>
      <c r="K62" s="38">
        <v>204</v>
      </c>
      <c r="L62" s="38">
        <v>0</v>
      </c>
      <c r="M62" s="38">
        <v>18</v>
      </c>
      <c r="N62" s="54">
        <v>160.88300000000001</v>
      </c>
      <c r="O62" s="38">
        <v>156</v>
      </c>
      <c r="P62" s="54">
        <v>1.0313012820512799</v>
      </c>
      <c r="Q62" s="12">
        <v>152</v>
      </c>
      <c r="R62" s="12">
        <v>0</v>
      </c>
      <c r="S62" s="14">
        <v>12</v>
      </c>
      <c r="T62" s="14">
        <v>0</v>
      </c>
      <c r="U62" s="14">
        <v>0</v>
      </c>
      <c r="V62" s="14">
        <v>0</v>
      </c>
      <c r="W62" s="14">
        <v>1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4</v>
      </c>
      <c r="AD62" s="14">
        <v>0</v>
      </c>
      <c r="AE62" s="54">
        <v>3</v>
      </c>
      <c r="AF62" s="54">
        <v>1.5</v>
      </c>
      <c r="AG62" s="54">
        <v>0.5</v>
      </c>
      <c r="AH62" s="54">
        <v>0</v>
      </c>
      <c r="AI62" s="54">
        <v>7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38">
        <v>0</v>
      </c>
      <c r="AP62" s="54">
        <v>0</v>
      </c>
      <c r="AQ62" s="54">
        <v>0</v>
      </c>
      <c r="AR62" s="54">
        <v>208.86</v>
      </c>
      <c r="AS62" s="38">
        <v>3</v>
      </c>
      <c r="AT62" s="54">
        <v>4.18</v>
      </c>
      <c r="AU62" s="54">
        <v>0</v>
      </c>
      <c r="AV62" s="54">
        <v>0</v>
      </c>
      <c r="AW62" s="54">
        <v>0</v>
      </c>
      <c r="AX62" s="54">
        <v>84.35</v>
      </c>
      <c r="AY62" s="54">
        <v>91.53</v>
      </c>
      <c r="AZ62" s="54">
        <v>117.33</v>
      </c>
      <c r="BA62" s="54">
        <v>100</v>
      </c>
      <c r="BB62" s="54">
        <v>69300</v>
      </c>
      <c r="BC62" s="38" t="s">
        <v>4</v>
      </c>
    </row>
    <row r="63" spans="1:55" s="13" customFormat="1" ht="24" customHeight="1" x14ac:dyDescent="0.15">
      <c r="A63" s="53"/>
      <c r="B63" s="53"/>
      <c r="C63" s="53"/>
      <c r="D63" s="53"/>
      <c r="E63" s="53"/>
      <c r="F63" s="53"/>
      <c r="G63" s="53"/>
      <c r="H63" s="53"/>
      <c r="J63" s="53"/>
      <c r="K63" s="53"/>
      <c r="L63" s="53"/>
      <c r="M63" s="53"/>
      <c r="N63" s="53"/>
      <c r="O63" s="53"/>
      <c r="P63" s="53"/>
      <c r="Q63" s="12">
        <v>156.76</v>
      </c>
      <c r="R63" s="14">
        <v>0</v>
      </c>
      <c r="S63" s="14">
        <v>18.559999999999999</v>
      </c>
      <c r="T63" s="14">
        <v>0</v>
      </c>
      <c r="U63" s="14">
        <v>0</v>
      </c>
      <c r="V63" s="14">
        <v>0</v>
      </c>
      <c r="W63" s="14">
        <v>7.85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15.69</v>
      </c>
      <c r="AD63" s="14">
        <v>0</v>
      </c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</row>
    <row r="64" spans="1:55" s="13" customFormat="1" ht="24" customHeight="1" x14ac:dyDescent="0.15">
      <c r="A64" s="38">
        <v>26</v>
      </c>
      <c r="B64" s="38" t="s">
        <v>1212</v>
      </c>
      <c r="C64" s="38" t="s">
        <v>1213</v>
      </c>
      <c r="D64" s="38" t="s">
        <v>1214</v>
      </c>
      <c r="E64" s="38" t="s">
        <v>175</v>
      </c>
      <c r="F64" s="38" t="s">
        <v>1215</v>
      </c>
      <c r="G64" s="38" t="s">
        <v>171</v>
      </c>
      <c r="H64" s="38">
        <v>1</v>
      </c>
      <c r="J64" s="38">
        <v>1</v>
      </c>
      <c r="K64" s="38">
        <v>202</v>
      </c>
      <c r="L64" s="38">
        <v>0</v>
      </c>
      <c r="M64" s="38">
        <v>18</v>
      </c>
      <c r="N64" s="54">
        <v>127.012</v>
      </c>
      <c r="O64" s="38">
        <v>155</v>
      </c>
      <c r="P64" s="54">
        <v>0.97115384615384603</v>
      </c>
      <c r="Q64" s="12">
        <v>152</v>
      </c>
      <c r="R64" s="12">
        <v>0</v>
      </c>
      <c r="S64" s="14">
        <v>11</v>
      </c>
      <c r="T64" s="14">
        <v>0</v>
      </c>
      <c r="U64" s="14">
        <v>0</v>
      </c>
      <c r="V64" s="14">
        <v>0</v>
      </c>
      <c r="W64" s="14">
        <v>1</v>
      </c>
      <c r="X64" s="14">
        <v>0</v>
      </c>
      <c r="Y64" s="14">
        <v>2</v>
      </c>
      <c r="Z64" s="14">
        <v>0</v>
      </c>
      <c r="AA64" s="14">
        <v>0</v>
      </c>
      <c r="AB64" s="14">
        <v>0</v>
      </c>
      <c r="AC64" s="14">
        <v>4</v>
      </c>
      <c r="AD64" s="14">
        <v>0</v>
      </c>
      <c r="AE64" s="54">
        <v>2.5</v>
      </c>
      <c r="AF64" s="54">
        <v>0</v>
      </c>
      <c r="AG64" s="54">
        <v>0</v>
      </c>
      <c r="AH64" s="54">
        <v>10</v>
      </c>
      <c r="AI64" s="54">
        <v>7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38">
        <v>0</v>
      </c>
      <c r="AP64" s="54">
        <v>0</v>
      </c>
      <c r="AQ64" s="54">
        <v>0</v>
      </c>
      <c r="AR64" s="54">
        <v>221.98</v>
      </c>
      <c r="AS64" s="38">
        <v>2.5</v>
      </c>
      <c r="AT64" s="54">
        <v>4.4400000000000004</v>
      </c>
      <c r="AU64" s="54">
        <v>0</v>
      </c>
      <c r="AV64" s="54">
        <v>0</v>
      </c>
      <c r="AW64" s="54">
        <v>0</v>
      </c>
      <c r="AX64" s="54">
        <v>91.29</v>
      </c>
      <c r="AY64" s="54">
        <v>98.23</v>
      </c>
      <c r="AZ64" s="54">
        <v>123.75</v>
      </c>
      <c r="BA64" s="54">
        <v>100</v>
      </c>
      <c r="BB64" s="54">
        <v>95000</v>
      </c>
      <c r="BC64" s="38" t="s">
        <v>4</v>
      </c>
    </row>
    <row r="65" spans="1:55" s="13" customFormat="1" ht="24" customHeight="1" x14ac:dyDescent="0.15">
      <c r="A65" s="53"/>
      <c r="B65" s="53"/>
      <c r="C65" s="53"/>
      <c r="D65" s="53"/>
      <c r="E65" s="53"/>
      <c r="F65" s="53"/>
      <c r="G65" s="53"/>
      <c r="H65" s="53"/>
      <c r="J65" s="53"/>
      <c r="K65" s="53"/>
      <c r="L65" s="53"/>
      <c r="M65" s="53"/>
      <c r="N65" s="53"/>
      <c r="O65" s="53"/>
      <c r="P65" s="53"/>
      <c r="Q65" s="12">
        <v>147.62</v>
      </c>
      <c r="R65" s="14">
        <v>0</v>
      </c>
      <c r="S65" s="14">
        <v>16.02</v>
      </c>
      <c r="T65" s="14">
        <v>0</v>
      </c>
      <c r="U65" s="14">
        <v>0</v>
      </c>
      <c r="V65" s="14">
        <v>0</v>
      </c>
      <c r="W65" s="14">
        <v>7.77</v>
      </c>
      <c r="X65" s="14">
        <v>0</v>
      </c>
      <c r="Y65" s="14">
        <v>15.54</v>
      </c>
      <c r="Z65" s="14">
        <v>0</v>
      </c>
      <c r="AA65" s="14">
        <v>0</v>
      </c>
      <c r="AB65" s="14">
        <v>0</v>
      </c>
      <c r="AC65" s="14">
        <v>15.54</v>
      </c>
      <c r="AD65" s="14">
        <v>0</v>
      </c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</row>
    <row r="66" spans="1:55" s="13" customFormat="1" ht="24" customHeight="1" x14ac:dyDescent="0.15">
      <c r="A66" s="38">
        <v>27</v>
      </c>
      <c r="B66" s="38" t="s">
        <v>1216</v>
      </c>
      <c r="C66" s="38" t="s">
        <v>1217</v>
      </c>
      <c r="D66" s="38" t="s">
        <v>1218</v>
      </c>
      <c r="E66" s="38" t="s">
        <v>175</v>
      </c>
      <c r="F66" s="38" t="s">
        <v>322</v>
      </c>
      <c r="G66" s="38" t="s">
        <v>171</v>
      </c>
      <c r="H66" s="38">
        <v>1</v>
      </c>
      <c r="J66" s="38">
        <v>2</v>
      </c>
      <c r="K66" s="38">
        <v>204</v>
      </c>
      <c r="L66" s="38">
        <v>0</v>
      </c>
      <c r="M66" s="38">
        <v>19</v>
      </c>
      <c r="N66" s="54">
        <v>0</v>
      </c>
      <c r="O66" s="38">
        <v>162</v>
      </c>
      <c r="P66" s="54">
        <v>0.98076923076923095</v>
      </c>
      <c r="Q66" s="12">
        <v>160</v>
      </c>
      <c r="R66" s="12">
        <v>0</v>
      </c>
      <c r="S66" s="14">
        <v>10</v>
      </c>
      <c r="T66" s="14">
        <v>0</v>
      </c>
      <c r="U66" s="14">
        <v>0</v>
      </c>
      <c r="V66" s="14">
        <v>0</v>
      </c>
      <c r="W66" s="14">
        <v>1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5</v>
      </c>
      <c r="AD66" s="14">
        <v>0</v>
      </c>
      <c r="AE66" s="54">
        <v>2.5</v>
      </c>
      <c r="AF66" s="54">
        <v>0</v>
      </c>
      <c r="AG66" s="54">
        <v>0</v>
      </c>
      <c r="AH66" s="54">
        <v>10</v>
      </c>
      <c r="AI66" s="54">
        <v>7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38">
        <v>0</v>
      </c>
      <c r="AP66" s="54">
        <v>0</v>
      </c>
      <c r="AQ66" s="54">
        <v>0</v>
      </c>
      <c r="AR66" s="54">
        <v>218.59</v>
      </c>
      <c r="AS66" s="38">
        <v>2.5</v>
      </c>
      <c r="AT66" s="54">
        <v>4.37</v>
      </c>
      <c r="AU66" s="54">
        <v>0</v>
      </c>
      <c r="AV66" s="54">
        <v>0</v>
      </c>
      <c r="AW66" s="54">
        <v>0</v>
      </c>
      <c r="AX66" s="54">
        <v>88.27</v>
      </c>
      <c r="AY66" s="54">
        <v>95.14</v>
      </c>
      <c r="AZ66" s="54">
        <v>123.45</v>
      </c>
      <c r="BA66" s="54">
        <v>100</v>
      </c>
      <c r="BB66" s="54">
        <v>93800</v>
      </c>
      <c r="BC66" s="38" t="s">
        <v>4</v>
      </c>
    </row>
    <row r="67" spans="1:55" s="13" customFormat="1" ht="24" customHeight="1" x14ac:dyDescent="0.15">
      <c r="A67" s="53"/>
      <c r="B67" s="53"/>
      <c r="C67" s="53"/>
      <c r="D67" s="53"/>
      <c r="E67" s="53"/>
      <c r="F67" s="53"/>
      <c r="G67" s="53"/>
      <c r="H67" s="53"/>
      <c r="J67" s="53"/>
      <c r="K67" s="53"/>
      <c r="L67" s="53"/>
      <c r="M67" s="53"/>
      <c r="N67" s="53"/>
      <c r="O67" s="53"/>
      <c r="P67" s="53"/>
      <c r="Q67" s="12">
        <v>156.91999999999999</v>
      </c>
      <c r="R67" s="14">
        <v>0</v>
      </c>
      <c r="S67" s="14">
        <v>14.71</v>
      </c>
      <c r="T67" s="14">
        <v>0</v>
      </c>
      <c r="U67" s="14">
        <v>0</v>
      </c>
      <c r="V67" s="14">
        <v>0</v>
      </c>
      <c r="W67" s="14">
        <v>7.85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19.62</v>
      </c>
      <c r="AD67" s="14">
        <v>0</v>
      </c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</row>
    <row r="68" spans="1:55" s="13" customFormat="1" ht="24" customHeight="1" x14ac:dyDescent="0.15">
      <c r="A68" s="38">
        <v>28</v>
      </c>
      <c r="B68" s="38" t="s">
        <v>1219</v>
      </c>
      <c r="C68" s="38" t="s">
        <v>1220</v>
      </c>
      <c r="D68" s="38" t="s">
        <v>1221</v>
      </c>
      <c r="E68" s="38" t="s">
        <v>175</v>
      </c>
      <c r="F68" s="38" t="s">
        <v>624</v>
      </c>
      <c r="G68" s="38" t="s">
        <v>171</v>
      </c>
      <c r="H68" s="38">
        <v>1</v>
      </c>
      <c r="J68" s="38">
        <v>2</v>
      </c>
      <c r="K68" s="38">
        <v>204</v>
      </c>
      <c r="L68" s="38">
        <v>0</v>
      </c>
      <c r="M68" s="38">
        <v>18.5</v>
      </c>
      <c r="N68" s="54">
        <v>144.15</v>
      </c>
      <c r="O68" s="38">
        <v>160.5</v>
      </c>
      <c r="P68" s="54">
        <v>0.98076923076923095</v>
      </c>
      <c r="Q68" s="12">
        <v>156</v>
      </c>
      <c r="R68" s="12">
        <v>0</v>
      </c>
      <c r="S68" s="14">
        <v>12.5</v>
      </c>
      <c r="T68" s="14">
        <v>0</v>
      </c>
      <c r="U68" s="14">
        <v>0</v>
      </c>
      <c r="V68" s="14">
        <v>0</v>
      </c>
      <c r="W68" s="14">
        <v>1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5.5</v>
      </c>
      <c r="AD68" s="14">
        <v>0</v>
      </c>
      <c r="AE68" s="54">
        <v>3</v>
      </c>
      <c r="AF68" s="54">
        <v>0</v>
      </c>
      <c r="AG68" s="54">
        <v>0</v>
      </c>
      <c r="AH68" s="54">
        <v>10</v>
      </c>
      <c r="AI68" s="54">
        <v>7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38">
        <v>0</v>
      </c>
      <c r="AP68" s="54">
        <v>0</v>
      </c>
      <c r="AQ68" s="54">
        <v>0</v>
      </c>
      <c r="AR68" s="54">
        <v>220.81</v>
      </c>
      <c r="AS68" s="38">
        <v>3</v>
      </c>
      <c r="AT68" s="54">
        <v>4.42</v>
      </c>
      <c r="AU68" s="54">
        <v>0</v>
      </c>
      <c r="AV68" s="54">
        <v>0</v>
      </c>
      <c r="AW68" s="54">
        <v>0</v>
      </c>
      <c r="AX68" s="54">
        <v>86.31</v>
      </c>
      <c r="AY68" s="54">
        <v>93.73</v>
      </c>
      <c r="AZ68" s="54">
        <v>127.08</v>
      </c>
      <c r="BA68" s="54">
        <v>100</v>
      </c>
      <c r="BB68" s="54">
        <v>108300</v>
      </c>
      <c r="BC68" s="38" t="s">
        <v>4</v>
      </c>
    </row>
    <row r="69" spans="1:55" s="13" customFormat="1" ht="24" customHeight="1" x14ac:dyDescent="0.15">
      <c r="A69" s="53"/>
      <c r="B69" s="53"/>
      <c r="C69" s="53"/>
      <c r="D69" s="53"/>
      <c r="E69" s="53"/>
      <c r="F69" s="53"/>
      <c r="G69" s="53"/>
      <c r="H69" s="53"/>
      <c r="J69" s="53"/>
      <c r="K69" s="53"/>
      <c r="L69" s="53"/>
      <c r="M69" s="53"/>
      <c r="N69" s="53"/>
      <c r="O69" s="53"/>
      <c r="P69" s="53"/>
      <c r="Q69" s="12">
        <v>153</v>
      </c>
      <c r="R69" s="14">
        <v>0</v>
      </c>
      <c r="S69" s="14">
        <v>18.39</v>
      </c>
      <c r="T69" s="14">
        <v>0</v>
      </c>
      <c r="U69" s="14">
        <v>0</v>
      </c>
      <c r="V69" s="14">
        <v>0</v>
      </c>
      <c r="W69" s="14">
        <v>7.85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21.58</v>
      </c>
      <c r="AD69" s="14">
        <v>0</v>
      </c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</row>
    <row r="70" spans="1:55" s="13" customFormat="1" ht="24" customHeight="1" x14ac:dyDescent="0.15">
      <c r="A70" s="38">
        <v>29</v>
      </c>
      <c r="B70" s="38" t="s">
        <v>1222</v>
      </c>
      <c r="C70" s="38" t="s">
        <v>1223</v>
      </c>
      <c r="D70" s="38" t="s">
        <v>1224</v>
      </c>
      <c r="E70" s="38" t="s">
        <v>175</v>
      </c>
      <c r="F70" s="38" t="s">
        <v>322</v>
      </c>
      <c r="G70" s="38" t="s">
        <v>171</v>
      </c>
      <c r="H70" s="38">
        <v>0</v>
      </c>
      <c r="J70" s="38">
        <v>0</v>
      </c>
      <c r="K70" s="38">
        <v>204</v>
      </c>
      <c r="L70" s="38">
        <v>0</v>
      </c>
      <c r="M70" s="38">
        <v>16.5</v>
      </c>
      <c r="N70" s="54">
        <v>0</v>
      </c>
      <c r="O70" s="38">
        <v>140</v>
      </c>
      <c r="P70" s="54">
        <v>0.98076923076923095</v>
      </c>
      <c r="Q70" s="12">
        <v>140</v>
      </c>
      <c r="R70" s="12">
        <v>0</v>
      </c>
      <c r="S70" s="14">
        <v>8</v>
      </c>
      <c r="T70" s="14">
        <v>0</v>
      </c>
      <c r="U70" s="14">
        <v>0</v>
      </c>
      <c r="V70" s="14">
        <v>0</v>
      </c>
      <c r="W70" s="14">
        <v>1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7.5</v>
      </c>
      <c r="AD70" s="14">
        <v>0</v>
      </c>
      <c r="AE70" s="54">
        <v>2</v>
      </c>
      <c r="AF70" s="54">
        <v>0</v>
      </c>
      <c r="AG70" s="54">
        <v>0</v>
      </c>
      <c r="AH70" s="54">
        <v>10</v>
      </c>
      <c r="AI70" s="54">
        <v>7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38">
        <v>0</v>
      </c>
      <c r="AP70" s="54">
        <v>0</v>
      </c>
      <c r="AQ70" s="54">
        <v>0</v>
      </c>
      <c r="AR70" s="54">
        <v>205.35</v>
      </c>
      <c r="AS70" s="38">
        <v>2</v>
      </c>
      <c r="AT70" s="54">
        <v>4.1100000000000003</v>
      </c>
      <c r="AU70" s="54">
        <v>0</v>
      </c>
      <c r="AV70" s="54">
        <v>0</v>
      </c>
      <c r="AW70" s="54">
        <v>0</v>
      </c>
      <c r="AX70" s="54">
        <v>86.31</v>
      </c>
      <c r="AY70" s="54">
        <v>92.42</v>
      </c>
      <c r="AZ70" s="54">
        <v>112.93</v>
      </c>
      <c r="BA70" s="54">
        <v>100</v>
      </c>
      <c r="BB70" s="54">
        <v>51700</v>
      </c>
      <c r="BC70" s="38" t="s">
        <v>4</v>
      </c>
    </row>
    <row r="71" spans="1:55" s="13" customFormat="1" ht="24" customHeight="1" x14ac:dyDescent="0.15">
      <c r="A71" s="53"/>
      <c r="B71" s="53"/>
      <c r="C71" s="53"/>
      <c r="D71" s="53"/>
      <c r="E71" s="53"/>
      <c r="F71" s="53"/>
      <c r="G71" s="53"/>
      <c r="H71" s="53"/>
      <c r="J71" s="53"/>
      <c r="K71" s="53"/>
      <c r="L71" s="53"/>
      <c r="M71" s="53"/>
      <c r="N71" s="53"/>
      <c r="O71" s="53"/>
      <c r="P71" s="53"/>
      <c r="Q71" s="12">
        <v>137.31</v>
      </c>
      <c r="R71" s="14">
        <v>0</v>
      </c>
      <c r="S71" s="14">
        <v>11.77</v>
      </c>
      <c r="T71" s="14">
        <v>0</v>
      </c>
      <c r="U71" s="14">
        <v>0</v>
      </c>
      <c r="V71" s="14">
        <v>0</v>
      </c>
      <c r="W71" s="14">
        <v>7.85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29.42</v>
      </c>
      <c r="AD71" s="14">
        <v>0</v>
      </c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</row>
    <row r="72" spans="1:55" s="16" customFormat="1" ht="18" customHeight="1" x14ac:dyDescent="0.2">
      <c r="A72" s="57" t="s">
        <v>303</v>
      </c>
      <c r="B72" s="58"/>
      <c r="C72" s="58"/>
      <c r="D72" s="58"/>
      <c r="E72" s="58"/>
      <c r="F72" s="58"/>
      <c r="G72" s="58"/>
      <c r="H72" s="61">
        <f>SUM(H14:H71)</f>
        <v>21</v>
      </c>
      <c r="J72" s="61">
        <f t="shared" ref="J72:P72" si="0">SUM(J14:J71)</f>
        <v>38</v>
      </c>
      <c r="K72" s="61">
        <f t="shared" si="0"/>
        <v>5930</v>
      </c>
      <c r="L72" s="61">
        <f t="shared" si="0"/>
        <v>50</v>
      </c>
      <c r="M72" s="61">
        <f t="shared" si="0"/>
        <v>501.3125</v>
      </c>
      <c r="N72" s="61">
        <f t="shared" si="0"/>
        <v>3112.4709300000004</v>
      </c>
      <c r="O72" s="61">
        <f t="shared" si="0"/>
        <v>4362.5</v>
      </c>
      <c r="P72" s="63">
        <f t="shared" si="0"/>
        <v>28.868572006940425</v>
      </c>
      <c r="Q72" s="17">
        <f>SUM(Q14+Q16+Q18+Q20+Q22+Q24+Q26+Q28+Q30+Q32+Q34+Q36+Q38+Q40+Q42+Q44+Q46+Q48+Q50+Q52+Q54+Q56+Q58+Q60+Q62+Q64+Q66+Q68+Q70)</f>
        <v>4242.5</v>
      </c>
      <c r="R72" s="17">
        <f t="shared" ref="R72:AD72" si="1">SUM(R14+R16+R18+R20+R22+R24+R26+R28+R30+R32+R34+R36+R38+R40+R42+R44+R46+R48+R50+R52+R54+R56+R58+R60+R62+R64+R66+R68+R70)</f>
        <v>0</v>
      </c>
      <c r="S72" s="17">
        <f t="shared" si="1"/>
        <v>352</v>
      </c>
      <c r="T72" s="17">
        <f t="shared" si="1"/>
        <v>0</v>
      </c>
      <c r="U72" s="17">
        <f t="shared" si="1"/>
        <v>0</v>
      </c>
      <c r="V72" s="17">
        <f t="shared" si="1"/>
        <v>0</v>
      </c>
      <c r="W72" s="17">
        <f t="shared" si="1"/>
        <v>29</v>
      </c>
      <c r="X72" s="17">
        <f t="shared" si="1"/>
        <v>0</v>
      </c>
      <c r="Y72" s="17">
        <f t="shared" si="1"/>
        <v>2</v>
      </c>
      <c r="Z72" s="17">
        <f t="shared" si="1"/>
        <v>1</v>
      </c>
      <c r="AA72" s="17">
        <f t="shared" si="1"/>
        <v>0</v>
      </c>
      <c r="AB72" s="17">
        <f t="shared" si="1"/>
        <v>0</v>
      </c>
      <c r="AC72" s="17">
        <f t="shared" si="1"/>
        <v>166</v>
      </c>
      <c r="AD72" s="17">
        <f t="shared" si="1"/>
        <v>0</v>
      </c>
      <c r="AE72" s="62">
        <f t="shared" ref="AE72:BB72" si="2">SUM(AE14:AE71)</f>
        <v>87</v>
      </c>
      <c r="AF72" s="62">
        <f t="shared" si="2"/>
        <v>22.1875</v>
      </c>
      <c r="AG72" s="62">
        <f t="shared" si="2"/>
        <v>3.5</v>
      </c>
      <c r="AH72" s="62">
        <f t="shared" si="2"/>
        <v>233.61000000000004</v>
      </c>
      <c r="AI72" s="62">
        <f t="shared" si="2"/>
        <v>203</v>
      </c>
      <c r="AJ72" s="62">
        <f t="shared" si="2"/>
        <v>0</v>
      </c>
      <c r="AK72" s="62">
        <f t="shared" si="2"/>
        <v>16</v>
      </c>
      <c r="AL72" s="62">
        <f t="shared" si="2"/>
        <v>0</v>
      </c>
      <c r="AM72" s="62">
        <f t="shared" si="2"/>
        <v>0</v>
      </c>
      <c r="AN72" s="62">
        <f t="shared" si="2"/>
        <v>0</v>
      </c>
      <c r="AO72" s="62">
        <f t="shared" si="2"/>
        <v>0</v>
      </c>
      <c r="AP72" s="62">
        <f t="shared" si="2"/>
        <v>0</v>
      </c>
      <c r="AQ72" s="62">
        <f t="shared" si="2"/>
        <v>0</v>
      </c>
      <c r="AR72" s="62">
        <f t="shared" si="2"/>
        <v>6234.92</v>
      </c>
      <c r="AS72" s="62">
        <f t="shared" si="2"/>
        <v>87</v>
      </c>
      <c r="AT72" s="62">
        <f t="shared" si="2"/>
        <v>124.71000000000001</v>
      </c>
      <c r="AU72" s="62">
        <f t="shared" si="2"/>
        <v>0</v>
      </c>
      <c r="AV72" s="62">
        <f t="shared" si="2"/>
        <v>0</v>
      </c>
      <c r="AW72" s="62">
        <f t="shared" si="2"/>
        <v>0</v>
      </c>
      <c r="AX72" s="62">
        <f t="shared" si="2"/>
        <v>2486.3799999999992</v>
      </c>
      <c r="AY72" s="62">
        <f t="shared" si="2"/>
        <v>2698.09</v>
      </c>
      <c r="AZ72" s="62">
        <f>SUM(AZ14:AZ71)</f>
        <v>3536.829999999999</v>
      </c>
      <c r="BA72" s="62">
        <f t="shared" si="2"/>
        <v>2850</v>
      </c>
      <c r="BB72" s="62">
        <f t="shared" si="2"/>
        <v>2747100</v>
      </c>
      <c r="BC72" s="67" t="s">
        <v>4</v>
      </c>
    </row>
    <row r="73" spans="1:55" s="16" customFormat="1" ht="18" customHeight="1" x14ac:dyDescent="0.2">
      <c r="A73" s="59"/>
      <c r="B73" s="60"/>
      <c r="C73" s="60"/>
      <c r="D73" s="60"/>
      <c r="E73" s="60"/>
      <c r="F73" s="60"/>
      <c r="G73" s="60"/>
      <c r="H73" s="59"/>
      <c r="J73" s="59"/>
      <c r="K73" s="59"/>
      <c r="L73" s="59"/>
      <c r="M73" s="59"/>
      <c r="N73" s="59"/>
      <c r="O73" s="59"/>
      <c r="P73" s="64"/>
      <c r="Q73" s="17">
        <f>SUM(Q15+Q17+Q19+Q21+Q23+Q25+Q27+Q29+Q31+Q33+Q35+Q37+Q39+Q41+Q43+Q45+Q47+Q49+Q51+Q53+Q55+Q57+Q59+Q61+Q63+Q65+Q67+Q69+Q71)</f>
        <v>4268.5500000000011</v>
      </c>
      <c r="R73" s="17">
        <f t="shared" ref="R73:AD73" si="3">SUM(R15+R17+R19+R21+R23+R25+R27+R29+R31+R33+R35+R37+R39+R41+R43+R45+R47+R49+R51+R53+R55+R57+R59+R61+R63+R65+R67+R69+R71)</f>
        <v>0</v>
      </c>
      <c r="S73" s="17">
        <f t="shared" si="3"/>
        <v>523.28</v>
      </c>
      <c r="T73" s="17">
        <f t="shared" si="3"/>
        <v>0</v>
      </c>
      <c r="U73" s="17">
        <f t="shared" si="3"/>
        <v>0</v>
      </c>
      <c r="V73" s="17">
        <f t="shared" si="3"/>
        <v>0</v>
      </c>
      <c r="W73" s="17">
        <f t="shared" si="3"/>
        <v>228.17999999999992</v>
      </c>
      <c r="X73" s="17">
        <f t="shared" si="3"/>
        <v>0</v>
      </c>
      <c r="Y73" s="17">
        <f t="shared" si="3"/>
        <v>15.54</v>
      </c>
      <c r="Z73" s="17">
        <f t="shared" si="3"/>
        <v>7.8461538461538503</v>
      </c>
      <c r="AA73" s="17">
        <f t="shared" si="3"/>
        <v>0</v>
      </c>
      <c r="AB73" s="17">
        <f t="shared" si="3"/>
        <v>0</v>
      </c>
      <c r="AC73" s="17">
        <f t="shared" si="3"/>
        <v>651.9899999999999</v>
      </c>
      <c r="AD73" s="17">
        <f t="shared" si="3"/>
        <v>0</v>
      </c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8"/>
    </row>
    <row r="74" spans="1:55" s="16" customFormat="1" ht="41.85" customHeight="1" x14ac:dyDescent="0.2">
      <c r="A74" s="69" t="s">
        <v>1424</v>
      </c>
      <c r="B74" s="58"/>
      <c r="C74" s="58"/>
      <c r="D74" s="58"/>
      <c r="E74" s="58"/>
      <c r="F74" s="58"/>
      <c r="G74" s="58"/>
      <c r="H74" s="79" t="s">
        <v>4</v>
      </c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69" t="s">
        <v>1425</v>
      </c>
      <c r="AA74" s="58"/>
      <c r="AB74" s="58"/>
      <c r="AC74" s="58"/>
      <c r="AD74" s="58"/>
      <c r="AE74" s="58"/>
      <c r="AF74" s="58"/>
      <c r="AG74" s="58"/>
      <c r="AH74" s="79" t="s">
        <v>4</v>
      </c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69" t="s">
        <v>1426</v>
      </c>
      <c r="AZ74" s="58"/>
      <c r="BA74" s="58"/>
      <c r="BB74" s="58"/>
      <c r="BC74" s="58"/>
    </row>
  </sheetData>
  <mergeCells count="1310">
    <mergeCell ref="AZ72:AZ73"/>
    <mergeCell ref="BA72:BA73"/>
    <mergeCell ref="BB72:BB73"/>
    <mergeCell ref="BC72:BC73"/>
    <mergeCell ref="A74:G74"/>
    <mergeCell ref="H74:Y74"/>
    <mergeCell ref="Z74:AG74"/>
    <mergeCell ref="AH74:AX74"/>
    <mergeCell ref="AY74:BC74"/>
    <mergeCell ref="AU72:AU73"/>
    <mergeCell ref="AV72:AV73"/>
    <mergeCell ref="AW72:AW73"/>
    <mergeCell ref="AX72:AX73"/>
    <mergeCell ref="AY72:AY73"/>
    <mergeCell ref="AP72:AP73"/>
    <mergeCell ref="AQ72:AQ73"/>
    <mergeCell ref="AR72:AR73"/>
    <mergeCell ref="AS72:AS73"/>
    <mergeCell ref="AT72:AT73"/>
    <mergeCell ref="AK72:AK73"/>
    <mergeCell ref="AL72:AL73"/>
    <mergeCell ref="AM72:AM73"/>
    <mergeCell ref="AN72:AN73"/>
    <mergeCell ref="AO72:AO73"/>
    <mergeCell ref="AF72:AF73"/>
    <mergeCell ref="AG72:AG73"/>
    <mergeCell ref="AH72:AH73"/>
    <mergeCell ref="AI72:AI73"/>
    <mergeCell ref="AJ72:AJ73"/>
    <mergeCell ref="M72:M73"/>
    <mergeCell ref="N72:N73"/>
    <mergeCell ref="O72:O73"/>
    <mergeCell ref="P72:P73"/>
    <mergeCell ref="AE72:AE73"/>
    <mergeCell ref="A72:G73"/>
    <mergeCell ref="H72:H73"/>
    <mergeCell ref="J72:J73"/>
    <mergeCell ref="K72:K73"/>
    <mergeCell ref="L72:L73"/>
    <mergeCell ref="AY70:AY71"/>
    <mergeCell ref="AZ70:AZ71"/>
    <mergeCell ref="BA70:BA71"/>
    <mergeCell ref="BB70:BB71"/>
    <mergeCell ref="BC70:BC71"/>
    <mergeCell ref="AT70:AT71"/>
    <mergeCell ref="AU70:AU71"/>
    <mergeCell ref="AV70:AV71"/>
    <mergeCell ref="AW70:AW71"/>
    <mergeCell ref="AX70:AX71"/>
    <mergeCell ref="AO70:AO71"/>
    <mergeCell ref="AP70:AP71"/>
    <mergeCell ref="AQ70:AQ71"/>
    <mergeCell ref="AR70:AR71"/>
    <mergeCell ref="AS70:AS71"/>
    <mergeCell ref="AJ70:AJ71"/>
    <mergeCell ref="AK70:AK71"/>
    <mergeCell ref="AL70:AL71"/>
    <mergeCell ref="AM70:AM71"/>
    <mergeCell ref="AN70:AN71"/>
    <mergeCell ref="AE70:AE71"/>
    <mergeCell ref="AF70:AF71"/>
    <mergeCell ref="AG70:AG71"/>
    <mergeCell ref="AH70:AH71"/>
    <mergeCell ref="AI70:AI71"/>
    <mergeCell ref="L70:L71"/>
    <mergeCell ref="M70:M71"/>
    <mergeCell ref="N70:N71"/>
    <mergeCell ref="O70:O71"/>
    <mergeCell ref="P70:P71"/>
    <mergeCell ref="F70:F71"/>
    <mergeCell ref="G70:G71"/>
    <mergeCell ref="H70:H71"/>
    <mergeCell ref="J70:J71"/>
    <mergeCell ref="K70:K71"/>
    <mergeCell ref="A70:A71"/>
    <mergeCell ref="B70:B71"/>
    <mergeCell ref="C70:C71"/>
    <mergeCell ref="D70:D71"/>
    <mergeCell ref="E70:E71"/>
    <mergeCell ref="AY68:AY69"/>
    <mergeCell ref="AZ68:AZ69"/>
    <mergeCell ref="AE68:AE69"/>
    <mergeCell ref="AF68:AF69"/>
    <mergeCell ref="AG68:AG69"/>
    <mergeCell ref="AH68:AH69"/>
    <mergeCell ref="AI68:AI69"/>
    <mergeCell ref="L68:L69"/>
    <mergeCell ref="M68:M69"/>
    <mergeCell ref="N68:N69"/>
    <mergeCell ref="O68:O69"/>
    <mergeCell ref="P68:P69"/>
    <mergeCell ref="F68:F69"/>
    <mergeCell ref="G68:G69"/>
    <mergeCell ref="H68:H69"/>
    <mergeCell ref="J68:J69"/>
    <mergeCell ref="K68:K69"/>
    <mergeCell ref="BA68:BA69"/>
    <mergeCell ref="BB68:BB69"/>
    <mergeCell ref="BC68:BC69"/>
    <mergeCell ref="AT68:AT69"/>
    <mergeCell ref="AU68:AU69"/>
    <mergeCell ref="AV68:AV69"/>
    <mergeCell ref="AW68:AW69"/>
    <mergeCell ref="AX68:AX69"/>
    <mergeCell ref="AO68:AO69"/>
    <mergeCell ref="AP68:AP69"/>
    <mergeCell ref="AQ68:AQ69"/>
    <mergeCell ref="AR68:AR69"/>
    <mergeCell ref="AS68:AS69"/>
    <mergeCell ref="AJ68:AJ69"/>
    <mergeCell ref="AK68:AK69"/>
    <mergeCell ref="AL68:AL69"/>
    <mergeCell ref="AM68:AM69"/>
    <mergeCell ref="AN68:AN69"/>
    <mergeCell ref="A68:A69"/>
    <mergeCell ref="B68:B69"/>
    <mergeCell ref="C68:C69"/>
    <mergeCell ref="D68:D69"/>
    <mergeCell ref="E68:E69"/>
    <mergeCell ref="AY66:AY67"/>
    <mergeCell ref="AZ66:AZ67"/>
    <mergeCell ref="BA66:BA67"/>
    <mergeCell ref="BB66:BB67"/>
    <mergeCell ref="BC66:BC67"/>
    <mergeCell ref="AT66:AT67"/>
    <mergeCell ref="AU66:AU67"/>
    <mergeCell ref="AV66:AV67"/>
    <mergeCell ref="AW66:AW67"/>
    <mergeCell ref="AX66:AX67"/>
    <mergeCell ref="AO66:AO67"/>
    <mergeCell ref="AP66:AP67"/>
    <mergeCell ref="AQ66:AQ67"/>
    <mergeCell ref="AR66:AR67"/>
    <mergeCell ref="AS66:AS67"/>
    <mergeCell ref="AJ66:AJ67"/>
    <mergeCell ref="AK66:AK67"/>
    <mergeCell ref="AL66:AL67"/>
    <mergeCell ref="AM66:AM67"/>
    <mergeCell ref="AN66:AN67"/>
    <mergeCell ref="AE66:AE67"/>
    <mergeCell ref="AF66:AF67"/>
    <mergeCell ref="AG66:AG67"/>
    <mergeCell ref="AH66:AH67"/>
    <mergeCell ref="AI66:AI67"/>
    <mergeCell ref="L66:L67"/>
    <mergeCell ref="M66:M67"/>
    <mergeCell ref="N66:N67"/>
    <mergeCell ref="O66:O67"/>
    <mergeCell ref="P66:P67"/>
    <mergeCell ref="F66:F67"/>
    <mergeCell ref="G66:G67"/>
    <mergeCell ref="H66:H67"/>
    <mergeCell ref="J66:J67"/>
    <mergeCell ref="K66:K67"/>
    <mergeCell ref="A66:A67"/>
    <mergeCell ref="B66:B67"/>
    <mergeCell ref="C66:C67"/>
    <mergeCell ref="D66:D67"/>
    <mergeCell ref="E66:E67"/>
    <mergeCell ref="AY64:AY65"/>
    <mergeCell ref="AZ64:AZ65"/>
    <mergeCell ref="BA64:BA65"/>
    <mergeCell ref="BB64:BB65"/>
    <mergeCell ref="L64:L65"/>
    <mergeCell ref="M64:M65"/>
    <mergeCell ref="N64:N65"/>
    <mergeCell ref="O64:O65"/>
    <mergeCell ref="P64:P65"/>
    <mergeCell ref="F64:F65"/>
    <mergeCell ref="G64:G65"/>
    <mergeCell ref="H64:H65"/>
    <mergeCell ref="J64:J65"/>
    <mergeCell ref="K64:K65"/>
    <mergeCell ref="A64:A65"/>
    <mergeCell ref="B64:B65"/>
    <mergeCell ref="C64:C65"/>
    <mergeCell ref="D64:D65"/>
    <mergeCell ref="E64:E65"/>
    <mergeCell ref="BC64:BC65"/>
    <mergeCell ref="AT64:AT65"/>
    <mergeCell ref="AU64:AU65"/>
    <mergeCell ref="AV64:AV65"/>
    <mergeCell ref="AW64:AW65"/>
    <mergeCell ref="AX64:AX65"/>
    <mergeCell ref="AO64:AO65"/>
    <mergeCell ref="AP64:AP65"/>
    <mergeCell ref="AQ64:AQ65"/>
    <mergeCell ref="AR64:AR65"/>
    <mergeCell ref="AS64:AS65"/>
    <mergeCell ref="AJ64:AJ65"/>
    <mergeCell ref="AK64:AK65"/>
    <mergeCell ref="AL64:AL65"/>
    <mergeCell ref="AM64:AM65"/>
    <mergeCell ref="AN64:AN65"/>
    <mergeCell ref="AE64:AE65"/>
    <mergeCell ref="AF64:AF65"/>
    <mergeCell ref="AG64:AG65"/>
    <mergeCell ref="AH64:AH65"/>
    <mergeCell ref="AI64:AI65"/>
    <mergeCell ref="AY62:AY63"/>
    <mergeCell ref="AZ62:AZ63"/>
    <mergeCell ref="BA62:BA63"/>
    <mergeCell ref="BB62:BB63"/>
    <mergeCell ref="BC62:BC63"/>
    <mergeCell ref="AT62:AT63"/>
    <mergeCell ref="AU62:AU63"/>
    <mergeCell ref="AV62:AV63"/>
    <mergeCell ref="AW62:AW63"/>
    <mergeCell ref="AX62:AX63"/>
    <mergeCell ref="AO62:AO63"/>
    <mergeCell ref="AP62:AP63"/>
    <mergeCell ref="AQ62:AQ63"/>
    <mergeCell ref="AR62:AR63"/>
    <mergeCell ref="AS62:AS63"/>
    <mergeCell ref="AJ62:AJ63"/>
    <mergeCell ref="AK62:AK63"/>
    <mergeCell ref="AL62:AL63"/>
    <mergeCell ref="AM62:AM63"/>
    <mergeCell ref="AN62:AN63"/>
    <mergeCell ref="AE62:AE63"/>
    <mergeCell ref="AF62:AF63"/>
    <mergeCell ref="AG62:AG63"/>
    <mergeCell ref="AH62:AH63"/>
    <mergeCell ref="AI62:AI63"/>
    <mergeCell ref="L62:L63"/>
    <mergeCell ref="M62:M63"/>
    <mergeCell ref="N62:N63"/>
    <mergeCell ref="O62:O63"/>
    <mergeCell ref="P62:P63"/>
    <mergeCell ref="F62:F63"/>
    <mergeCell ref="G62:G63"/>
    <mergeCell ref="H62:H63"/>
    <mergeCell ref="J62:J63"/>
    <mergeCell ref="K62:K63"/>
    <mergeCell ref="A62:A63"/>
    <mergeCell ref="B62:B63"/>
    <mergeCell ref="C62:C63"/>
    <mergeCell ref="D62:D63"/>
    <mergeCell ref="E62:E63"/>
    <mergeCell ref="AY60:AY61"/>
    <mergeCell ref="AZ60:AZ61"/>
    <mergeCell ref="BA60:BA61"/>
    <mergeCell ref="BB60:BB61"/>
    <mergeCell ref="BC60:BC61"/>
    <mergeCell ref="AT60:AT61"/>
    <mergeCell ref="AU60:AU61"/>
    <mergeCell ref="AV60:AV61"/>
    <mergeCell ref="AW60:AW61"/>
    <mergeCell ref="AX60:AX61"/>
    <mergeCell ref="AO60:AO61"/>
    <mergeCell ref="AP60:AP61"/>
    <mergeCell ref="AQ60:AQ61"/>
    <mergeCell ref="AR60:AR61"/>
    <mergeCell ref="AS60:AS61"/>
    <mergeCell ref="AJ60:AJ61"/>
    <mergeCell ref="AK60:AK61"/>
    <mergeCell ref="AL60:AL61"/>
    <mergeCell ref="AM60:AM61"/>
    <mergeCell ref="AN60:AN61"/>
    <mergeCell ref="AE60:AE61"/>
    <mergeCell ref="AF60:AF61"/>
    <mergeCell ref="AG60:AG61"/>
    <mergeCell ref="AH60:AH61"/>
    <mergeCell ref="AI60:AI61"/>
    <mergeCell ref="L60:L61"/>
    <mergeCell ref="M60:M61"/>
    <mergeCell ref="N60:N61"/>
    <mergeCell ref="O60:O61"/>
    <mergeCell ref="P60:P61"/>
    <mergeCell ref="F60:F61"/>
    <mergeCell ref="G60:G61"/>
    <mergeCell ref="H60:H61"/>
    <mergeCell ref="J60:J61"/>
    <mergeCell ref="K60:K61"/>
    <mergeCell ref="A60:A61"/>
    <mergeCell ref="B60:B61"/>
    <mergeCell ref="C60:C61"/>
    <mergeCell ref="D60:D61"/>
    <mergeCell ref="E60:E61"/>
    <mergeCell ref="AY58:AY59"/>
    <mergeCell ref="AZ58:AZ59"/>
    <mergeCell ref="BA58:BA59"/>
    <mergeCell ref="BB58:BB59"/>
    <mergeCell ref="BC58:BC59"/>
    <mergeCell ref="AT58:AT59"/>
    <mergeCell ref="AU58:AU59"/>
    <mergeCell ref="AV58:AV59"/>
    <mergeCell ref="AW58:AW59"/>
    <mergeCell ref="AX58:AX59"/>
    <mergeCell ref="AO58:AO59"/>
    <mergeCell ref="AP58:AP59"/>
    <mergeCell ref="AQ58:AQ59"/>
    <mergeCell ref="AR58:AR59"/>
    <mergeCell ref="AS58:AS59"/>
    <mergeCell ref="AJ58:AJ59"/>
    <mergeCell ref="AK58:AK59"/>
    <mergeCell ref="AL58:AL59"/>
    <mergeCell ref="AM58:AM59"/>
    <mergeCell ref="AN58:AN59"/>
    <mergeCell ref="AE58:AE59"/>
    <mergeCell ref="AF58:AF59"/>
    <mergeCell ref="AG58:AG59"/>
    <mergeCell ref="AH58:AH59"/>
    <mergeCell ref="AI58:AI59"/>
    <mergeCell ref="L58:L59"/>
    <mergeCell ref="M58:M59"/>
    <mergeCell ref="N58:N59"/>
    <mergeCell ref="O58:O59"/>
    <mergeCell ref="P58:P59"/>
    <mergeCell ref="F58:F59"/>
    <mergeCell ref="G58:G59"/>
    <mergeCell ref="H58:H59"/>
    <mergeCell ref="J58:J59"/>
    <mergeCell ref="K58:K59"/>
    <mergeCell ref="A58:A59"/>
    <mergeCell ref="B58:B59"/>
    <mergeCell ref="C58:C59"/>
    <mergeCell ref="D58:D59"/>
    <mergeCell ref="E58:E59"/>
    <mergeCell ref="AY56:AY57"/>
    <mergeCell ref="AZ56:AZ57"/>
    <mergeCell ref="BA56:BA57"/>
    <mergeCell ref="BB56:BB57"/>
    <mergeCell ref="BC56:BC57"/>
    <mergeCell ref="AT56:AT57"/>
    <mergeCell ref="AU56:AU57"/>
    <mergeCell ref="AV56:AV57"/>
    <mergeCell ref="AW56:AW57"/>
    <mergeCell ref="AX56:AX57"/>
    <mergeCell ref="AO56:AO57"/>
    <mergeCell ref="AP56:AP57"/>
    <mergeCell ref="AQ56:AQ57"/>
    <mergeCell ref="AR56:AR57"/>
    <mergeCell ref="AS56:AS57"/>
    <mergeCell ref="AJ56:AJ57"/>
    <mergeCell ref="AK56:AK57"/>
    <mergeCell ref="AL56:AL57"/>
    <mergeCell ref="AM56:AM57"/>
    <mergeCell ref="AN56:AN57"/>
    <mergeCell ref="AE56:AE57"/>
    <mergeCell ref="AF56:AF57"/>
    <mergeCell ref="AG56:AG57"/>
    <mergeCell ref="AH56:AH57"/>
    <mergeCell ref="AI56:AI57"/>
    <mergeCell ref="L56:L57"/>
    <mergeCell ref="M56:M57"/>
    <mergeCell ref="N56:N57"/>
    <mergeCell ref="O56:O57"/>
    <mergeCell ref="P56:P57"/>
    <mergeCell ref="F56:F57"/>
    <mergeCell ref="G56:G57"/>
    <mergeCell ref="H56:H57"/>
    <mergeCell ref="J56:J57"/>
    <mergeCell ref="K56:K57"/>
    <mergeCell ref="A56:A57"/>
    <mergeCell ref="B56:B57"/>
    <mergeCell ref="C56:C57"/>
    <mergeCell ref="D56:D57"/>
    <mergeCell ref="E56:E57"/>
    <mergeCell ref="AY54:AY55"/>
    <mergeCell ref="AZ54:AZ55"/>
    <mergeCell ref="BA54:BA55"/>
    <mergeCell ref="BB54:BB55"/>
    <mergeCell ref="BC54:BC55"/>
    <mergeCell ref="AT54:AT55"/>
    <mergeCell ref="AU54:AU55"/>
    <mergeCell ref="AV54:AV55"/>
    <mergeCell ref="AW54:AW55"/>
    <mergeCell ref="AX54:AX55"/>
    <mergeCell ref="AO54:AO55"/>
    <mergeCell ref="AP54:AP55"/>
    <mergeCell ref="AQ54:AQ55"/>
    <mergeCell ref="AR54:AR55"/>
    <mergeCell ref="AS54:AS55"/>
    <mergeCell ref="AJ54:AJ55"/>
    <mergeCell ref="AK54:AK55"/>
    <mergeCell ref="AL54:AL55"/>
    <mergeCell ref="AM54:AM55"/>
    <mergeCell ref="AN54:AN55"/>
    <mergeCell ref="AE54:AE55"/>
    <mergeCell ref="AF54:AF55"/>
    <mergeCell ref="AG54:AG55"/>
    <mergeCell ref="AH54:AH55"/>
    <mergeCell ref="AI54:AI55"/>
    <mergeCell ref="L54:L55"/>
    <mergeCell ref="M54:M55"/>
    <mergeCell ref="N54:N55"/>
    <mergeCell ref="O54:O55"/>
    <mergeCell ref="P54:P55"/>
    <mergeCell ref="F54:F55"/>
    <mergeCell ref="G54:G55"/>
    <mergeCell ref="H54:H55"/>
    <mergeCell ref="J54:J55"/>
    <mergeCell ref="K54:K55"/>
    <mergeCell ref="A54:A55"/>
    <mergeCell ref="B54:B55"/>
    <mergeCell ref="C54:C55"/>
    <mergeCell ref="D54:D55"/>
    <mergeCell ref="E54:E55"/>
    <mergeCell ref="AY52:AY53"/>
    <mergeCell ref="AZ52:AZ53"/>
    <mergeCell ref="BA52:BA53"/>
    <mergeCell ref="BB52:BB53"/>
    <mergeCell ref="BC52:BC53"/>
    <mergeCell ref="AT52:AT53"/>
    <mergeCell ref="AU52:AU53"/>
    <mergeCell ref="AV52:AV53"/>
    <mergeCell ref="AW52:AW53"/>
    <mergeCell ref="AX52:AX53"/>
    <mergeCell ref="AO52:AO53"/>
    <mergeCell ref="AP52:AP53"/>
    <mergeCell ref="AQ52:AQ53"/>
    <mergeCell ref="AR52:AR53"/>
    <mergeCell ref="AS52:AS53"/>
    <mergeCell ref="AJ52:AJ53"/>
    <mergeCell ref="AK52:AK53"/>
    <mergeCell ref="AL52:AL53"/>
    <mergeCell ref="AM52:AM53"/>
    <mergeCell ref="AN52:AN53"/>
    <mergeCell ref="AE52:AE53"/>
    <mergeCell ref="AF52:AF53"/>
    <mergeCell ref="AG52:AG53"/>
    <mergeCell ref="AH52:AH53"/>
    <mergeCell ref="AI52:AI53"/>
    <mergeCell ref="L52:L53"/>
    <mergeCell ref="M52:M53"/>
    <mergeCell ref="N52:N53"/>
    <mergeCell ref="O52:O53"/>
    <mergeCell ref="P52:P53"/>
    <mergeCell ref="F52:F53"/>
    <mergeCell ref="G52:G53"/>
    <mergeCell ref="H52:H53"/>
    <mergeCell ref="J52:J53"/>
    <mergeCell ref="K52:K53"/>
    <mergeCell ref="A52:A53"/>
    <mergeCell ref="B52:B53"/>
    <mergeCell ref="C52:C53"/>
    <mergeCell ref="D52:D53"/>
    <mergeCell ref="E52:E53"/>
    <mergeCell ref="AY50:AY51"/>
    <mergeCell ref="AZ50:AZ51"/>
    <mergeCell ref="BA50:BA51"/>
    <mergeCell ref="BB50:BB51"/>
    <mergeCell ref="BC50:BC51"/>
    <mergeCell ref="AT50:AT51"/>
    <mergeCell ref="AU50:AU51"/>
    <mergeCell ref="AV50:AV51"/>
    <mergeCell ref="AW50:AW51"/>
    <mergeCell ref="AX50:AX51"/>
    <mergeCell ref="AO50:AO51"/>
    <mergeCell ref="AP50:AP51"/>
    <mergeCell ref="AQ50:AQ51"/>
    <mergeCell ref="AR50:AR51"/>
    <mergeCell ref="AS50:AS51"/>
    <mergeCell ref="AJ50:AJ51"/>
    <mergeCell ref="AK50:AK51"/>
    <mergeCell ref="AL50:AL51"/>
    <mergeCell ref="AM50:AM51"/>
    <mergeCell ref="AN50:AN51"/>
    <mergeCell ref="AE50:AE51"/>
    <mergeCell ref="AF50:AF51"/>
    <mergeCell ref="AG50:AG51"/>
    <mergeCell ref="AH50:AH51"/>
    <mergeCell ref="AI50:AI51"/>
    <mergeCell ref="L50:L51"/>
    <mergeCell ref="M50:M51"/>
    <mergeCell ref="N50:N51"/>
    <mergeCell ref="O50:O51"/>
    <mergeCell ref="P50:P51"/>
    <mergeCell ref="F50:F51"/>
    <mergeCell ref="G50:G51"/>
    <mergeCell ref="H50:H51"/>
    <mergeCell ref="J50:J51"/>
    <mergeCell ref="K50:K51"/>
    <mergeCell ref="A50:A51"/>
    <mergeCell ref="B50:B51"/>
    <mergeCell ref="C50:C51"/>
    <mergeCell ref="D50:D51"/>
    <mergeCell ref="E50:E51"/>
    <mergeCell ref="AY48:AY49"/>
    <mergeCell ref="AZ48:AZ49"/>
    <mergeCell ref="BA48:BA49"/>
    <mergeCell ref="BB48:BB49"/>
    <mergeCell ref="BC48:BC49"/>
    <mergeCell ref="AT48:AT49"/>
    <mergeCell ref="AU48:AU49"/>
    <mergeCell ref="AV48:AV49"/>
    <mergeCell ref="AW48:AW49"/>
    <mergeCell ref="AX48:AX49"/>
    <mergeCell ref="AO48:AO49"/>
    <mergeCell ref="AP48:AP49"/>
    <mergeCell ref="AQ48:AQ49"/>
    <mergeCell ref="AR48:AR49"/>
    <mergeCell ref="AS48:AS49"/>
    <mergeCell ref="AJ48:AJ49"/>
    <mergeCell ref="AK48:AK49"/>
    <mergeCell ref="AL48:AL49"/>
    <mergeCell ref="AM48:AM49"/>
    <mergeCell ref="AN48:AN49"/>
    <mergeCell ref="AE48:AE49"/>
    <mergeCell ref="AF48:AF49"/>
    <mergeCell ref="AG48:AG49"/>
    <mergeCell ref="AH48:AH49"/>
    <mergeCell ref="AI48:AI49"/>
    <mergeCell ref="L48:L49"/>
    <mergeCell ref="M48:M49"/>
    <mergeCell ref="N48:N49"/>
    <mergeCell ref="O48:O49"/>
    <mergeCell ref="P48:P49"/>
    <mergeCell ref="F48:F49"/>
    <mergeCell ref="G48:G49"/>
    <mergeCell ref="H48:H49"/>
    <mergeCell ref="J48:J49"/>
    <mergeCell ref="K48:K49"/>
    <mergeCell ref="A48:A49"/>
    <mergeCell ref="B48:B49"/>
    <mergeCell ref="C48:C49"/>
    <mergeCell ref="D48:D49"/>
    <mergeCell ref="E48:E49"/>
    <mergeCell ref="AY46:AY47"/>
    <mergeCell ref="AZ46:AZ47"/>
    <mergeCell ref="BA46:BA47"/>
    <mergeCell ref="BB46:BB47"/>
    <mergeCell ref="BC46:BC47"/>
    <mergeCell ref="AT46:AT47"/>
    <mergeCell ref="AU46:AU47"/>
    <mergeCell ref="AV46:AV47"/>
    <mergeCell ref="AW46:AW47"/>
    <mergeCell ref="AX46:AX47"/>
    <mergeCell ref="AO46:AO47"/>
    <mergeCell ref="AP46:AP47"/>
    <mergeCell ref="AQ46:AQ47"/>
    <mergeCell ref="AR46:AR47"/>
    <mergeCell ref="AS46:AS47"/>
    <mergeCell ref="AJ46:AJ47"/>
    <mergeCell ref="AK46:AK47"/>
    <mergeCell ref="AL46:AL47"/>
    <mergeCell ref="AM46:AM47"/>
    <mergeCell ref="AN46:AN47"/>
    <mergeCell ref="AE46:AE47"/>
    <mergeCell ref="AF46:AF47"/>
    <mergeCell ref="AG46:AG47"/>
    <mergeCell ref="AH46:AH47"/>
    <mergeCell ref="AI46:AI47"/>
    <mergeCell ref="L46:L47"/>
    <mergeCell ref="M46:M47"/>
    <mergeCell ref="N46:N47"/>
    <mergeCell ref="O46:O47"/>
    <mergeCell ref="P46:P47"/>
    <mergeCell ref="F46:F47"/>
    <mergeCell ref="G46:G47"/>
    <mergeCell ref="H46:H47"/>
    <mergeCell ref="J46:J47"/>
    <mergeCell ref="K46:K47"/>
    <mergeCell ref="A46:A47"/>
    <mergeCell ref="B46:B47"/>
    <mergeCell ref="C46:C47"/>
    <mergeCell ref="D46:D47"/>
    <mergeCell ref="E46:E47"/>
    <mergeCell ref="AY44:AY45"/>
    <mergeCell ref="AZ44:AZ45"/>
    <mergeCell ref="BA44:BA45"/>
    <mergeCell ref="BB44:BB45"/>
    <mergeCell ref="BC44:BC45"/>
    <mergeCell ref="AT44:AT45"/>
    <mergeCell ref="AU44:AU45"/>
    <mergeCell ref="AV44:AV45"/>
    <mergeCell ref="AW44:AW45"/>
    <mergeCell ref="AX44:AX45"/>
    <mergeCell ref="AO44:AO45"/>
    <mergeCell ref="AP44:AP45"/>
    <mergeCell ref="AQ44:AQ45"/>
    <mergeCell ref="AR44:AR45"/>
    <mergeCell ref="AS44:AS45"/>
    <mergeCell ref="AJ44:AJ45"/>
    <mergeCell ref="AK44:AK45"/>
    <mergeCell ref="AL44:AL45"/>
    <mergeCell ref="AM44:AM45"/>
    <mergeCell ref="AN44:AN45"/>
    <mergeCell ref="AE44:AE45"/>
    <mergeCell ref="AF44:AF45"/>
    <mergeCell ref="AG44:AG45"/>
    <mergeCell ref="AH44:AH45"/>
    <mergeCell ref="AI44:AI45"/>
    <mergeCell ref="L44:L45"/>
    <mergeCell ref="M44:M45"/>
    <mergeCell ref="N44:N45"/>
    <mergeCell ref="O44:O45"/>
    <mergeCell ref="P44:P45"/>
    <mergeCell ref="F44:F45"/>
    <mergeCell ref="G44:G45"/>
    <mergeCell ref="H44:H45"/>
    <mergeCell ref="J44:J45"/>
    <mergeCell ref="K44:K45"/>
    <mergeCell ref="A44:A45"/>
    <mergeCell ref="B44:B45"/>
    <mergeCell ref="C44:C45"/>
    <mergeCell ref="D44:D45"/>
    <mergeCell ref="E44:E45"/>
    <mergeCell ref="AY42:AY43"/>
    <mergeCell ref="AZ42:AZ43"/>
    <mergeCell ref="BA42:BA43"/>
    <mergeCell ref="BB42:BB43"/>
    <mergeCell ref="BC42:BC43"/>
    <mergeCell ref="AT42:AT43"/>
    <mergeCell ref="AU42:AU43"/>
    <mergeCell ref="AV42:AV43"/>
    <mergeCell ref="AW42:AW43"/>
    <mergeCell ref="AX42:AX43"/>
    <mergeCell ref="AO42:AO43"/>
    <mergeCell ref="AP42:AP43"/>
    <mergeCell ref="AQ42:AQ43"/>
    <mergeCell ref="AR42:AR43"/>
    <mergeCell ref="AS42:AS43"/>
    <mergeCell ref="AJ42:AJ43"/>
    <mergeCell ref="AK42:AK43"/>
    <mergeCell ref="AL42:AL43"/>
    <mergeCell ref="AM42:AM43"/>
    <mergeCell ref="AN42:AN43"/>
    <mergeCell ref="AE42:AE43"/>
    <mergeCell ref="AF42:AF43"/>
    <mergeCell ref="AG42:AG43"/>
    <mergeCell ref="AH42:AH43"/>
    <mergeCell ref="AI42:AI43"/>
    <mergeCell ref="L42:L43"/>
    <mergeCell ref="M42:M43"/>
    <mergeCell ref="N42:N43"/>
    <mergeCell ref="O42:O43"/>
    <mergeCell ref="P42:P43"/>
    <mergeCell ref="F42:F43"/>
    <mergeCell ref="G42:G43"/>
    <mergeCell ref="H42:H43"/>
    <mergeCell ref="J42:J43"/>
    <mergeCell ref="K42:K43"/>
    <mergeCell ref="A42:A43"/>
    <mergeCell ref="B42:B43"/>
    <mergeCell ref="C42:C43"/>
    <mergeCell ref="D42:D43"/>
    <mergeCell ref="E42:E43"/>
    <mergeCell ref="AY40:AY41"/>
    <mergeCell ref="AZ40:AZ41"/>
    <mergeCell ref="BA40:BA41"/>
    <mergeCell ref="BB40:BB41"/>
    <mergeCell ref="BC40:BC41"/>
    <mergeCell ref="AT40:AT41"/>
    <mergeCell ref="AU40:AU41"/>
    <mergeCell ref="AV40:AV41"/>
    <mergeCell ref="AW40:AW41"/>
    <mergeCell ref="AX40:AX41"/>
    <mergeCell ref="AO40:AO41"/>
    <mergeCell ref="AP40:AP41"/>
    <mergeCell ref="AQ40:AQ41"/>
    <mergeCell ref="AR40:AR41"/>
    <mergeCell ref="AS40:AS41"/>
    <mergeCell ref="AJ40:AJ41"/>
    <mergeCell ref="AK40:AK41"/>
    <mergeCell ref="AL40:AL41"/>
    <mergeCell ref="AM40:AM41"/>
    <mergeCell ref="AN40:AN41"/>
    <mergeCell ref="AE40:AE41"/>
    <mergeCell ref="AF40:AF41"/>
    <mergeCell ref="AG40:AG41"/>
    <mergeCell ref="AH40:AH41"/>
    <mergeCell ref="AI40:AI41"/>
    <mergeCell ref="L40:L41"/>
    <mergeCell ref="M40:M41"/>
    <mergeCell ref="N40:N41"/>
    <mergeCell ref="O40:O41"/>
    <mergeCell ref="P40:P41"/>
    <mergeCell ref="F40:F41"/>
    <mergeCell ref="G40:G41"/>
    <mergeCell ref="H40:H41"/>
    <mergeCell ref="J40:J41"/>
    <mergeCell ref="K40:K41"/>
    <mergeCell ref="A40:A41"/>
    <mergeCell ref="B40:B41"/>
    <mergeCell ref="C40:C41"/>
    <mergeCell ref="D40:D41"/>
    <mergeCell ref="E40:E41"/>
    <mergeCell ref="AY38:AY39"/>
    <mergeCell ref="AZ38:AZ39"/>
    <mergeCell ref="BA38:BA39"/>
    <mergeCell ref="BB38:BB39"/>
    <mergeCell ref="BC38:BC39"/>
    <mergeCell ref="AT38:AT39"/>
    <mergeCell ref="AU38:AU39"/>
    <mergeCell ref="AV38:AV39"/>
    <mergeCell ref="AW38:AW39"/>
    <mergeCell ref="AX38:AX39"/>
    <mergeCell ref="AO38:AO39"/>
    <mergeCell ref="AP38:AP39"/>
    <mergeCell ref="AQ38:AQ39"/>
    <mergeCell ref="AR38:AR39"/>
    <mergeCell ref="AS38:AS39"/>
    <mergeCell ref="AJ38:AJ39"/>
    <mergeCell ref="AK38:AK39"/>
    <mergeCell ref="AL38:AL39"/>
    <mergeCell ref="AM38:AM39"/>
    <mergeCell ref="AN38:AN39"/>
    <mergeCell ref="AE38:AE39"/>
    <mergeCell ref="AF38:AF39"/>
    <mergeCell ref="AG38:AG39"/>
    <mergeCell ref="AH38:AH39"/>
    <mergeCell ref="AI38:AI39"/>
    <mergeCell ref="L38:L39"/>
    <mergeCell ref="M38:M39"/>
    <mergeCell ref="N38:N39"/>
    <mergeCell ref="O38:O39"/>
    <mergeCell ref="P38:P39"/>
    <mergeCell ref="F38:F39"/>
    <mergeCell ref="G38:G39"/>
    <mergeCell ref="H38:H39"/>
    <mergeCell ref="J38:J39"/>
    <mergeCell ref="K38:K39"/>
    <mergeCell ref="A38:A39"/>
    <mergeCell ref="B38:B39"/>
    <mergeCell ref="C38:C39"/>
    <mergeCell ref="D38:D39"/>
    <mergeCell ref="E38:E39"/>
    <mergeCell ref="AY36:AY37"/>
    <mergeCell ref="AZ36:AZ37"/>
    <mergeCell ref="BA36:BA37"/>
    <mergeCell ref="BB36:BB37"/>
    <mergeCell ref="BC36:BC37"/>
    <mergeCell ref="AT36:AT37"/>
    <mergeCell ref="AU36:AU37"/>
    <mergeCell ref="AV36:AV37"/>
    <mergeCell ref="AW36:AW37"/>
    <mergeCell ref="AX36:AX37"/>
    <mergeCell ref="AO36:AO37"/>
    <mergeCell ref="AP36:AP37"/>
    <mergeCell ref="AQ36:AQ37"/>
    <mergeCell ref="AR36:AR37"/>
    <mergeCell ref="AS36:AS37"/>
    <mergeCell ref="AJ36:AJ37"/>
    <mergeCell ref="AK36:AK37"/>
    <mergeCell ref="AL36:AL37"/>
    <mergeCell ref="AM36:AM37"/>
    <mergeCell ref="AN36:AN37"/>
    <mergeCell ref="AE36:AE37"/>
    <mergeCell ref="AF36:AF37"/>
    <mergeCell ref="AG36:AG37"/>
    <mergeCell ref="AH36:AH37"/>
    <mergeCell ref="AI36:AI37"/>
    <mergeCell ref="L36:L37"/>
    <mergeCell ref="M36:M37"/>
    <mergeCell ref="N36:N37"/>
    <mergeCell ref="O36:O37"/>
    <mergeCell ref="P36:P37"/>
    <mergeCell ref="F36:F37"/>
    <mergeCell ref="G36:G37"/>
    <mergeCell ref="H36:H37"/>
    <mergeCell ref="J36:J37"/>
    <mergeCell ref="K36:K37"/>
    <mergeCell ref="A36:A37"/>
    <mergeCell ref="B36:B37"/>
    <mergeCell ref="C36:C37"/>
    <mergeCell ref="D36:D37"/>
    <mergeCell ref="E36:E37"/>
    <mergeCell ref="AY34:AY35"/>
    <mergeCell ref="AZ34:AZ35"/>
    <mergeCell ref="BA34:BA35"/>
    <mergeCell ref="BB34:BB35"/>
    <mergeCell ref="BC34:BC35"/>
    <mergeCell ref="AT34:AT35"/>
    <mergeCell ref="AU34:AU35"/>
    <mergeCell ref="AV34:AV35"/>
    <mergeCell ref="AW34:AW35"/>
    <mergeCell ref="AX34:AX35"/>
    <mergeCell ref="AO34:AO35"/>
    <mergeCell ref="AP34:AP35"/>
    <mergeCell ref="AQ34:AQ35"/>
    <mergeCell ref="AR34:AR35"/>
    <mergeCell ref="AS34:AS35"/>
    <mergeCell ref="AJ34:AJ35"/>
    <mergeCell ref="AK34:AK35"/>
    <mergeCell ref="AL34:AL35"/>
    <mergeCell ref="AM34:AM35"/>
    <mergeCell ref="AN34:AN35"/>
    <mergeCell ref="AE34:AE35"/>
    <mergeCell ref="AF34:AF35"/>
    <mergeCell ref="AG34:AG35"/>
    <mergeCell ref="AH34:AH35"/>
    <mergeCell ref="AI34:AI35"/>
    <mergeCell ref="L34:L35"/>
    <mergeCell ref="M34:M35"/>
    <mergeCell ref="N34:N35"/>
    <mergeCell ref="O34:O35"/>
    <mergeCell ref="P34:P35"/>
    <mergeCell ref="F34:F35"/>
    <mergeCell ref="G34:G35"/>
    <mergeCell ref="H34:H35"/>
    <mergeCell ref="J34:J35"/>
    <mergeCell ref="K34:K35"/>
    <mergeCell ref="A34:A35"/>
    <mergeCell ref="B34:B35"/>
    <mergeCell ref="C34:C35"/>
    <mergeCell ref="D34:D35"/>
    <mergeCell ref="E34:E35"/>
    <mergeCell ref="AY32:AY33"/>
    <mergeCell ref="AZ32:AZ33"/>
    <mergeCell ref="BA32:BA33"/>
    <mergeCell ref="BB32:BB33"/>
    <mergeCell ref="BC32:BC33"/>
    <mergeCell ref="AT32:AT33"/>
    <mergeCell ref="AU32:AU33"/>
    <mergeCell ref="AV32:AV33"/>
    <mergeCell ref="AW32:AW33"/>
    <mergeCell ref="AX32:AX33"/>
    <mergeCell ref="AO32:AO33"/>
    <mergeCell ref="AP32:AP33"/>
    <mergeCell ref="AQ32:AQ33"/>
    <mergeCell ref="AR32:AR33"/>
    <mergeCell ref="AS32:AS33"/>
    <mergeCell ref="AJ32:AJ33"/>
    <mergeCell ref="AK32:AK33"/>
    <mergeCell ref="AL32:AL33"/>
    <mergeCell ref="AM32:AM33"/>
    <mergeCell ref="AN32:AN33"/>
    <mergeCell ref="AE32:AE33"/>
    <mergeCell ref="AF32:AF33"/>
    <mergeCell ref="AG32:AG33"/>
    <mergeCell ref="AH32:AH33"/>
    <mergeCell ref="AI32:AI33"/>
    <mergeCell ref="L32:L33"/>
    <mergeCell ref="M32:M33"/>
    <mergeCell ref="N32:N33"/>
    <mergeCell ref="O32:O33"/>
    <mergeCell ref="P32:P33"/>
    <mergeCell ref="F32:F33"/>
    <mergeCell ref="G32:G33"/>
    <mergeCell ref="H32:H33"/>
    <mergeCell ref="J32:J33"/>
    <mergeCell ref="K32:K33"/>
    <mergeCell ref="A32:A33"/>
    <mergeCell ref="B32:B33"/>
    <mergeCell ref="C32:C33"/>
    <mergeCell ref="D32:D33"/>
    <mergeCell ref="E32:E33"/>
    <mergeCell ref="AY30:AY31"/>
    <mergeCell ref="AZ30:AZ31"/>
    <mergeCell ref="BA30:BA31"/>
    <mergeCell ref="BB30:BB31"/>
    <mergeCell ref="BC30:BC31"/>
    <mergeCell ref="AT30:AT31"/>
    <mergeCell ref="AU30:AU31"/>
    <mergeCell ref="AV30:AV31"/>
    <mergeCell ref="AW30:AW31"/>
    <mergeCell ref="AX30:AX31"/>
    <mergeCell ref="AO30:AO31"/>
    <mergeCell ref="AP30:AP31"/>
    <mergeCell ref="AQ30:AQ31"/>
    <mergeCell ref="AR30:AR31"/>
    <mergeCell ref="AS30:AS31"/>
    <mergeCell ref="AJ30:AJ31"/>
    <mergeCell ref="AK30:AK31"/>
    <mergeCell ref="AL30:AL31"/>
    <mergeCell ref="AM30:AM31"/>
    <mergeCell ref="AN30:AN31"/>
    <mergeCell ref="AE30:AE31"/>
    <mergeCell ref="AF30:AF31"/>
    <mergeCell ref="AG30:AG31"/>
    <mergeCell ref="AH30:AH31"/>
    <mergeCell ref="AI30:AI31"/>
    <mergeCell ref="L30:L31"/>
    <mergeCell ref="M30:M31"/>
    <mergeCell ref="N30:N31"/>
    <mergeCell ref="O30:O31"/>
    <mergeCell ref="P30:P31"/>
    <mergeCell ref="F30:F31"/>
    <mergeCell ref="G30:G31"/>
    <mergeCell ref="H30:H31"/>
    <mergeCell ref="J30:J31"/>
    <mergeCell ref="K30:K31"/>
    <mergeCell ref="A30:A31"/>
    <mergeCell ref="B30:B31"/>
    <mergeCell ref="C30:C31"/>
    <mergeCell ref="D30:D31"/>
    <mergeCell ref="E30:E31"/>
    <mergeCell ref="AY28:AY29"/>
    <mergeCell ref="AZ28:AZ29"/>
    <mergeCell ref="BA28:BA29"/>
    <mergeCell ref="BB28:BB29"/>
    <mergeCell ref="BC28:BC29"/>
    <mergeCell ref="AT28:AT29"/>
    <mergeCell ref="AU28:AU29"/>
    <mergeCell ref="AV28:AV29"/>
    <mergeCell ref="AW28:AW29"/>
    <mergeCell ref="AX28:AX29"/>
    <mergeCell ref="AO28:AO29"/>
    <mergeCell ref="AP28:AP29"/>
    <mergeCell ref="AQ28:AQ29"/>
    <mergeCell ref="AR28:AR29"/>
    <mergeCell ref="AS28:AS29"/>
    <mergeCell ref="AJ28:AJ29"/>
    <mergeCell ref="AK28:AK29"/>
    <mergeCell ref="AL28:AL29"/>
    <mergeCell ref="AM28:AM29"/>
    <mergeCell ref="AN28:AN29"/>
    <mergeCell ref="AE28:AE29"/>
    <mergeCell ref="AF28:AF29"/>
    <mergeCell ref="AG28:AG29"/>
    <mergeCell ref="AH28:AH29"/>
    <mergeCell ref="AI28:AI29"/>
    <mergeCell ref="L28:L29"/>
    <mergeCell ref="M28:M29"/>
    <mergeCell ref="N28:N29"/>
    <mergeCell ref="O28:O29"/>
    <mergeCell ref="P28:P29"/>
    <mergeCell ref="F28:F29"/>
    <mergeCell ref="G28:G29"/>
    <mergeCell ref="H28:H29"/>
    <mergeCell ref="J28:J29"/>
    <mergeCell ref="K28:K29"/>
    <mergeCell ref="A28:A29"/>
    <mergeCell ref="B28:B29"/>
    <mergeCell ref="C28:C29"/>
    <mergeCell ref="D28:D29"/>
    <mergeCell ref="E28:E29"/>
    <mergeCell ref="AY26:AY27"/>
    <mergeCell ref="AZ26:AZ27"/>
    <mergeCell ref="BA26:BA27"/>
    <mergeCell ref="BB26:BB27"/>
    <mergeCell ref="BC26:BC27"/>
    <mergeCell ref="AT26:AT27"/>
    <mergeCell ref="AU26:AU27"/>
    <mergeCell ref="AV26:AV27"/>
    <mergeCell ref="AW26:AW27"/>
    <mergeCell ref="AX26:AX27"/>
    <mergeCell ref="AO26:AO27"/>
    <mergeCell ref="AP26:AP27"/>
    <mergeCell ref="AQ26:AQ27"/>
    <mergeCell ref="AR26:AR27"/>
    <mergeCell ref="AS26:AS27"/>
    <mergeCell ref="AJ26:AJ27"/>
    <mergeCell ref="AK26:AK27"/>
    <mergeCell ref="AL26:AL27"/>
    <mergeCell ref="AM26:AM27"/>
    <mergeCell ref="AN26:AN27"/>
    <mergeCell ref="AE26:AE27"/>
    <mergeCell ref="AF26:AF27"/>
    <mergeCell ref="AG26:AG27"/>
    <mergeCell ref="AH26:AH27"/>
    <mergeCell ref="AI26:AI27"/>
    <mergeCell ref="L26:L27"/>
    <mergeCell ref="M26:M27"/>
    <mergeCell ref="N26:N27"/>
    <mergeCell ref="O26:O27"/>
    <mergeCell ref="P26:P27"/>
    <mergeCell ref="F26:F27"/>
    <mergeCell ref="G26:G27"/>
    <mergeCell ref="H26:H27"/>
    <mergeCell ref="J26:J27"/>
    <mergeCell ref="K26:K27"/>
    <mergeCell ref="A26:A27"/>
    <mergeCell ref="B26:B27"/>
    <mergeCell ref="C26:C27"/>
    <mergeCell ref="D26:D27"/>
    <mergeCell ref="E26:E27"/>
    <mergeCell ref="AY24:AY25"/>
    <mergeCell ref="AZ24:AZ25"/>
    <mergeCell ref="BA24:BA25"/>
    <mergeCell ref="BB24:BB25"/>
    <mergeCell ref="BC24:BC25"/>
    <mergeCell ref="AT24:AT25"/>
    <mergeCell ref="AU24:AU25"/>
    <mergeCell ref="AV24:AV25"/>
    <mergeCell ref="AW24:AW25"/>
    <mergeCell ref="AX24:AX25"/>
    <mergeCell ref="AO24:AO25"/>
    <mergeCell ref="AP24:AP25"/>
    <mergeCell ref="AQ24:AQ25"/>
    <mergeCell ref="AR24:AR25"/>
    <mergeCell ref="AS24:AS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AI24:AI25"/>
    <mergeCell ref="L24:L25"/>
    <mergeCell ref="M24:M25"/>
    <mergeCell ref="N24:N25"/>
    <mergeCell ref="O24:O25"/>
    <mergeCell ref="P24:P25"/>
    <mergeCell ref="F24:F25"/>
    <mergeCell ref="G24:G25"/>
    <mergeCell ref="H24:H25"/>
    <mergeCell ref="J24:J25"/>
    <mergeCell ref="K24:K25"/>
    <mergeCell ref="A24:A25"/>
    <mergeCell ref="B24:B25"/>
    <mergeCell ref="C24:C25"/>
    <mergeCell ref="D24:D25"/>
    <mergeCell ref="E24:E25"/>
    <mergeCell ref="AY22:AY23"/>
    <mergeCell ref="AZ22:AZ23"/>
    <mergeCell ref="BA22:BA23"/>
    <mergeCell ref="BB22:BB23"/>
    <mergeCell ref="BC22:BC23"/>
    <mergeCell ref="AT22:AT23"/>
    <mergeCell ref="AU22:AU23"/>
    <mergeCell ref="AV22:AV23"/>
    <mergeCell ref="AW22:AW23"/>
    <mergeCell ref="AX22:AX23"/>
    <mergeCell ref="AO22:AO23"/>
    <mergeCell ref="AP22:AP23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L22:L23"/>
    <mergeCell ref="M22:M23"/>
    <mergeCell ref="N22:N23"/>
    <mergeCell ref="O22:O23"/>
    <mergeCell ref="P22:P23"/>
    <mergeCell ref="F22:F23"/>
    <mergeCell ref="G22:G23"/>
    <mergeCell ref="H22:H23"/>
    <mergeCell ref="J22:J23"/>
    <mergeCell ref="K22:K23"/>
    <mergeCell ref="A22:A23"/>
    <mergeCell ref="B22:B23"/>
    <mergeCell ref="C22:C23"/>
    <mergeCell ref="D22:D23"/>
    <mergeCell ref="E22:E23"/>
    <mergeCell ref="AY20:AY21"/>
    <mergeCell ref="AZ20:AZ21"/>
    <mergeCell ref="BA20:BA21"/>
    <mergeCell ref="BB20:BB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18:A19"/>
    <mergeCell ref="B18:B19"/>
    <mergeCell ref="C18:C19"/>
    <mergeCell ref="D18:D19"/>
    <mergeCell ref="E18:E19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L16:L17"/>
    <mergeCell ref="M16:M17"/>
    <mergeCell ref="N16:N17"/>
    <mergeCell ref="O16:O17"/>
    <mergeCell ref="P16:P17"/>
    <mergeCell ref="F16:F17"/>
    <mergeCell ref="G16:G17"/>
    <mergeCell ref="H16:H17"/>
    <mergeCell ref="J16:J17"/>
    <mergeCell ref="K16:K17"/>
    <mergeCell ref="A16:A17"/>
    <mergeCell ref="B16:B17"/>
    <mergeCell ref="C16:C17"/>
    <mergeCell ref="D16:D17"/>
    <mergeCell ref="E16:E17"/>
    <mergeCell ref="AH14:AH15"/>
    <mergeCell ref="K14:K15"/>
    <mergeCell ref="L14:L15"/>
    <mergeCell ref="M14:M15"/>
    <mergeCell ref="N14:N15"/>
    <mergeCell ref="O14:O15"/>
    <mergeCell ref="BC14:BC15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Z11:AZ12"/>
    <mergeCell ref="BA11:BA12"/>
    <mergeCell ref="BB11:BB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Y11:Y12"/>
    <mergeCell ref="P11:P12"/>
    <mergeCell ref="Q11:Q12"/>
    <mergeCell ref="R11:R12"/>
    <mergeCell ref="S11:S12"/>
    <mergeCell ref="T11:T12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E11:AE12"/>
    <mergeCell ref="AF11:AF12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AS9:AS10"/>
    <mergeCell ref="AJ9:AJ10"/>
    <mergeCell ref="AK9:AK10"/>
    <mergeCell ref="AL9:AL10"/>
    <mergeCell ref="AM9:AM10"/>
    <mergeCell ref="AN9:AN10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X11:X12"/>
    <mergeCell ref="P9:P10"/>
    <mergeCell ref="Q9:Q10"/>
    <mergeCell ref="R9:R10"/>
    <mergeCell ref="S9:S10"/>
    <mergeCell ref="T9:T10"/>
    <mergeCell ref="AE9:AE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A8:K8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Y9:AY10"/>
    <mergeCell ref="AZ9:AZ10"/>
    <mergeCell ref="BA9:BA10"/>
    <mergeCell ref="AF9:AF10"/>
    <mergeCell ref="AG9:AG10"/>
  </mergeCells>
  <pageMargins left="0" right="0" top="0" bottom="0" header="0" footer="0"/>
  <pageSetup paperSize="8" orientation="landscape" horizontalDpi="300" verticalDpi="300" r:id="rId1"/>
  <headerFooter alignWithMargins="0">
    <oddFooter>Page &amp;P of &amp;N</oddFooter>
  </headerFooter>
  <rowBreaks count="2" manualBreakCount="2">
    <brk id="35" max="54" man="1"/>
    <brk id="6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C19"/>
  <sheetViews>
    <sheetView showGridLines="0" view="pageBreakPreview" zoomScale="120" zoomScaleNormal="150" zoomScaleSheetLayoutView="120" workbookViewId="0">
      <selection activeCell="I14" sqref="A14:XFD15"/>
    </sheetView>
  </sheetViews>
  <sheetFormatPr defaultRowHeight="15" x14ac:dyDescent="0.25"/>
  <cols>
    <col min="1" max="1" width="2.85546875" customWidth="1"/>
    <col min="2" max="2" width="8.7109375" customWidth="1"/>
    <col min="3" max="4" width="6" customWidth="1"/>
    <col min="5" max="5" width="2.5703125" customWidth="1"/>
    <col min="6" max="6" width="8.85546875" customWidth="1"/>
    <col min="7" max="7" width="5.28515625" customWidth="1"/>
    <col min="8" max="8" width="3.140625" customWidth="1"/>
    <col min="9" max="9" width="0" hidden="1" customWidth="1"/>
    <col min="10" max="11" width="4.7109375" customWidth="1"/>
    <col min="12" max="12" width="3.7109375" customWidth="1"/>
    <col min="13" max="13" width="5.140625" customWidth="1"/>
    <col min="14" max="15" width="5" customWidth="1"/>
    <col min="16" max="16" width="4" customWidth="1"/>
    <col min="17" max="17" width="5.85546875" customWidth="1"/>
    <col min="18" max="18" width="4.140625" customWidth="1"/>
    <col min="19" max="19" width="5" customWidth="1"/>
    <col min="20" max="20" width="4" customWidth="1"/>
    <col min="21" max="21" width="5.5703125" customWidth="1"/>
    <col min="22" max="22" width="3.5703125" hidden="1" customWidth="1"/>
    <col min="23" max="23" width="4.85546875" customWidth="1"/>
    <col min="24" max="24" width="5" hidden="1" customWidth="1"/>
    <col min="25" max="25" width="4.28515625" customWidth="1"/>
    <col min="26" max="26" width="3.7109375" hidden="1" customWidth="1"/>
    <col min="27" max="27" width="3.5703125" hidden="1" customWidth="1"/>
    <col min="28" max="28" width="4.28515625" hidden="1" customWidth="1"/>
    <col min="29" max="29" width="4.140625" hidden="1" customWidth="1"/>
    <col min="30" max="30" width="4.85546875" hidden="1" customWidth="1"/>
    <col min="31" max="31" width="4.42578125" customWidth="1"/>
    <col min="32" max="32" width="4.140625" customWidth="1"/>
    <col min="33" max="33" width="3.85546875" customWidth="1"/>
    <col min="34" max="35" width="4.5703125" customWidth="1"/>
    <col min="36" max="36" width="4.140625" hidden="1" customWidth="1"/>
    <col min="37" max="38" width="4.28515625" hidden="1" customWidth="1"/>
    <col min="39" max="39" width="3.85546875" hidden="1" customWidth="1"/>
    <col min="40" max="40" width="4" hidden="1" customWidth="1"/>
    <col min="41" max="41" width="4" customWidth="1"/>
    <col min="42" max="42" width="5.5703125" hidden="1" customWidth="1"/>
    <col min="43" max="43" width="4.85546875" hidden="1" customWidth="1"/>
    <col min="44" max="44" width="5.5703125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4.140625" customWidth="1"/>
    <col min="50" max="50" width="6.85546875" customWidth="1"/>
    <col min="51" max="51" width="5.85546875" customWidth="1"/>
    <col min="52" max="52" width="5.7109375" customWidth="1"/>
    <col min="53" max="53" width="5.5703125" customWidth="1"/>
    <col min="54" max="54" width="7.42578125" customWidth="1"/>
    <col min="55" max="55" width="11.85546875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>
      <c r="A7" s="115" t="s">
        <v>1225</v>
      </c>
      <c r="B7" s="115"/>
      <c r="C7" s="115"/>
      <c r="D7" s="115"/>
      <c r="E7" s="115"/>
      <c r="F7" s="115"/>
    </row>
    <row r="8" spans="1:55" ht="20.25" customHeight="1" x14ac:dyDescent="0.25">
      <c r="A8" s="65"/>
      <c r="B8" s="65"/>
      <c r="C8" s="65"/>
      <c r="D8" s="65"/>
      <c r="E8" s="65"/>
      <c r="F8" s="65"/>
      <c r="G8" s="1" t="s">
        <v>4</v>
      </c>
      <c r="H8" s="1" t="s">
        <v>4</v>
      </c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38.2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38.2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K11" s="95" t="s">
        <v>66</v>
      </c>
      <c r="L11" s="95" t="s">
        <v>67</v>
      </c>
      <c r="M11" s="95" t="s">
        <v>68</v>
      </c>
      <c r="N11" s="95" t="s">
        <v>69</v>
      </c>
      <c r="O11" s="95" t="s">
        <v>70</v>
      </c>
      <c r="P11" s="95" t="s">
        <v>71</v>
      </c>
      <c r="Q11" s="95" t="s">
        <v>72</v>
      </c>
      <c r="R11" s="95" t="s">
        <v>73</v>
      </c>
      <c r="S11" s="95" t="s">
        <v>74</v>
      </c>
      <c r="T11" s="95" t="s">
        <v>75</v>
      </c>
      <c r="U11" s="95" t="s">
        <v>76</v>
      </c>
      <c r="V11" s="95" t="s">
        <v>77</v>
      </c>
      <c r="W11" s="95" t="s">
        <v>78</v>
      </c>
      <c r="X11" s="95" t="s">
        <v>79</v>
      </c>
      <c r="Y11" s="95" t="s">
        <v>80</v>
      </c>
      <c r="Z11" s="95" t="s">
        <v>81</v>
      </c>
      <c r="AA11" s="95" t="s">
        <v>82</v>
      </c>
      <c r="AB11" s="95" t="s">
        <v>83</v>
      </c>
      <c r="AC11" s="95" t="s">
        <v>84</v>
      </c>
      <c r="AD11" s="95" t="s">
        <v>85</v>
      </c>
      <c r="AE11" s="95" t="s">
        <v>86</v>
      </c>
      <c r="AF11" s="95" t="s">
        <v>87</v>
      </c>
      <c r="AG11" s="95" t="s">
        <v>88</v>
      </c>
      <c r="AH11" s="95" t="s">
        <v>89</v>
      </c>
      <c r="AI11" s="95" t="s">
        <v>90</v>
      </c>
      <c r="AJ11" s="95" t="s">
        <v>91</v>
      </c>
      <c r="AK11" s="95" t="s">
        <v>92</v>
      </c>
      <c r="AL11" s="95" t="s">
        <v>93</v>
      </c>
      <c r="AM11" s="95" t="s">
        <v>94</v>
      </c>
      <c r="AN11" s="95" t="s">
        <v>95</v>
      </c>
      <c r="AO11" s="95" t="s">
        <v>96</v>
      </c>
      <c r="AP11" s="95" t="s">
        <v>97</v>
      </c>
      <c r="AQ11" s="95" t="s">
        <v>98</v>
      </c>
      <c r="AR11" s="95" t="s">
        <v>99</v>
      </c>
      <c r="AS11" s="95" t="s">
        <v>100</v>
      </c>
      <c r="AT11" s="95" t="s">
        <v>101</v>
      </c>
      <c r="AU11" s="95" t="s">
        <v>102</v>
      </c>
      <c r="AV11" s="95" t="s">
        <v>103</v>
      </c>
      <c r="AW11" s="95" t="s">
        <v>104</v>
      </c>
      <c r="AX11" s="95" t="s">
        <v>105</v>
      </c>
      <c r="AY11" s="95" t="s">
        <v>106</v>
      </c>
      <c r="AZ11" s="95" t="s">
        <v>107</v>
      </c>
      <c r="BA11" s="95" t="s">
        <v>108</v>
      </c>
      <c r="BB11" s="95" t="s">
        <v>109</v>
      </c>
      <c r="BC11" s="95" t="s">
        <v>110</v>
      </c>
    </row>
    <row r="12" spans="1:55" ht="16.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</row>
    <row r="13" spans="1:55" ht="49.5" x14ac:dyDescent="0.25">
      <c r="A13" s="4" t="s">
        <v>113</v>
      </c>
      <c r="B13" s="4" t="s">
        <v>114</v>
      </c>
      <c r="C13" s="108" t="s">
        <v>115</v>
      </c>
      <c r="D13" s="101"/>
      <c r="E13" s="4" t="s">
        <v>116</v>
      </c>
      <c r="F13" s="4" t="s">
        <v>117</v>
      </c>
      <c r="G13" s="4" t="s">
        <v>118</v>
      </c>
      <c r="H13" s="4" t="s">
        <v>119</v>
      </c>
      <c r="J13" s="4" t="s">
        <v>120</v>
      </c>
      <c r="K13" s="4" t="s">
        <v>121</v>
      </c>
      <c r="L13" s="4" t="s">
        <v>122</v>
      </c>
      <c r="M13" s="4" t="s">
        <v>123</v>
      </c>
      <c r="N13" s="4" t="s">
        <v>124</v>
      </c>
      <c r="O13" s="4" t="s">
        <v>125</v>
      </c>
      <c r="P13" s="4" t="s">
        <v>126</v>
      </c>
      <c r="Q13" s="4" t="s">
        <v>127</v>
      </c>
      <c r="R13" s="4" t="s">
        <v>128</v>
      </c>
      <c r="S13" s="4" t="s">
        <v>129</v>
      </c>
      <c r="T13" s="4" t="s">
        <v>130</v>
      </c>
      <c r="U13" s="4" t="s">
        <v>131</v>
      </c>
      <c r="V13" s="4" t="s">
        <v>132</v>
      </c>
      <c r="W13" s="4" t="s">
        <v>133</v>
      </c>
      <c r="X13" s="4" t="s">
        <v>134</v>
      </c>
      <c r="Y13" s="4" t="s">
        <v>135</v>
      </c>
      <c r="Z13" s="4" t="s">
        <v>136</v>
      </c>
      <c r="AA13" s="4" t="s">
        <v>137</v>
      </c>
      <c r="AB13" s="4" t="s">
        <v>138</v>
      </c>
      <c r="AC13" s="4" t="s">
        <v>139</v>
      </c>
      <c r="AD13" s="4" t="s">
        <v>140</v>
      </c>
      <c r="AE13" s="4" t="s">
        <v>141</v>
      </c>
      <c r="AF13" s="4" t="s">
        <v>142</v>
      </c>
      <c r="AG13" s="4" t="s">
        <v>143</v>
      </c>
      <c r="AH13" s="4" t="s">
        <v>144</v>
      </c>
      <c r="AI13" s="4" t="s">
        <v>145</v>
      </c>
      <c r="AJ13" s="4" t="s">
        <v>146</v>
      </c>
      <c r="AK13" s="4" t="s">
        <v>147</v>
      </c>
      <c r="AL13" s="4" t="s">
        <v>148</v>
      </c>
      <c r="AM13" s="4" t="s">
        <v>149</v>
      </c>
      <c r="AN13" s="4" t="s">
        <v>150</v>
      </c>
      <c r="AO13" s="4" t="s">
        <v>151</v>
      </c>
      <c r="AP13" s="4" t="s">
        <v>152</v>
      </c>
      <c r="AQ13" s="4" t="s">
        <v>153</v>
      </c>
      <c r="AR13" s="4" t="s">
        <v>154</v>
      </c>
      <c r="AS13" s="4" t="s">
        <v>155</v>
      </c>
      <c r="AT13" s="4" t="s">
        <v>156</v>
      </c>
      <c r="AU13" s="4" t="s">
        <v>157</v>
      </c>
      <c r="AV13" s="4" t="s">
        <v>158</v>
      </c>
      <c r="AW13" s="4" t="s">
        <v>159</v>
      </c>
      <c r="AX13" s="4" t="s">
        <v>160</v>
      </c>
      <c r="AY13" s="4" t="s">
        <v>161</v>
      </c>
      <c r="AZ13" s="4" t="s">
        <v>162</v>
      </c>
      <c r="BA13" s="4" t="s">
        <v>163</v>
      </c>
      <c r="BB13" s="4" t="s">
        <v>164</v>
      </c>
      <c r="BC13" s="4" t="s">
        <v>165</v>
      </c>
    </row>
    <row r="14" spans="1:55" s="10" customFormat="1" ht="24.75" customHeight="1" x14ac:dyDescent="0.45">
      <c r="A14" s="80">
        <v>1</v>
      </c>
      <c r="B14" s="80" t="s">
        <v>1226</v>
      </c>
      <c r="C14" s="80" t="s">
        <v>1227</v>
      </c>
      <c r="D14" s="80" t="s">
        <v>1228</v>
      </c>
      <c r="E14" s="80" t="s">
        <v>175</v>
      </c>
      <c r="F14" s="80" t="s">
        <v>591</v>
      </c>
      <c r="G14" s="80" t="s">
        <v>171</v>
      </c>
      <c r="H14" s="80">
        <v>1</v>
      </c>
      <c r="J14" s="80">
        <v>3</v>
      </c>
      <c r="K14" s="80">
        <v>280</v>
      </c>
      <c r="L14" s="80">
        <v>150</v>
      </c>
      <c r="M14" s="80">
        <v>23.5</v>
      </c>
      <c r="N14" s="82">
        <v>0</v>
      </c>
      <c r="O14" s="80">
        <v>216.5</v>
      </c>
      <c r="P14" s="82">
        <v>1.34615384615385</v>
      </c>
      <c r="Q14" s="9">
        <v>196</v>
      </c>
      <c r="R14" s="9">
        <v>0</v>
      </c>
      <c r="S14" s="11">
        <v>28.5</v>
      </c>
      <c r="T14" s="11">
        <v>0</v>
      </c>
      <c r="U14" s="11">
        <v>0</v>
      </c>
      <c r="V14" s="11">
        <v>0</v>
      </c>
      <c r="W14" s="11">
        <v>1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82">
        <v>7</v>
      </c>
      <c r="AF14" s="82">
        <v>0.5</v>
      </c>
      <c r="AG14" s="82">
        <v>0</v>
      </c>
      <c r="AH14" s="82">
        <v>9.81</v>
      </c>
      <c r="AI14" s="82">
        <v>7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0">
        <v>0</v>
      </c>
      <c r="AP14" s="82">
        <v>0</v>
      </c>
      <c r="AQ14" s="82">
        <v>0</v>
      </c>
      <c r="AR14" s="82">
        <v>503.1</v>
      </c>
      <c r="AS14" s="80">
        <v>7</v>
      </c>
      <c r="AT14" s="82">
        <v>5.9</v>
      </c>
      <c r="AU14" s="82">
        <v>0</v>
      </c>
      <c r="AV14" s="82">
        <v>0</v>
      </c>
      <c r="AW14" s="82">
        <v>0</v>
      </c>
      <c r="AX14" s="82">
        <v>123.85</v>
      </c>
      <c r="AY14" s="82">
        <v>136.75</v>
      </c>
      <c r="AZ14" s="82">
        <v>366.35</v>
      </c>
      <c r="BA14" s="82">
        <v>350</v>
      </c>
      <c r="BB14" s="82">
        <v>65400</v>
      </c>
      <c r="BC14" s="80" t="s">
        <v>4</v>
      </c>
    </row>
    <row r="15" spans="1:55" s="10" customFormat="1" ht="24.75" customHeight="1" x14ac:dyDescent="0.45">
      <c r="A15" s="81"/>
      <c r="B15" s="81"/>
      <c r="C15" s="81"/>
      <c r="D15" s="81"/>
      <c r="E15" s="81"/>
      <c r="F15" s="81"/>
      <c r="G15" s="81"/>
      <c r="H15" s="81"/>
      <c r="J15" s="81"/>
      <c r="K15" s="81"/>
      <c r="L15" s="81"/>
      <c r="M15" s="81"/>
      <c r="N15" s="81"/>
      <c r="O15" s="81"/>
      <c r="P15" s="81"/>
      <c r="Q15" s="9">
        <v>410.97</v>
      </c>
      <c r="R15" s="11">
        <v>0</v>
      </c>
      <c r="S15" s="11">
        <v>57.55</v>
      </c>
      <c r="T15" s="11">
        <v>0</v>
      </c>
      <c r="U15" s="11">
        <v>0</v>
      </c>
      <c r="V15" s="11">
        <v>0</v>
      </c>
      <c r="W15" s="11">
        <v>10.77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</row>
    <row r="16" spans="1:55" s="16" customFormat="1" ht="12.75" x14ac:dyDescent="0.2">
      <c r="A16" s="57" t="s">
        <v>303</v>
      </c>
      <c r="B16" s="58"/>
      <c r="C16" s="58"/>
      <c r="D16" s="58"/>
      <c r="E16" s="58"/>
      <c r="F16" s="58"/>
      <c r="G16" s="58"/>
      <c r="H16" s="61">
        <v>1</v>
      </c>
      <c r="J16" s="61">
        <v>3</v>
      </c>
      <c r="K16" s="61">
        <v>280</v>
      </c>
      <c r="L16" s="61">
        <v>150</v>
      </c>
      <c r="M16" s="61">
        <v>23.5</v>
      </c>
      <c r="N16" s="62">
        <v>0</v>
      </c>
      <c r="O16" s="61">
        <v>216.5</v>
      </c>
      <c r="P16" s="62">
        <v>1.34615384615385</v>
      </c>
      <c r="Q16" s="17">
        <v>196</v>
      </c>
      <c r="R16" s="17">
        <v>0</v>
      </c>
      <c r="S16" s="27">
        <v>28.5</v>
      </c>
      <c r="T16" s="27">
        <v>0</v>
      </c>
      <c r="U16" s="27">
        <v>0</v>
      </c>
      <c r="V16" s="27">
        <v>0</v>
      </c>
      <c r="W16" s="27">
        <v>1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62">
        <v>7</v>
      </c>
      <c r="AF16" s="62">
        <v>0.5</v>
      </c>
      <c r="AG16" s="62">
        <v>0</v>
      </c>
      <c r="AH16" s="62">
        <v>9.81</v>
      </c>
      <c r="AI16" s="62">
        <v>7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1">
        <v>0</v>
      </c>
      <c r="AP16" s="62">
        <v>0</v>
      </c>
      <c r="AQ16" s="62">
        <v>0</v>
      </c>
      <c r="AR16" s="62">
        <v>503.1</v>
      </c>
      <c r="AS16" s="61">
        <v>7</v>
      </c>
      <c r="AT16" s="62">
        <v>5.9</v>
      </c>
      <c r="AU16" s="62">
        <v>0</v>
      </c>
      <c r="AV16" s="62">
        <v>0</v>
      </c>
      <c r="AW16" s="62">
        <v>0</v>
      </c>
      <c r="AX16" s="62">
        <v>123.85</v>
      </c>
      <c r="AY16" s="109">
        <v>136.75</v>
      </c>
      <c r="AZ16" s="62">
        <v>366.35</v>
      </c>
      <c r="BA16" s="62">
        <v>350</v>
      </c>
      <c r="BB16" s="62">
        <v>65400</v>
      </c>
      <c r="BC16" s="67" t="s">
        <v>4</v>
      </c>
    </row>
    <row r="17" spans="1:55" s="16" customFormat="1" ht="12.75" x14ac:dyDescent="0.2">
      <c r="A17" s="59"/>
      <c r="B17" s="60"/>
      <c r="C17" s="60"/>
      <c r="D17" s="60"/>
      <c r="E17" s="60"/>
      <c r="F17" s="60"/>
      <c r="G17" s="60"/>
      <c r="H17" s="59"/>
      <c r="J17" s="59"/>
      <c r="K17" s="59"/>
      <c r="L17" s="59"/>
      <c r="M17" s="59"/>
      <c r="N17" s="59"/>
      <c r="O17" s="59"/>
      <c r="P17" s="59"/>
      <c r="Q17" s="17">
        <v>410.97</v>
      </c>
      <c r="R17" s="27">
        <v>0</v>
      </c>
      <c r="S17" s="27">
        <v>57.55</v>
      </c>
      <c r="T17" s="27">
        <v>0</v>
      </c>
      <c r="U17" s="27">
        <v>0</v>
      </c>
      <c r="V17" s="27">
        <v>0</v>
      </c>
      <c r="W17" s="27">
        <v>10.77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68"/>
    </row>
    <row r="18" spans="1:55" s="16" customFormat="1" ht="15" customHeight="1" x14ac:dyDescent="0.2">
      <c r="A18" s="69" t="s">
        <v>1424</v>
      </c>
      <c r="B18" s="58"/>
      <c r="C18" s="58"/>
      <c r="D18" s="58"/>
      <c r="E18" s="58"/>
      <c r="F18" s="58"/>
      <c r="G18" s="58"/>
      <c r="H18" s="28" t="s">
        <v>4</v>
      </c>
      <c r="U18" s="66" t="s">
        <v>1425</v>
      </c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28" t="s">
        <v>4</v>
      </c>
      <c r="AY18" s="69" t="s">
        <v>1426</v>
      </c>
      <c r="AZ18" s="58"/>
      <c r="BA18" s="58"/>
      <c r="BB18" s="58"/>
      <c r="BC18" s="58"/>
    </row>
    <row r="19" spans="1:55" s="16" customFormat="1" ht="15" customHeight="1" x14ac:dyDescent="0.2">
      <c r="A19" s="58"/>
      <c r="B19" s="58"/>
      <c r="C19" s="58"/>
      <c r="D19" s="58"/>
      <c r="E19" s="58"/>
      <c r="F19" s="58"/>
      <c r="G19" s="58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Y19" s="58"/>
      <c r="AZ19" s="58"/>
      <c r="BA19" s="58"/>
      <c r="BB19" s="58"/>
      <c r="BC19" s="58"/>
    </row>
  </sheetData>
  <mergeCells count="188">
    <mergeCell ref="AZ16:AZ17"/>
    <mergeCell ref="BA16:BA17"/>
    <mergeCell ref="BB16:BB17"/>
    <mergeCell ref="BC16:BC17"/>
    <mergeCell ref="A18:G19"/>
    <mergeCell ref="AY18:BC19"/>
    <mergeCell ref="AU16:AU17"/>
    <mergeCell ref="AV16:AV17"/>
    <mergeCell ref="AW16:AW17"/>
    <mergeCell ref="AX16:AX17"/>
    <mergeCell ref="AY16:AY17"/>
    <mergeCell ref="AP16:AP17"/>
    <mergeCell ref="AQ16:AQ17"/>
    <mergeCell ref="AR16:AR17"/>
    <mergeCell ref="AS16:AS17"/>
    <mergeCell ref="AT16:AT17"/>
    <mergeCell ref="AK16:AK17"/>
    <mergeCell ref="AL16:AL17"/>
    <mergeCell ref="AM16:AM17"/>
    <mergeCell ref="AN16:AN17"/>
    <mergeCell ref="AO16:AO17"/>
    <mergeCell ref="U18:AG19"/>
    <mergeCell ref="BC14:BC15"/>
    <mergeCell ref="A16:G17"/>
    <mergeCell ref="H16:H17"/>
    <mergeCell ref="J16:J17"/>
    <mergeCell ref="K16:K17"/>
    <mergeCell ref="L16:L17"/>
    <mergeCell ref="M16:M17"/>
    <mergeCell ref="N16:N17"/>
    <mergeCell ref="O16:O17"/>
    <mergeCell ref="P16:P17"/>
    <mergeCell ref="AE16:AE17"/>
    <mergeCell ref="AF16:AF17"/>
    <mergeCell ref="AG16:AG17"/>
    <mergeCell ref="AH16:AH17"/>
    <mergeCell ref="AI16:AI17"/>
    <mergeCell ref="AJ16:AJ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14:AH15"/>
    <mergeCell ref="K14:K15"/>
    <mergeCell ref="L14:L15"/>
    <mergeCell ref="M14:M15"/>
    <mergeCell ref="N14:N15"/>
    <mergeCell ref="O14:O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Z11:AZ12"/>
    <mergeCell ref="BA11:BA12"/>
    <mergeCell ref="BB11:BB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Y9:AY10"/>
    <mergeCell ref="AZ9:AZ10"/>
    <mergeCell ref="BA9:BA10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S9:S10"/>
    <mergeCell ref="T9:T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A7:F8"/>
    <mergeCell ref="U9:U10"/>
    <mergeCell ref="V9:V10"/>
    <mergeCell ref="W9:W10"/>
    <mergeCell ref="X9:X10"/>
    <mergeCell ref="Y9:Y10"/>
    <mergeCell ref="P9:P10"/>
    <mergeCell ref="Q9:Q10"/>
    <mergeCell ref="R9:R10"/>
  </mergeCells>
  <pageMargins left="0" right="0" top="0" bottom="0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19"/>
  <sheetViews>
    <sheetView showGridLines="0" view="pageBreakPreview" topLeftCell="A10" zoomScale="160" zoomScaleNormal="100" zoomScaleSheetLayoutView="160" workbookViewId="0">
      <selection activeCell="BD18" sqref="A18:XFD19"/>
    </sheetView>
  </sheetViews>
  <sheetFormatPr defaultRowHeight="15" x14ac:dyDescent="0.25"/>
  <cols>
    <col min="1" max="1" width="2.85546875" customWidth="1"/>
    <col min="2" max="2" width="6.42578125" customWidth="1"/>
    <col min="3" max="4" width="6" customWidth="1"/>
    <col min="5" max="5" width="2.5703125" customWidth="1"/>
    <col min="6" max="6" width="7.28515625" customWidth="1"/>
    <col min="7" max="7" width="5.28515625" customWidth="1"/>
    <col min="8" max="8" width="3" customWidth="1"/>
    <col min="9" max="9" width="2.140625" hidden="1" customWidth="1"/>
    <col min="10" max="11" width="4" customWidth="1"/>
    <col min="12" max="12" width="3.7109375" customWidth="1"/>
    <col min="13" max="13" width="4.7109375" customWidth="1"/>
    <col min="14" max="14" width="4.140625" customWidth="1"/>
    <col min="15" max="15" width="5.42578125" customWidth="1"/>
    <col min="16" max="16" width="4" customWidth="1"/>
    <col min="17" max="17" width="5.140625" customWidth="1"/>
    <col min="18" max="18" width="4.140625" customWidth="1"/>
    <col min="19" max="19" width="4.28515625" customWidth="1"/>
    <col min="20" max="20" width="4" customWidth="1"/>
    <col min="21" max="21" width="5.85546875" customWidth="1"/>
    <col min="22" max="22" width="3.5703125" hidden="1" customWidth="1"/>
    <col min="23" max="25" width="4.42578125" customWidth="1"/>
    <col min="26" max="26" width="3.7109375" hidden="1" customWidth="1"/>
    <col min="27" max="27" width="3.5703125" hidden="1" customWidth="1"/>
    <col min="28" max="31" width="4.5703125" customWidth="1"/>
    <col min="32" max="32" width="3.42578125" customWidth="1"/>
    <col min="33" max="34" width="3.85546875" customWidth="1"/>
    <col min="35" max="35" width="4.5703125" customWidth="1"/>
    <col min="36" max="36" width="4.140625" hidden="1" customWidth="1"/>
    <col min="37" max="38" width="3.5703125" hidden="1" customWidth="1"/>
    <col min="39" max="39" width="3.85546875" hidden="1" customWidth="1"/>
    <col min="40" max="40" width="4" hidden="1" customWidth="1"/>
    <col min="41" max="41" width="4" customWidth="1"/>
    <col min="42" max="43" width="4.140625" hidden="1" customWidth="1"/>
    <col min="44" max="44" width="5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3.42578125" hidden="1" customWidth="1"/>
    <col min="50" max="50" width="4.42578125" customWidth="1"/>
    <col min="51" max="51" width="4.7109375" customWidth="1"/>
    <col min="52" max="52" width="4.5703125" customWidth="1"/>
    <col min="53" max="53" width="5.5703125" customWidth="1"/>
    <col min="54" max="54" width="7" customWidth="1"/>
    <col min="55" max="55" width="12.42578125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ht="24" customHeight="1" x14ac:dyDescent="0.25">
      <c r="A8" s="65" t="s">
        <v>1229</v>
      </c>
      <c r="B8" s="65"/>
      <c r="C8" s="65"/>
      <c r="D8" s="65"/>
      <c r="E8" s="1" t="s">
        <v>4</v>
      </c>
      <c r="F8" s="1" t="s">
        <v>4</v>
      </c>
      <c r="G8" s="1" t="s">
        <v>4</v>
      </c>
      <c r="H8" s="1" t="s">
        <v>4</v>
      </c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38.2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38.2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K11" s="95" t="s">
        <v>66</v>
      </c>
      <c r="L11" s="95" t="s">
        <v>67</v>
      </c>
      <c r="M11" s="95" t="s">
        <v>68</v>
      </c>
      <c r="N11" s="95" t="s">
        <v>69</v>
      </c>
      <c r="O11" s="95" t="s">
        <v>70</v>
      </c>
      <c r="P11" s="95" t="s">
        <v>71</v>
      </c>
      <c r="Q11" s="95" t="s">
        <v>72</v>
      </c>
      <c r="R11" s="95" t="s">
        <v>73</v>
      </c>
      <c r="S11" s="95" t="s">
        <v>74</v>
      </c>
      <c r="T11" s="95" t="s">
        <v>75</v>
      </c>
      <c r="U11" s="95" t="s">
        <v>76</v>
      </c>
      <c r="V11" s="95" t="s">
        <v>77</v>
      </c>
      <c r="W11" s="95" t="s">
        <v>78</v>
      </c>
      <c r="X11" s="95" t="s">
        <v>79</v>
      </c>
      <c r="Y11" s="95" t="s">
        <v>80</v>
      </c>
      <c r="Z11" s="95" t="s">
        <v>81</v>
      </c>
      <c r="AA11" s="95" t="s">
        <v>82</v>
      </c>
      <c r="AB11" s="95" t="s">
        <v>83</v>
      </c>
      <c r="AC11" s="95" t="s">
        <v>84</v>
      </c>
      <c r="AD11" s="95" t="s">
        <v>85</v>
      </c>
      <c r="AE11" s="95" t="s">
        <v>86</v>
      </c>
      <c r="AF11" s="95" t="s">
        <v>87</v>
      </c>
      <c r="AG11" s="95" t="s">
        <v>88</v>
      </c>
      <c r="AH11" s="95" t="s">
        <v>89</v>
      </c>
      <c r="AI11" s="95" t="s">
        <v>90</v>
      </c>
      <c r="AJ11" s="95" t="s">
        <v>91</v>
      </c>
      <c r="AK11" s="95" t="s">
        <v>92</v>
      </c>
      <c r="AL11" s="95" t="s">
        <v>93</v>
      </c>
      <c r="AM11" s="95" t="s">
        <v>94</v>
      </c>
      <c r="AN11" s="95" t="s">
        <v>95</v>
      </c>
      <c r="AO11" s="95" t="s">
        <v>96</v>
      </c>
      <c r="AP11" s="95" t="s">
        <v>97</v>
      </c>
      <c r="AQ11" s="95" t="s">
        <v>98</v>
      </c>
      <c r="AR11" s="95" t="s">
        <v>99</v>
      </c>
      <c r="AS11" s="95" t="s">
        <v>100</v>
      </c>
      <c r="AT11" s="95" t="s">
        <v>101</v>
      </c>
      <c r="AU11" s="95" t="s">
        <v>102</v>
      </c>
      <c r="AV11" s="95" t="s">
        <v>103</v>
      </c>
      <c r="AW11" s="95" t="s">
        <v>104</v>
      </c>
      <c r="AX11" s="95" t="s">
        <v>105</v>
      </c>
      <c r="AY11" s="95" t="s">
        <v>106</v>
      </c>
      <c r="AZ11" s="95" t="s">
        <v>107</v>
      </c>
      <c r="BA11" s="95" t="s">
        <v>108</v>
      </c>
      <c r="BB11" s="95" t="s">
        <v>109</v>
      </c>
      <c r="BC11" s="95" t="s">
        <v>110</v>
      </c>
    </row>
    <row r="12" spans="1:55" ht="24.7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</row>
    <row r="13" spans="1:55" ht="41.25" customHeight="1" x14ac:dyDescent="0.25">
      <c r="A13" s="4" t="s">
        <v>113</v>
      </c>
      <c r="B13" s="4" t="s">
        <v>114</v>
      </c>
      <c r="C13" s="108" t="s">
        <v>115</v>
      </c>
      <c r="D13" s="101"/>
      <c r="E13" s="4" t="s">
        <v>116</v>
      </c>
      <c r="F13" s="4" t="s">
        <v>117</v>
      </c>
      <c r="G13" s="4" t="s">
        <v>118</v>
      </c>
      <c r="H13" s="4" t="s">
        <v>119</v>
      </c>
      <c r="J13" s="4" t="s">
        <v>120</v>
      </c>
      <c r="K13" s="4" t="s">
        <v>121</v>
      </c>
      <c r="L13" s="4" t="s">
        <v>122</v>
      </c>
      <c r="M13" s="4" t="s">
        <v>123</v>
      </c>
      <c r="N13" s="4" t="s">
        <v>124</v>
      </c>
      <c r="O13" s="4" t="s">
        <v>125</v>
      </c>
      <c r="P13" s="4" t="s">
        <v>126</v>
      </c>
      <c r="Q13" s="4" t="s">
        <v>127</v>
      </c>
      <c r="R13" s="4" t="s">
        <v>128</v>
      </c>
      <c r="S13" s="4" t="s">
        <v>129</v>
      </c>
      <c r="T13" s="4" t="s">
        <v>130</v>
      </c>
      <c r="U13" s="4" t="s">
        <v>131</v>
      </c>
      <c r="V13" s="4" t="s">
        <v>132</v>
      </c>
      <c r="W13" s="4" t="s">
        <v>133</v>
      </c>
      <c r="X13" s="4" t="s">
        <v>134</v>
      </c>
      <c r="Y13" s="4" t="s">
        <v>135</v>
      </c>
      <c r="Z13" s="4" t="s">
        <v>136</v>
      </c>
      <c r="AA13" s="4" t="s">
        <v>137</v>
      </c>
      <c r="AB13" s="4" t="s">
        <v>138</v>
      </c>
      <c r="AC13" s="4" t="s">
        <v>139</v>
      </c>
      <c r="AD13" s="4" t="s">
        <v>140</v>
      </c>
      <c r="AE13" s="4" t="s">
        <v>141</v>
      </c>
      <c r="AF13" s="4" t="s">
        <v>142</v>
      </c>
      <c r="AG13" s="4" t="s">
        <v>143</v>
      </c>
      <c r="AH13" s="4" t="s">
        <v>144</v>
      </c>
      <c r="AI13" s="4" t="s">
        <v>145</v>
      </c>
      <c r="AJ13" s="4" t="s">
        <v>146</v>
      </c>
      <c r="AK13" s="4" t="s">
        <v>147</v>
      </c>
      <c r="AL13" s="4" t="s">
        <v>148</v>
      </c>
      <c r="AM13" s="4" t="s">
        <v>149</v>
      </c>
      <c r="AN13" s="4" t="s">
        <v>150</v>
      </c>
      <c r="AO13" s="4" t="s">
        <v>151</v>
      </c>
      <c r="AP13" s="4" t="s">
        <v>152</v>
      </c>
      <c r="AQ13" s="4" t="s">
        <v>153</v>
      </c>
      <c r="AR13" s="4" t="s">
        <v>154</v>
      </c>
      <c r="AS13" s="4" t="s">
        <v>155</v>
      </c>
      <c r="AT13" s="4" t="s">
        <v>156</v>
      </c>
      <c r="AU13" s="4" t="s">
        <v>157</v>
      </c>
      <c r="AV13" s="4" t="s">
        <v>158</v>
      </c>
      <c r="AW13" s="4" t="s">
        <v>159</v>
      </c>
      <c r="AX13" s="4" t="s">
        <v>160</v>
      </c>
      <c r="AY13" s="4" t="s">
        <v>161</v>
      </c>
      <c r="AZ13" s="4" t="s">
        <v>162</v>
      </c>
      <c r="BA13" s="4" t="s">
        <v>163</v>
      </c>
      <c r="BB13" s="4" t="s">
        <v>164</v>
      </c>
      <c r="BC13" s="4" t="s">
        <v>165</v>
      </c>
    </row>
    <row r="14" spans="1:55" s="13" customFormat="1" ht="25.5" customHeight="1" x14ac:dyDescent="0.15">
      <c r="A14" s="38">
        <v>1</v>
      </c>
      <c r="B14" s="38" t="s">
        <v>1230</v>
      </c>
      <c r="C14" s="38" t="s">
        <v>1231</v>
      </c>
      <c r="D14" s="38" t="s">
        <v>1232</v>
      </c>
      <c r="E14" s="38" t="s">
        <v>169</v>
      </c>
      <c r="F14" s="38" t="s">
        <v>591</v>
      </c>
      <c r="G14" s="38" t="s">
        <v>712</v>
      </c>
      <c r="H14" s="38">
        <v>1</v>
      </c>
      <c r="J14" s="38">
        <v>2</v>
      </c>
      <c r="K14" s="38">
        <v>300</v>
      </c>
      <c r="L14" s="38">
        <v>0</v>
      </c>
      <c r="M14" s="38">
        <v>15.5</v>
      </c>
      <c r="N14" s="54">
        <v>0</v>
      </c>
      <c r="O14" s="38">
        <v>158.5</v>
      </c>
      <c r="P14" s="54">
        <v>1.4423076923076901</v>
      </c>
      <c r="Q14" s="12">
        <v>132</v>
      </c>
      <c r="R14" s="12">
        <v>0</v>
      </c>
      <c r="S14" s="14">
        <v>34.5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4">
        <v>8.5</v>
      </c>
      <c r="AF14" s="54">
        <v>8.5</v>
      </c>
      <c r="AG14" s="54">
        <v>0</v>
      </c>
      <c r="AH14" s="54">
        <v>6.73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298.79000000000002</v>
      </c>
      <c r="AS14" s="38">
        <v>8.5</v>
      </c>
      <c r="AT14" s="54">
        <v>5.9</v>
      </c>
      <c r="AU14" s="54">
        <v>0</v>
      </c>
      <c r="AV14" s="54">
        <v>0</v>
      </c>
      <c r="AW14" s="54">
        <v>0</v>
      </c>
      <c r="AX14" s="54">
        <v>51.92</v>
      </c>
      <c r="AY14" s="54">
        <v>66.319999999999993</v>
      </c>
      <c r="AZ14" s="54">
        <v>232.47</v>
      </c>
      <c r="BA14" s="54">
        <v>200</v>
      </c>
      <c r="BB14" s="54">
        <v>129900</v>
      </c>
      <c r="BC14" s="38" t="s">
        <v>4</v>
      </c>
    </row>
    <row r="15" spans="1:55" s="13" customFormat="1" ht="25.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190.38</v>
      </c>
      <c r="R15" s="14">
        <v>0</v>
      </c>
      <c r="S15" s="14">
        <v>74.64</v>
      </c>
      <c r="T15" s="14">
        <v>0</v>
      </c>
      <c r="U15" s="14">
        <v>0</v>
      </c>
      <c r="V15" s="14">
        <v>0</v>
      </c>
      <c r="W15" s="14">
        <v>11.54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6" customFormat="1" ht="12.75" x14ac:dyDescent="0.2">
      <c r="A16" s="57" t="s">
        <v>303</v>
      </c>
      <c r="B16" s="58"/>
      <c r="C16" s="58"/>
      <c r="D16" s="58"/>
      <c r="E16" s="58"/>
      <c r="F16" s="58"/>
      <c r="G16" s="58"/>
      <c r="H16" s="61">
        <f>H14</f>
        <v>1</v>
      </c>
      <c r="J16" s="61">
        <f>J14</f>
        <v>2</v>
      </c>
      <c r="K16" s="61">
        <f t="shared" ref="K16:P16" si="0">K14</f>
        <v>300</v>
      </c>
      <c r="L16" s="61">
        <f t="shared" si="0"/>
        <v>0</v>
      </c>
      <c r="M16" s="61">
        <f t="shared" si="0"/>
        <v>15.5</v>
      </c>
      <c r="N16" s="61">
        <f t="shared" si="0"/>
        <v>0</v>
      </c>
      <c r="O16" s="61">
        <f t="shared" si="0"/>
        <v>158.5</v>
      </c>
      <c r="P16" s="63">
        <f t="shared" si="0"/>
        <v>1.4423076923076901</v>
      </c>
      <c r="Q16" s="17">
        <f>Q14</f>
        <v>132</v>
      </c>
      <c r="R16" s="17">
        <f t="shared" ref="R16:AD16" si="1">R14</f>
        <v>0</v>
      </c>
      <c r="S16" s="17">
        <f t="shared" si="1"/>
        <v>34.5</v>
      </c>
      <c r="T16" s="17">
        <f t="shared" si="1"/>
        <v>0</v>
      </c>
      <c r="U16" s="17">
        <f t="shared" si="1"/>
        <v>0</v>
      </c>
      <c r="V16" s="17">
        <f t="shared" si="1"/>
        <v>0</v>
      </c>
      <c r="W16" s="17">
        <f t="shared" si="1"/>
        <v>1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7">
        <f t="shared" si="1"/>
        <v>0</v>
      </c>
      <c r="AB16" s="17">
        <f t="shared" si="1"/>
        <v>0</v>
      </c>
      <c r="AC16" s="17">
        <f t="shared" si="1"/>
        <v>0</v>
      </c>
      <c r="AD16" s="17">
        <f t="shared" si="1"/>
        <v>0</v>
      </c>
      <c r="AE16" s="62">
        <f>AE14</f>
        <v>8.5</v>
      </c>
      <c r="AF16" s="62">
        <f t="shared" ref="AF16:BB16" si="2">AF14</f>
        <v>8.5</v>
      </c>
      <c r="AG16" s="62">
        <f t="shared" si="2"/>
        <v>0</v>
      </c>
      <c r="AH16" s="62">
        <f t="shared" si="2"/>
        <v>6.73</v>
      </c>
      <c r="AI16" s="62">
        <f t="shared" si="2"/>
        <v>7</v>
      </c>
      <c r="AJ16" s="62">
        <f t="shared" si="2"/>
        <v>0</v>
      </c>
      <c r="AK16" s="62">
        <f t="shared" si="2"/>
        <v>0</v>
      </c>
      <c r="AL16" s="62">
        <f t="shared" si="2"/>
        <v>0</v>
      </c>
      <c r="AM16" s="62">
        <f t="shared" si="2"/>
        <v>0</v>
      </c>
      <c r="AN16" s="62">
        <f t="shared" si="2"/>
        <v>0</v>
      </c>
      <c r="AO16" s="62">
        <f t="shared" si="2"/>
        <v>0</v>
      </c>
      <c r="AP16" s="62">
        <f t="shared" si="2"/>
        <v>0</v>
      </c>
      <c r="AQ16" s="62">
        <f t="shared" si="2"/>
        <v>0</v>
      </c>
      <c r="AR16" s="62">
        <f t="shared" si="2"/>
        <v>298.79000000000002</v>
      </c>
      <c r="AS16" s="62">
        <f t="shared" si="2"/>
        <v>8.5</v>
      </c>
      <c r="AT16" s="62">
        <f t="shared" si="2"/>
        <v>5.9</v>
      </c>
      <c r="AU16" s="62">
        <f t="shared" si="2"/>
        <v>0</v>
      </c>
      <c r="AV16" s="62">
        <f t="shared" si="2"/>
        <v>0</v>
      </c>
      <c r="AW16" s="62">
        <f t="shared" si="2"/>
        <v>0</v>
      </c>
      <c r="AX16" s="62">
        <f t="shared" si="2"/>
        <v>51.92</v>
      </c>
      <c r="AY16" s="62">
        <f t="shared" si="2"/>
        <v>66.319999999999993</v>
      </c>
      <c r="AZ16" s="62">
        <f t="shared" si="2"/>
        <v>232.47</v>
      </c>
      <c r="BA16" s="62">
        <f t="shared" si="2"/>
        <v>200</v>
      </c>
      <c r="BB16" s="62">
        <f t="shared" si="2"/>
        <v>129900</v>
      </c>
      <c r="BC16" s="67" t="s">
        <v>4</v>
      </c>
    </row>
    <row r="17" spans="1:55" s="16" customFormat="1" ht="12.75" x14ac:dyDescent="0.2">
      <c r="A17" s="59"/>
      <c r="B17" s="60"/>
      <c r="C17" s="60"/>
      <c r="D17" s="60"/>
      <c r="E17" s="60"/>
      <c r="F17" s="60"/>
      <c r="G17" s="60"/>
      <c r="H17" s="59"/>
      <c r="J17" s="59"/>
      <c r="K17" s="59"/>
      <c r="L17" s="59"/>
      <c r="M17" s="59"/>
      <c r="N17" s="59"/>
      <c r="O17" s="59"/>
      <c r="P17" s="64"/>
      <c r="Q17" s="17">
        <f>Q15</f>
        <v>190.38</v>
      </c>
      <c r="R17" s="17">
        <f t="shared" ref="R17:AD17" si="3">R15</f>
        <v>0</v>
      </c>
      <c r="S17" s="17">
        <f t="shared" si="3"/>
        <v>74.64</v>
      </c>
      <c r="T17" s="17">
        <f t="shared" si="3"/>
        <v>0</v>
      </c>
      <c r="U17" s="17">
        <f t="shared" si="3"/>
        <v>0</v>
      </c>
      <c r="V17" s="17">
        <f t="shared" si="3"/>
        <v>0</v>
      </c>
      <c r="W17" s="17">
        <f t="shared" si="3"/>
        <v>11.54</v>
      </c>
      <c r="X17" s="17">
        <f t="shared" si="3"/>
        <v>0</v>
      </c>
      <c r="Y17" s="17">
        <f t="shared" si="3"/>
        <v>0</v>
      </c>
      <c r="Z17" s="17">
        <f t="shared" si="3"/>
        <v>0</v>
      </c>
      <c r="AA17" s="17">
        <f t="shared" si="3"/>
        <v>0</v>
      </c>
      <c r="AB17" s="17">
        <f t="shared" si="3"/>
        <v>0</v>
      </c>
      <c r="AC17" s="17">
        <f t="shared" si="3"/>
        <v>0</v>
      </c>
      <c r="AD17" s="17">
        <f t="shared" si="3"/>
        <v>0</v>
      </c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68"/>
    </row>
    <row r="18" spans="1:55" s="16" customFormat="1" ht="11.25" x14ac:dyDescent="0.2">
      <c r="A18" s="69" t="s">
        <v>1424</v>
      </c>
      <c r="B18" s="58"/>
      <c r="C18" s="58"/>
      <c r="D18" s="58"/>
      <c r="E18" s="58"/>
      <c r="F18" s="58"/>
      <c r="G18" s="58"/>
      <c r="H18" s="79" t="s">
        <v>4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69" t="s">
        <v>1425</v>
      </c>
      <c r="AA18" s="58"/>
      <c r="AB18" s="58"/>
      <c r="AC18" s="58"/>
      <c r="AD18" s="58"/>
      <c r="AE18" s="58"/>
      <c r="AF18" s="58"/>
      <c r="AG18" s="58"/>
      <c r="AH18" s="79" t="s">
        <v>4</v>
      </c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69" t="s">
        <v>1426</v>
      </c>
      <c r="AZ18" s="58"/>
      <c r="BA18" s="58"/>
      <c r="BB18" s="58"/>
      <c r="BC18" s="58"/>
    </row>
    <row r="19" spans="1:55" s="16" customFormat="1" ht="11.25" x14ac:dyDescent="0.2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</row>
  </sheetData>
  <mergeCells count="190">
    <mergeCell ref="AZ16:AZ17"/>
    <mergeCell ref="BA16:BA17"/>
    <mergeCell ref="BB16:BB17"/>
    <mergeCell ref="BC16:BC17"/>
    <mergeCell ref="A18:G19"/>
    <mergeCell ref="H18:Y19"/>
    <mergeCell ref="Z18:AG19"/>
    <mergeCell ref="AH18:AX19"/>
    <mergeCell ref="AY18:BC19"/>
    <mergeCell ref="AU16:AU17"/>
    <mergeCell ref="AV16:AV17"/>
    <mergeCell ref="AW16:AW17"/>
    <mergeCell ref="AX16:AX17"/>
    <mergeCell ref="AY16:AY17"/>
    <mergeCell ref="AP16:AP17"/>
    <mergeCell ref="AQ16:AQ17"/>
    <mergeCell ref="AR16:AR17"/>
    <mergeCell ref="AS16:AS17"/>
    <mergeCell ref="AT16:AT17"/>
    <mergeCell ref="AK16:AK17"/>
    <mergeCell ref="AL16:AL17"/>
    <mergeCell ref="AM16:AM17"/>
    <mergeCell ref="AN16:AN17"/>
    <mergeCell ref="AO16:AO17"/>
    <mergeCell ref="BC14:BC15"/>
    <mergeCell ref="A16:G17"/>
    <mergeCell ref="H16:H17"/>
    <mergeCell ref="J16:J17"/>
    <mergeCell ref="K16:K17"/>
    <mergeCell ref="L16:L17"/>
    <mergeCell ref="M16:M17"/>
    <mergeCell ref="N16:N17"/>
    <mergeCell ref="O16:O17"/>
    <mergeCell ref="P16:P17"/>
    <mergeCell ref="AE16:AE17"/>
    <mergeCell ref="AF16:AF17"/>
    <mergeCell ref="AG16:AG17"/>
    <mergeCell ref="AH16:AH17"/>
    <mergeCell ref="AI16:AI17"/>
    <mergeCell ref="AJ16:AJ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14:AH15"/>
    <mergeCell ref="K14:K15"/>
    <mergeCell ref="L14:L15"/>
    <mergeCell ref="M14:M15"/>
    <mergeCell ref="N14:N15"/>
    <mergeCell ref="O14:O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Z11:AZ12"/>
    <mergeCell ref="BA11:BA12"/>
    <mergeCell ref="BB11:BB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Y9:AY10"/>
    <mergeCell ref="AZ9:AZ10"/>
    <mergeCell ref="BA9:BA10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S9:S10"/>
    <mergeCell ref="T9:T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A8:D8"/>
    <mergeCell ref="U9:U10"/>
    <mergeCell ref="V9:V10"/>
    <mergeCell ref="W9:W10"/>
    <mergeCell ref="X9:X10"/>
    <mergeCell ref="Y9:Y10"/>
    <mergeCell ref="P9:P10"/>
    <mergeCell ref="Q9:Q10"/>
    <mergeCell ref="R9:R10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82"/>
  <sheetViews>
    <sheetView showGridLines="0" view="pageBreakPreview" topLeftCell="A67" zoomScale="170" zoomScaleNormal="100" zoomScaleSheetLayoutView="170" workbookViewId="0">
      <selection activeCell="N86" sqref="N86"/>
    </sheetView>
  </sheetViews>
  <sheetFormatPr defaultRowHeight="15" x14ac:dyDescent="0.25"/>
  <cols>
    <col min="1" max="1" width="2.85546875" customWidth="1"/>
    <col min="2" max="2" width="6.85546875" customWidth="1"/>
    <col min="3" max="4" width="6" customWidth="1"/>
    <col min="5" max="5" width="2.5703125" customWidth="1"/>
    <col min="6" max="6" width="9" customWidth="1"/>
    <col min="7" max="7" width="5.28515625" customWidth="1"/>
    <col min="8" max="8" width="3.140625" customWidth="1"/>
    <col min="9" max="9" width="0.7109375" hidden="1" customWidth="1"/>
    <col min="10" max="11" width="4.28515625" customWidth="1"/>
    <col min="12" max="12" width="3.7109375" customWidth="1"/>
    <col min="13" max="13" width="5" customWidth="1"/>
    <col min="14" max="14" width="5.42578125" customWidth="1"/>
    <col min="15" max="15" width="5" customWidth="1"/>
    <col min="16" max="16" width="4" customWidth="1"/>
    <col min="17" max="17" width="6.7109375" customWidth="1"/>
    <col min="18" max="18" width="4.140625" customWidth="1"/>
    <col min="19" max="19" width="5" customWidth="1"/>
    <col min="20" max="20" width="4" customWidth="1"/>
    <col min="21" max="21" width="6.42578125" hidden="1" customWidth="1"/>
    <col min="22" max="22" width="3.5703125" hidden="1" customWidth="1"/>
    <col min="23" max="23" width="5.140625" customWidth="1"/>
    <col min="24" max="24" width="5.7109375" customWidth="1"/>
    <col min="25" max="25" width="4.85546875" customWidth="1"/>
    <col min="26" max="26" width="3.7109375" hidden="1" customWidth="1"/>
    <col min="27" max="27" width="3.5703125" hidden="1" customWidth="1"/>
    <col min="28" max="28" width="4.28515625" hidden="1" customWidth="1"/>
    <col min="29" max="29" width="5" customWidth="1"/>
    <col min="30" max="30" width="4.85546875" hidden="1" customWidth="1"/>
    <col min="31" max="31" width="4.42578125" customWidth="1"/>
    <col min="32" max="32" width="3.42578125" customWidth="1"/>
    <col min="33" max="33" width="3.85546875" customWidth="1"/>
    <col min="34" max="34" width="4.85546875" customWidth="1"/>
    <col min="35" max="35" width="4.5703125" customWidth="1"/>
    <col min="36" max="36" width="4.140625" hidden="1" customWidth="1"/>
    <col min="37" max="37" width="3.5703125" customWidth="1"/>
    <col min="38" max="38" width="3.5703125" hidden="1" customWidth="1"/>
    <col min="39" max="39" width="3.85546875" hidden="1" customWidth="1"/>
    <col min="40" max="41" width="4" hidden="1" customWidth="1"/>
    <col min="42" max="43" width="4.140625" hidden="1" customWidth="1"/>
    <col min="44" max="44" width="5" customWidth="1"/>
    <col min="45" max="45" width="4.85546875" customWidth="1"/>
    <col min="46" max="46" width="4.5703125" customWidth="1"/>
    <col min="47" max="47" width="3.7109375" customWidth="1"/>
    <col min="48" max="48" width="3.5703125" customWidth="1"/>
    <col min="49" max="49" width="4.140625" hidden="1" customWidth="1"/>
    <col min="50" max="50" width="6.140625" customWidth="1"/>
    <col min="51" max="51" width="5.5703125" customWidth="1"/>
    <col min="52" max="52" width="6.5703125" customWidth="1"/>
    <col min="53" max="53" width="5.5703125" customWidth="1"/>
    <col min="54" max="54" width="7.85546875" customWidth="1"/>
    <col min="55" max="55" width="11.85546875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>
      <c r="A7" s="115" t="s">
        <v>1248</v>
      </c>
      <c r="B7" s="115"/>
      <c r="C7" s="115"/>
      <c r="D7" s="115"/>
      <c r="E7" s="115"/>
      <c r="F7" s="115"/>
      <c r="G7" s="115"/>
    </row>
    <row r="8" spans="1:55" ht="20.25" customHeight="1" x14ac:dyDescent="0.25">
      <c r="A8" s="65"/>
      <c r="B8" s="65"/>
      <c r="C8" s="65"/>
      <c r="D8" s="65"/>
      <c r="E8" s="65"/>
      <c r="F8" s="65"/>
      <c r="G8" s="65"/>
      <c r="H8" s="1" t="s">
        <v>4</v>
      </c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39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39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K11" s="95" t="s">
        <v>66</v>
      </c>
      <c r="L11" s="95" t="s">
        <v>67</v>
      </c>
      <c r="M11" s="95" t="s">
        <v>68</v>
      </c>
      <c r="N11" s="95" t="s">
        <v>69</v>
      </c>
      <c r="O11" s="95" t="s">
        <v>70</v>
      </c>
      <c r="P11" s="95" t="s">
        <v>71</v>
      </c>
      <c r="Q11" s="95" t="s">
        <v>72</v>
      </c>
      <c r="R11" s="95" t="s">
        <v>73</v>
      </c>
      <c r="S11" s="95" t="s">
        <v>74</v>
      </c>
      <c r="T11" s="95" t="s">
        <v>75</v>
      </c>
      <c r="U11" s="95" t="s">
        <v>76</v>
      </c>
      <c r="V11" s="95" t="s">
        <v>77</v>
      </c>
      <c r="W11" s="95" t="s">
        <v>78</v>
      </c>
      <c r="X11" s="95" t="s">
        <v>79</v>
      </c>
      <c r="Y11" s="95" t="s">
        <v>80</v>
      </c>
      <c r="Z11" s="95" t="s">
        <v>81</v>
      </c>
      <c r="AA11" s="95" t="s">
        <v>82</v>
      </c>
      <c r="AB11" s="95" t="s">
        <v>83</v>
      </c>
      <c r="AC11" s="95" t="s">
        <v>84</v>
      </c>
      <c r="AD11" s="95" t="s">
        <v>85</v>
      </c>
      <c r="AE11" s="95" t="s">
        <v>86</v>
      </c>
      <c r="AF11" s="95" t="s">
        <v>87</v>
      </c>
      <c r="AG11" s="95" t="s">
        <v>88</v>
      </c>
      <c r="AH11" s="95" t="s">
        <v>89</v>
      </c>
      <c r="AI11" s="95" t="s">
        <v>90</v>
      </c>
      <c r="AJ11" s="95" t="s">
        <v>91</v>
      </c>
      <c r="AK11" s="95" t="s">
        <v>92</v>
      </c>
      <c r="AL11" s="95" t="s">
        <v>93</v>
      </c>
      <c r="AM11" s="95" t="s">
        <v>94</v>
      </c>
      <c r="AN11" s="95" t="s">
        <v>95</v>
      </c>
      <c r="AO11" s="95" t="s">
        <v>96</v>
      </c>
      <c r="AP11" s="95" t="s">
        <v>97</v>
      </c>
      <c r="AQ11" s="95" t="s">
        <v>98</v>
      </c>
      <c r="AR11" s="95" t="s">
        <v>99</v>
      </c>
      <c r="AS11" s="95" t="s">
        <v>100</v>
      </c>
      <c r="AT11" s="95" t="s">
        <v>101</v>
      </c>
      <c r="AU11" s="95" t="s">
        <v>102</v>
      </c>
      <c r="AV11" s="95" t="s">
        <v>103</v>
      </c>
      <c r="AW11" s="95" t="s">
        <v>104</v>
      </c>
      <c r="AX11" s="95" t="s">
        <v>105</v>
      </c>
      <c r="AY11" s="95" t="s">
        <v>106</v>
      </c>
      <c r="AZ11" s="95" t="s">
        <v>107</v>
      </c>
      <c r="BA11" s="95" t="s">
        <v>108</v>
      </c>
      <c r="BB11" s="95" t="s">
        <v>109</v>
      </c>
      <c r="BC11" s="95" t="s">
        <v>110</v>
      </c>
    </row>
    <row r="12" spans="1:55" ht="16.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</row>
    <row r="13" spans="1:55" ht="49.5" x14ac:dyDescent="0.25">
      <c r="A13" s="4" t="s">
        <v>113</v>
      </c>
      <c r="B13" s="4" t="s">
        <v>114</v>
      </c>
      <c r="C13" s="108" t="s">
        <v>115</v>
      </c>
      <c r="D13" s="101"/>
      <c r="E13" s="4" t="s">
        <v>116</v>
      </c>
      <c r="F13" s="4" t="s">
        <v>117</v>
      </c>
      <c r="G13" s="4" t="s">
        <v>118</v>
      </c>
      <c r="H13" s="4" t="s">
        <v>119</v>
      </c>
      <c r="J13" s="4" t="s">
        <v>120</v>
      </c>
      <c r="K13" s="4" t="s">
        <v>121</v>
      </c>
      <c r="L13" s="4" t="s">
        <v>122</v>
      </c>
      <c r="M13" s="4" t="s">
        <v>123</v>
      </c>
      <c r="N13" s="4" t="s">
        <v>124</v>
      </c>
      <c r="O13" s="4" t="s">
        <v>125</v>
      </c>
      <c r="P13" s="4" t="s">
        <v>126</v>
      </c>
      <c r="Q13" s="4" t="s">
        <v>127</v>
      </c>
      <c r="R13" s="4" t="s">
        <v>128</v>
      </c>
      <c r="S13" s="4" t="s">
        <v>129</v>
      </c>
      <c r="T13" s="4" t="s">
        <v>130</v>
      </c>
      <c r="U13" s="4" t="s">
        <v>131</v>
      </c>
      <c r="V13" s="4" t="s">
        <v>132</v>
      </c>
      <c r="W13" s="4" t="s">
        <v>133</v>
      </c>
      <c r="X13" s="4" t="s">
        <v>134</v>
      </c>
      <c r="Y13" s="4" t="s">
        <v>135</v>
      </c>
      <c r="Z13" s="4" t="s">
        <v>136</v>
      </c>
      <c r="AA13" s="4" t="s">
        <v>137</v>
      </c>
      <c r="AB13" s="4" t="s">
        <v>138</v>
      </c>
      <c r="AC13" s="4" t="s">
        <v>139</v>
      </c>
      <c r="AD13" s="4" t="s">
        <v>140</v>
      </c>
      <c r="AE13" s="4" t="s">
        <v>141</v>
      </c>
      <c r="AF13" s="4" t="s">
        <v>142</v>
      </c>
      <c r="AG13" s="4" t="s">
        <v>143</v>
      </c>
      <c r="AH13" s="4" t="s">
        <v>144</v>
      </c>
      <c r="AI13" s="4" t="s">
        <v>145</v>
      </c>
      <c r="AJ13" s="4" t="s">
        <v>146</v>
      </c>
      <c r="AK13" s="4" t="s">
        <v>147</v>
      </c>
      <c r="AL13" s="4" t="s">
        <v>148</v>
      </c>
      <c r="AM13" s="4" t="s">
        <v>149</v>
      </c>
      <c r="AN13" s="4" t="s">
        <v>150</v>
      </c>
      <c r="AO13" s="4" t="s">
        <v>151</v>
      </c>
      <c r="AP13" s="4" t="s">
        <v>152</v>
      </c>
      <c r="AQ13" s="4" t="s">
        <v>153</v>
      </c>
      <c r="AR13" s="4" t="s">
        <v>154</v>
      </c>
      <c r="AS13" s="4" t="s">
        <v>155</v>
      </c>
      <c r="AT13" s="4" t="s">
        <v>156</v>
      </c>
      <c r="AU13" s="4" t="s">
        <v>157</v>
      </c>
      <c r="AV13" s="4" t="s">
        <v>158</v>
      </c>
      <c r="AW13" s="4" t="s">
        <v>159</v>
      </c>
      <c r="AX13" s="4" t="s">
        <v>160</v>
      </c>
      <c r="AY13" s="4" t="s">
        <v>161</v>
      </c>
      <c r="AZ13" s="4" t="s">
        <v>162</v>
      </c>
      <c r="BA13" s="4" t="s">
        <v>163</v>
      </c>
      <c r="BB13" s="4" t="s">
        <v>164</v>
      </c>
      <c r="BC13" s="4" t="s">
        <v>165</v>
      </c>
    </row>
    <row r="14" spans="1:55" s="13" customFormat="1" ht="24" customHeight="1" x14ac:dyDescent="0.15">
      <c r="A14" s="38">
        <v>1</v>
      </c>
      <c r="B14" s="38" t="s">
        <v>1249</v>
      </c>
      <c r="C14" s="38" t="s">
        <v>1250</v>
      </c>
      <c r="D14" s="38" t="s">
        <v>1251</v>
      </c>
      <c r="E14" s="38" t="s">
        <v>169</v>
      </c>
      <c r="F14" s="38" t="s">
        <v>689</v>
      </c>
      <c r="G14" s="38" t="s">
        <v>1252</v>
      </c>
      <c r="H14" s="38">
        <v>1</v>
      </c>
      <c r="J14" s="38">
        <v>2</v>
      </c>
      <c r="K14" s="38">
        <v>204</v>
      </c>
      <c r="L14" s="38">
        <v>0</v>
      </c>
      <c r="M14" s="38">
        <v>15</v>
      </c>
      <c r="N14" s="54">
        <v>104.67949</v>
      </c>
      <c r="O14" s="38">
        <v>138</v>
      </c>
      <c r="P14" s="54">
        <v>0.98076923076923095</v>
      </c>
      <c r="Q14" s="12">
        <v>128</v>
      </c>
      <c r="R14" s="12">
        <v>0</v>
      </c>
      <c r="S14" s="14">
        <v>18</v>
      </c>
      <c r="T14" s="14">
        <v>0</v>
      </c>
      <c r="U14" s="14">
        <v>0</v>
      </c>
      <c r="V14" s="14">
        <v>0</v>
      </c>
      <c r="W14" s="14">
        <v>1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8</v>
      </c>
      <c r="AD14" s="14">
        <v>0</v>
      </c>
      <c r="AE14" s="54">
        <v>4.5</v>
      </c>
      <c r="AF14" s="54">
        <v>0</v>
      </c>
      <c r="AG14" s="54">
        <v>0</v>
      </c>
      <c r="AH14" s="54">
        <v>10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224.04</v>
      </c>
      <c r="AS14" s="38">
        <v>4.5</v>
      </c>
      <c r="AT14" s="54">
        <v>4.4800000000000004</v>
      </c>
      <c r="AU14" s="54">
        <v>0</v>
      </c>
      <c r="AV14" s="54">
        <v>0</v>
      </c>
      <c r="AW14" s="54">
        <v>0</v>
      </c>
      <c r="AX14" s="54">
        <v>78.459999999999994</v>
      </c>
      <c r="AY14" s="54">
        <v>87.44</v>
      </c>
      <c r="AZ14" s="54">
        <v>136.6</v>
      </c>
      <c r="BA14" s="54">
        <v>100</v>
      </c>
      <c r="BB14" s="54">
        <v>146400</v>
      </c>
      <c r="BC14" s="38" t="s">
        <v>4</v>
      </c>
    </row>
    <row r="15" spans="1:55" s="13" customFormat="1" ht="24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125.54</v>
      </c>
      <c r="R15" s="14">
        <v>0</v>
      </c>
      <c r="S15" s="14">
        <v>26.48</v>
      </c>
      <c r="T15" s="14">
        <v>0</v>
      </c>
      <c r="U15" s="14">
        <v>0</v>
      </c>
      <c r="V15" s="14">
        <v>0</v>
      </c>
      <c r="W15" s="14">
        <v>7.85</v>
      </c>
      <c r="X15" s="14">
        <v>11.2921292624901</v>
      </c>
      <c r="Y15" s="14">
        <v>0</v>
      </c>
      <c r="Z15" s="14">
        <v>0</v>
      </c>
      <c r="AA15" s="14">
        <v>0</v>
      </c>
      <c r="AB15" s="14">
        <v>0</v>
      </c>
      <c r="AC15" s="14">
        <v>31.38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4" customHeight="1" x14ac:dyDescent="0.15">
      <c r="A16" s="38">
        <v>2</v>
      </c>
      <c r="B16" s="38" t="s">
        <v>1253</v>
      </c>
      <c r="C16" s="38" t="s">
        <v>1254</v>
      </c>
      <c r="D16" s="38" t="s">
        <v>1255</v>
      </c>
      <c r="E16" s="38" t="s">
        <v>169</v>
      </c>
      <c r="F16" s="38" t="s">
        <v>689</v>
      </c>
      <c r="G16" s="38" t="s">
        <v>1252</v>
      </c>
      <c r="H16" s="38">
        <v>1</v>
      </c>
      <c r="J16" s="38">
        <v>0</v>
      </c>
      <c r="K16" s="38">
        <v>204</v>
      </c>
      <c r="L16" s="38">
        <v>0</v>
      </c>
      <c r="M16" s="38">
        <v>16</v>
      </c>
      <c r="N16" s="54">
        <v>93.953190000000006</v>
      </c>
      <c r="O16" s="38">
        <v>150</v>
      </c>
      <c r="P16" s="54">
        <v>0.98076923076923095</v>
      </c>
      <c r="Q16" s="12">
        <v>136</v>
      </c>
      <c r="R16" s="12">
        <v>0</v>
      </c>
      <c r="S16" s="14">
        <v>22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8</v>
      </c>
      <c r="AD16" s="14">
        <v>0</v>
      </c>
      <c r="AE16" s="54">
        <v>5.5</v>
      </c>
      <c r="AF16" s="54">
        <v>0</v>
      </c>
      <c r="AG16" s="54">
        <v>0</v>
      </c>
      <c r="AH16" s="54">
        <v>10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227.49</v>
      </c>
      <c r="AS16" s="38">
        <v>5.5</v>
      </c>
      <c r="AT16" s="54">
        <v>4.55</v>
      </c>
      <c r="AU16" s="54">
        <v>0</v>
      </c>
      <c r="AV16" s="54">
        <v>0</v>
      </c>
      <c r="AW16" s="54">
        <v>0</v>
      </c>
      <c r="AX16" s="54">
        <v>78.459999999999994</v>
      </c>
      <c r="AY16" s="54">
        <v>88.51</v>
      </c>
      <c r="AZ16" s="54">
        <v>138.97999999999999</v>
      </c>
      <c r="BA16" s="54">
        <v>100</v>
      </c>
      <c r="BB16" s="54">
        <v>155900</v>
      </c>
      <c r="BC16" s="38" t="s">
        <v>4</v>
      </c>
    </row>
    <row r="17" spans="1:55" s="13" customFormat="1" ht="24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133.38</v>
      </c>
      <c r="R17" s="14">
        <v>0</v>
      </c>
      <c r="S17" s="14">
        <v>32.369999999999997</v>
      </c>
      <c r="T17" s="14">
        <v>0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31.38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4" customHeight="1" x14ac:dyDescent="0.15">
      <c r="A18" s="38">
        <v>3</v>
      </c>
      <c r="B18" s="38" t="s">
        <v>1256</v>
      </c>
      <c r="C18" s="38" t="s">
        <v>1257</v>
      </c>
      <c r="D18" s="38" t="s">
        <v>1258</v>
      </c>
      <c r="E18" s="38" t="s">
        <v>175</v>
      </c>
      <c r="F18" s="38" t="s">
        <v>1053</v>
      </c>
      <c r="G18" s="38" t="s">
        <v>1259</v>
      </c>
      <c r="H18" s="38">
        <v>0</v>
      </c>
      <c r="J18" s="38">
        <v>0</v>
      </c>
      <c r="K18" s="38">
        <v>204</v>
      </c>
      <c r="L18" s="38">
        <v>0</v>
      </c>
      <c r="M18" s="38">
        <v>15.5</v>
      </c>
      <c r="N18" s="54">
        <v>133.36330000000001</v>
      </c>
      <c r="O18" s="38">
        <v>138</v>
      </c>
      <c r="P18" s="54">
        <v>0.98076923076923095</v>
      </c>
      <c r="Q18" s="12">
        <v>132</v>
      </c>
      <c r="R18" s="12">
        <v>0</v>
      </c>
      <c r="S18" s="14">
        <v>14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8.5</v>
      </c>
      <c r="AD18" s="14">
        <v>0</v>
      </c>
      <c r="AE18" s="54">
        <v>3.5</v>
      </c>
      <c r="AF18" s="54">
        <v>0</v>
      </c>
      <c r="AG18" s="54">
        <v>0</v>
      </c>
      <c r="AH18" s="54">
        <v>10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211.75</v>
      </c>
      <c r="AS18" s="38">
        <v>3.5</v>
      </c>
      <c r="AT18" s="54">
        <v>4.24</v>
      </c>
      <c r="AU18" s="54">
        <v>0</v>
      </c>
      <c r="AV18" s="54">
        <v>0</v>
      </c>
      <c r="AW18" s="54">
        <v>0</v>
      </c>
      <c r="AX18" s="54">
        <v>78.459999999999994</v>
      </c>
      <c r="AY18" s="54">
        <v>86.2</v>
      </c>
      <c r="AZ18" s="54">
        <v>125.55</v>
      </c>
      <c r="BA18" s="54">
        <v>100</v>
      </c>
      <c r="BB18" s="54">
        <v>102200</v>
      </c>
      <c r="BC18" s="38" t="s">
        <v>4</v>
      </c>
    </row>
    <row r="19" spans="1:55" s="13" customFormat="1" ht="24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129.46</v>
      </c>
      <c r="R19" s="14">
        <v>0</v>
      </c>
      <c r="S19" s="14">
        <v>20.6</v>
      </c>
      <c r="T19" s="14">
        <v>0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33.35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4" customHeight="1" x14ac:dyDescent="0.15">
      <c r="A20" s="38">
        <v>4</v>
      </c>
      <c r="B20" s="38" t="s">
        <v>1260</v>
      </c>
      <c r="C20" s="38" t="s">
        <v>1261</v>
      </c>
      <c r="D20" s="38" t="s">
        <v>1262</v>
      </c>
      <c r="E20" s="38" t="s">
        <v>169</v>
      </c>
      <c r="F20" s="38" t="s">
        <v>1053</v>
      </c>
      <c r="G20" s="38" t="s">
        <v>1252</v>
      </c>
      <c r="H20" s="38">
        <v>1</v>
      </c>
      <c r="J20" s="38">
        <v>2</v>
      </c>
      <c r="K20" s="38">
        <v>204</v>
      </c>
      <c r="L20" s="38">
        <v>0</v>
      </c>
      <c r="M20" s="38">
        <v>16</v>
      </c>
      <c r="N20" s="54">
        <v>137.01</v>
      </c>
      <c r="O20" s="38">
        <v>146</v>
      </c>
      <c r="P20" s="54">
        <v>0.98076923076923095</v>
      </c>
      <c r="Q20" s="12">
        <v>136</v>
      </c>
      <c r="R20" s="12">
        <v>0</v>
      </c>
      <c r="S20" s="14">
        <v>18</v>
      </c>
      <c r="T20" s="14">
        <v>0</v>
      </c>
      <c r="U20" s="14">
        <v>0</v>
      </c>
      <c r="V20" s="14">
        <v>0</v>
      </c>
      <c r="W20" s="14">
        <v>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8</v>
      </c>
      <c r="AD20" s="14">
        <v>0</v>
      </c>
      <c r="AE20" s="54">
        <v>4.5</v>
      </c>
      <c r="AF20" s="54">
        <v>0</v>
      </c>
      <c r="AG20" s="54">
        <v>0</v>
      </c>
      <c r="AH20" s="54">
        <v>10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220.6</v>
      </c>
      <c r="AS20" s="38">
        <v>4.5</v>
      </c>
      <c r="AT20" s="54">
        <v>4.41</v>
      </c>
      <c r="AU20" s="54">
        <v>0</v>
      </c>
      <c r="AV20" s="54">
        <v>0</v>
      </c>
      <c r="AW20" s="54">
        <v>0</v>
      </c>
      <c r="AX20" s="54">
        <v>78.459999999999994</v>
      </c>
      <c r="AY20" s="54">
        <v>87.37</v>
      </c>
      <c r="AZ20" s="54">
        <v>133.22999999999999</v>
      </c>
      <c r="BA20" s="54">
        <v>100</v>
      </c>
      <c r="BB20" s="54">
        <v>132900</v>
      </c>
      <c r="BC20" s="38" t="s">
        <v>4</v>
      </c>
    </row>
    <row r="21" spans="1:55" s="13" customFormat="1" ht="24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133.38</v>
      </c>
      <c r="R21" s="14">
        <v>0</v>
      </c>
      <c r="S21" s="14">
        <v>26.48</v>
      </c>
      <c r="T21" s="14">
        <v>0</v>
      </c>
      <c r="U21" s="14">
        <v>0</v>
      </c>
      <c r="V21" s="14">
        <v>0</v>
      </c>
      <c r="W21" s="14">
        <v>7.85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31.38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3" customFormat="1" ht="24" customHeight="1" x14ac:dyDescent="0.15">
      <c r="A22" s="38">
        <v>5</v>
      </c>
      <c r="B22" s="38" t="s">
        <v>1263</v>
      </c>
      <c r="C22" s="38" t="s">
        <v>1264</v>
      </c>
      <c r="D22" s="38" t="s">
        <v>1265</v>
      </c>
      <c r="E22" s="38" t="s">
        <v>169</v>
      </c>
      <c r="F22" s="38" t="s">
        <v>1266</v>
      </c>
      <c r="G22" s="38" t="s">
        <v>1252</v>
      </c>
      <c r="H22" s="38">
        <v>1</v>
      </c>
      <c r="J22" s="38">
        <v>3</v>
      </c>
      <c r="K22" s="38">
        <v>204</v>
      </c>
      <c r="L22" s="38">
        <v>0</v>
      </c>
      <c r="M22" s="38">
        <v>14</v>
      </c>
      <c r="N22" s="54">
        <v>85.137500000000003</v>
      </c>
      <c r="O22" s="38">
        <v>132</v>
      </c>
      <c r="P22" s="54">
        <v>0.98076923076923095</v>
      </c>
      <c r="Q22" s="12">
        <v>120</v>
      </c>
      <c r="R22" s="12">
        <v>0</v>
      </c>
      <c r="S22" s="14">
        <v>20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8.5</v>
      </c>
      <c r="AD22" s="14">
        <v>0</v>
      </c>
      <c r="AE22" s="54">
        <v>5</v>
      </c>
      <c r="AF22" s="54">
        <v>1.5</v>
      </c>
      <c r="AG22" s="54">
        <v>0</v>
      </c>
      <c r="AH22" s="54">
        <v>9.42</v>
      </c>
      <c r="AI22" s="54">
        <v>7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8">
        <v>0</v>
      </c>
      <c r="AP22" s="54">
        <v>0</v>
      </c>
      <c r="AQ22" s="54">
        <v>0</v>
      </c>
      <c r="AR22" s="54">
        <v>209.72</v>
      </c>
      <c r="AS22" s="38">
        <v>5</v>
      </c>
      <c r="AT22" s="54">
        <v>4.1900000000000004</v>
      </c>
      <c r="AU22" s="54">
        <v>0</v>
      </c>
      <c r="AV22" s="54">
        <v>0</v>
      </c>
      <c r="AW22" s="54">
        <v>0</v>
      </c>
      <c r="AX22" s="54">
        <v>78.459999999999994</v>
      </c>
      <c r="AY22" s="54">
        <v>87.65</v>
      </c>
      <c r="AZ22" s="54">
        <v>122.07</v>
      </c>
      <c r="BA22" s="54">
        <v>100</v>
      </c>
      <c r="BB22" s="54">
        <v>88300</v>
      </c>
      <c r="BC22" s="38" t="s">
        <v>4</v>
      </c>
    </row>
    <row r="23" spans="1:55" s="13" customFormat="1" ht="24" customHeight="1" x14ac:dyDescent="0.15">
      <c r="A23" s="53"/>
      <c r="B23" s="53"/>
      <c r="C23" s="53"/>
      <c r="D23" s="53"/>
      <c r="E23" s="53"/>
      <c r="F23" s="53"/>
      <c r="G23" s="53"/>
      <c r="H23" s="53"/>
      <c r="J23" s="53"/>
      <c r="K23" s="53"/>
      <c r="L23" s="53"/>
      <c r="M23" s="53"/>
      <c r="N23" s="53"/>
      <c r="O23" s="53"/>
      <c r="P23" s="53"/>
      <c r="Q23" s="12">
        <v>117.69</v>
      </c>
      <c r="R23" s="14">
        <v>0</v>
      </c>
      <c r="S23" s="14">
        <v>29.42</v>
      </c>
      <c r="T23" s="14">
        <v>0</v>
      </c>
      <c r="U23" s="14">
        <v>0</v>
      </c>
      <c r="V23" s="14">
        <v>0</v>
      </c>
      <c r="W23" s="14">
        <v>7.85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33.35</v>
      </c>
      <c r="AD23" s="14">
        <v>0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13" customFormat="1" ht="24" customHeight="1" x14ac:dyDescent="0.15">
      <c r="A24" s="38">
        <v>6</v>
      </c>
      <c r="B24" s="38" t="s">
        <v>1267</v>
      </c>
      <c r="C24" s="38" t="s">
        <v>1268</v>
      </c>
      <c r="D24" s="38" t="s">
        <v>1269</v>
      </c>
      <c r="E24" s="38" t="s">
        <v>169</v>
      </c>
      <c r="F24" s="38" t="s">
        <v>595</v>
      </c>
      <c r="G24" s="38" t="s">
        <v>1252</v>
      </c>
      <c r="H24" s="38">
        <v>0</v>
      </c>
      <c r="J24" s="38">
        <v>1</v>
      </c>
      <c r="K24" s="38">
        <v>204</v>
      </c>
      <c r="L24" s="38">
        <v>0</v>
      </c>
      <c r="M24" s="38">
        <v>16</v>
      </c>
      <c r="N24" s="54">
        <v>100.53525999999999</v>
      </c>
      <c r="O24" s="38">
        <v>142</v>
      </c>
      <c r="P24" s="54">
        <v>0.98076923076923095</v>
      </c>
      <c r="Q24" s="12">
        <v>136</v>
      </c>
      <c r="R24" s="12">
        <v>0</v>
      </c>
      <c r="S24" s="14">
        <v>14</v>
      </c>
      <c r="T24" s="14">
        <v>0</v>
      </c>
      <c r="U24" s="14">
        <v>0</v>
      </c>
      <c r="V24" s="14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8</v>
      </c>
      <c r="AD24" s="14">
        <v>0</v>
      </c>
      <c r="AE24" s="54">
        <v>3.5</v>
      </c>
      <c r="AF24" s="54">
        <v>0</v>
      </c>
      <c r="AG24" s="54">
        <v>0</v>
      </c>
      <c r="AH24" s="54">
        <v>10</v>
      </c>
      <c r="AI24" s="54">
        <v>7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8">
        <v>0</v>
      </c>
      <c r="AP24" s="54">
        <v>0</v>
      </c>
      <c r="AQ24" s="54">
        <v>0</v>
      </c>
      <c r="AR24" s="54">
        <v>213.72</v>
      </c>
      <c r="AS24" s="38">
        <v>3.5</v>
      </c>
      <c r="AT24" s="54">
        <v>4.2699999999999996</v>
      </c>
      <c r="AU24" s="54">
        <v>0</v>
      </c>
      <c r="AV24" s="54">
        <v>0</v>
      </c>
      <c r="AW24" s="54">
        <v>0</v>
      </c>
      <c r="AX24" s="54">
        <v>78.459999999999994</v>
      </c>
      <c r="AY24" s="54">
        <v>86.23</v>
      </c>
      <c r="AZ24" s="54">
        <v>127.49</v>
      </c>
      <c r="BA24" s="54">
        <v>100</v>
      </c>
      <c r="BB24" s="54">
        <v>110000</v>
      </c>
      <c r="BC24" s="38" t="s">
        <v>4</v>
      </c>
    </row>
    <row r="25" spans="1:55" s="13" customFormat="1" ht="24" customHeight="1" x14ac:dyDescent="0.15">
      <c r="A25" s="53"/>
      <c r="B25" s="53"/>
      <c r="C25" s="53"/>
      <c r="D25" s="53"/>
      <c r="E25" s="53"/>
      <c r="F25" s="53"/>
      <c r="G25" s="53"/>
      <c r="H25" s="53"/>
      <c r="J25" s="53"/>
      <c r="K25" s="53"/>
      <c r="L25" s="53"/>
      <c r="M25" s="53"/>
      <c r="N25" s="53"/>
      <c r="O25" s="53"/>
      <c r="P25" s="53"/>
      <c r="Q25" s="12">
        <v>133.38</v>
      </c>
      <c r="R25" s="14">
        <v>0</v>
      </c>
      <c r="S25" s="14">
        <v>20.6</v>
      </c>
      <c r="T25" s="14">
        <v>0</v>
      </c>
      <c r="U25" s="14">
        <v>0</v>
      </c>
      <c r="V25" s="14">
        <v>0</v>
      </c>
      <c r="W25" s="14">
        <v>7.85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31.38</v>
      </c>
      <c r="AD25" s="14"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s="13" customFormat="1" ht="24" customHeight="1" x14ac:dyDescent="0.15">
      <c r="A26" s="38">
        <v>7</v>
      </c>
      <c r="B26" s="38" t="s">
        <v>1270</v>
      </c>
      <c r="C26" s="38" t="s">
        <v>1271</v>
      </c>
      <c r="D26" s="38" t="s">
        <v>1272</v>
      </c>
      <c r="E26" s="38" t="s">
        <v>169</v>
      </c>
      <c r="F26" s="38" t="s">
        <v>719</v>
      </c>
      <c r="G26" s="38" t="s">
        <v>1252</v>
      </c>
      <c r="H26" s="38">
        <v>1</v>
      </c>
      <c r="J26" s="38">
        <v>2</v>
      </c>
      <c r="K26" s="38">
        <v>204</v>
      </c>
      <c r="L26" s="38">
        <v>0</v>
      </c>
      <c r="M26" s="38">
        <v>17</v>
      </c>
      <c r="N26" s="54">
        <v>153.29888</v>
      </c>
      <c r="O26" s="38">
        <v>158</v>
      </c>
      <c r="P26" s="54">
        <v>0.98076923076923095</v>
      </c>
      <c r="Q26" s="12">
        <v>144</v>
      </c>
      <c r="R26" s="12">
        <v>0</v>
      </c>
      <c r="S26" s="14">
        <v>22</v>
      </c>
      <c r="T26" s="14">
        <v>0</v>
      </c>
      <c r="U26" s="14">
        <v>0</v>
      </c>
      <c r="V26" s="14">
        <v>0</v>
      </c>
      <c r="W26" s="14">
        <v>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7</v>
      </c>
      <c r="AD26" s="14">
        <v>0</v>
      </c>
      <c r="AE26" s="54">
        <v>5.5</v>
      </c>
      <c r="AF26" s="54">
        <v>0</v>
      </c>
      <c r="AG26" s="54">
        <v>0</v>
      </c>
      <c r="AH26" s="54">
        <v>10</v>
      </c>
      <c r="AI26" s="54">
        <v>7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8">
        <v>0</v>
      </c>
      <c r="AP26" s="54">
        <v>0</v>
      </c>
      <c r="AQ26" s="54">
        <v>0</v>
      </c>
      <c r="AR26" s="54">
        <v>231.41</v>
      </c>
      <c r="AS26" s="38">
        <v>5.5</v>
      </c>
      <c r="AT26" s="54">
        <v>4.63</v>
      </c>
      <c r="AU26" s="54">
        <v>0</v>
      </c>
      <c r="AV26" s="54">
        <v>0</v>
      </c>
      <c r="AW26" s="54">
        <v>0</v>
      </c>
      <c r="AX26" s="54">
        <v>82.38</v>
      </c>
      <c r="AY26" s="54">
        <v>92.51</v>
      </c>
      <c r="AZ26" s="54">
        <v>138.9</v>
      </c>
      <c r="BA26" s="54">
        <v>100</v>
      </c>
      <c r="BB26" s="54">
        <v>155600</v>
      </c>
      <c r="BC26" s="38" t="s">
        <v>4</v>
      </c>
    </row>
    <row r="27" spans="1:55" s="13" customFormat="1" ht="24" customHeight="1" x14ac:dyDescent="0.15">
      <c r="A27" s="53"/>
      <c r="B27" s="53"/>
      <c r="C27" s="53"/>
      <c r="D27" s="53"/>
      <c r="E27" s="53"/>
      <c r="F27" s="53"/>
      <c r="G27" s="53"/>
      <c r="H27" s="53"/>
      <c r="J27" s="53"/>
      <c r="K27" s="53"/>
      <c r="L27" s="53"/>
      <c r="M27" s="53"/>
      <c r="N27" s="53"/>
      <c r="O27" s="53"/>
      <c r="P27" s="53"/>
      <c r="Q27" s="12">
        <v>141.22999999999999</v>
      </c>
      <c r="R27" s="14">
        <v>0</v>
      </c>
      <c r="S27" s="14">
        <v>32.369999999999997</v>
      </c>
      <c r="T27" s="14">
        <v>0</v>
      </c>
      <c r="U27" s="14">
        <v>0</v>
      </c>
      <c r="V27" s="14">
        <v>0</v>
      </c>
      <c r="W27" s="14">
        <v>7.85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27.46</v>
      </c>
      <c r="AD27" s="14">
        <v>0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s="13" customFormat="1" ht="24" customHeight="1" x14ac:dyDescent="0.15">
      <c r="A28" s="38">
        <v>8</v>
      </c>
      <c r="B28" s="38" t="s">
        <v>1273</v>
      </c>
      <c r="C28" s="38" t="s">
        <v>1274</v>
      </c>
      <c r="D28" s="38" t="s">
        <v>1275</v>
      </c>
      <c r="E28" s="38" t="s">
        <v>175</v>
      </c>
      <c r="F28" s="38" t="s">
        <v>602</v>
      </c>
      <c r="G28" s="38" t="s">
        <v>1259</v>
      </c>
      <c r="H28" s="38">
        <v>0</v>
      </c>
      <c r="J28" s="38">
        <v>0</v>
      </c>
      <c r="K28" s="38">
        <v>204</v>
      </c>
      <c r="L28" s="38">
        <v>0</v>
      </c>
      <c r="M28" s="38">
        <v>14</v>
      </c>
      <c r="N28" s="54">
        <v>100.8982</v>
      </c>
      <c r="O28" s="38">
        <v>120</v>
      </c>
      <c r="P28" s="54">
        <v>0.98076923076923095</v>
      </c>
      <c r="Q28" s="12">
        <v>120</v>
      </c>
      <c r="R28" s="12">
        <v>0</v>
      </c>
      <c r="S28" s="14">
        <v>8</v>
      </c>
      <c r="T28" s="14">
        <v>0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9</v>
      </c>
      <c r="AD28" s="14">
        <v>0</v>
      </c>
      <c r="AE28" s="54">
        <v>2</v>
      </c>
      <c r="AF28" s="54">
        <v>1</v>
      </c>
      <c r="AG28" s="54">
        <v>0</v>
      </c>
      <c r="AH28" s="54">
        <v>9.6199999999999992</v>
      </c>
      <c r="AI28" s="54">
        <v>7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38">
        <v>0</v>
      </c>
      <c r="AP28" s="54">
        <v>0</v>
      </c>
      <c r="AQ28" s="54">
        <v>0</v>
      </c>
      <c r="AR28" s="54">
        <v>191.24</v>
      </c>
      <c r="AS28" s="38">
        <v>2</v>
      </c>
      <c r="AT28" s="54">
        <v>3.82</v>
      </c>
      <c r="AU28" s="54">
        <v>0</v>
      </c>
      <c r="AV28" s="54">
        <v>0</v>
      </c>
      <c r="AW28" s="54">
        <v>0</v>
      </c>
      <c r="AX28" s="54">
        <v>78.459999999999994</v>
      </c>
      <c r="AY28" s="54">
        <v>84.28</v>
      </c>
      <c r="AZ28" s="54">
        <v>106.96</v>
      </c>
      <c r="BA28" s="54">
        <v>100</v>
      </c>
      <c r="BB28" s="54">
        <v>27800</v>
      </c>
      <c r="BC28" s="38" t="s">
        <v>4</v>
      </c>
    </row>
    <row r="29" spans="1:55" s="13" customFormat="1" ht="24" customHeight="1" x14ac:dyDescent="0.15">
      <c r="A29" s="53"/>
      <c r="B29" s="53"/>
      <c r="C29" s="53"/>
      <c r="D29" s="53"/>
      <c r="E29" s="53"/>
      <c r="F29" s="53"/>
      <c r="G29" s="53"/>
      <c r="H29" s="53"/>
      <c r="J29" s="53"/>
      <c r="K29" s="53"/>
      <c r="L29" s="53"/>
      <c r="M29" s="53"/>
      <c r="N29" s="53"/>
      <c r="O29" s="53"/>
      <c r="P29" s="53"/>
      <c r="Q29" s="12">
        <v>117.69</v>
      </c>
      <c r="R29" s="14">
        <v>0</v>
      </c>
      <c r="S29" s="14">
        <v>11.77</v>
      </c>
      <c r="T29" s="14">
        <v>0</v>
      </c>
      <c r="U29" s="14">
        <v>0</v>
      </c>
      <c r="V29" s="14">
        <v>0</v>
      </c>
      <c r="W29" s="14">
        <v>7.85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35.31</v>
      </c>
      <c r="AD29" s="14">
        <v>0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s="13" customFormat="1" ht="24" customHeight="1" x14ac:dyDescent="0.15">
      <c r="A30" s="38">
        <v>9</v>
      </c>
      <c r="B30" s="38" t="s">
        <v>1276</v>
      </c>
      <c r="C30" s="38" t="s">
        <v>1277</v>
      </c>
      <c r="D30" s="38" t="s">
        <v>1278</v>
      </c>
      <c r="E30" s="38" t="s">
        <v>175</v>
      </c>
      <c r="F30" s="38" t="s">
        <v>761</v>
      </c>
      <c r="G30" s="38" t="s">
        <v>1259</v>
      </c>
      <c r="H30" s="38">
        <v>0</v>
      </c>
      <c r="J30" s="38">
        <v>0</v>
      </c>
      <c r="K30" s="38">
        <v>204</v>
      </c>
      <c r="L30" s="38">
        <v>0</v>
      </c>
      <c r="M30" s="38">
        <v>14.5</v>
      </c>
      <c r="N30" s="54">
        <v>124.24</v>
      </c>
      <c r="O30" s="38">
        <v>128</v>
      </c>
      <c r="P30" s="54">
        <v>0.98076923076923095</v>
      </c>
      <c r="Q30" s="12">
        <v>124</v>
      </c>
      <c r="R30" s="12">
        <v>0</v>
      </c>
      <c r="S30" s="14">
        <v>12</v>
      </c>
      <c r="T30" s="14">
        <v>0</v>
      </c>
      <c r="U30" s="14">
        <v>0</v>
      </c>
      <c r="V30" s="14">
        <v>0</v>
      </c>
      <c r="W30" s="14">
        <v>1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9.5</v>
      </c>
      <c r="AD30" s="14">
        <v>0</v>
      </c>
      <c r="AE30" s="54">
        <v>3</v>
      </c>
      <c r="AF30" s="54">
        <v>0</v>
      </c>
      <c r="AG30" s="54">
        <v>0</v>
      </c>
      <c r="AH30" s="54">
        <v>10</v>
      </c>
      <c r="AI30" s="54">
        <v>7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38">
        <v>0</v>
      </c>
      <c r="AP30" s="54">
        <v>0</v>
      </c>
      <c r="AQ30" s="54">
        <v>0</v>
      </c>
      <c r="AR30" s="54">
        <v>204.38</v>
      </c>
      <c r="AS30" s="38">
        <v>3</v>
      </c>
      <c r="AT30" s="54">
        <v>4.09</v>
      </c>
      <c r="AU30" s="54">
        <v>0</v>
      </c>
      <c r="AV30" s="54">
        <v>0</v>
      </c>
      <c r="AW30" s="54">
        <v>0</v>
      </c>
      <c r="AX30" s="54">
        <v>76.5</v>
      </c>
      <c r="AY30" s="54">
        <v>83.59</v>
      </c>
      <c r="AZ30" s="54">
        <v>120.79</v>
      </c>
      <c r="BA30" s="54">
        <v>100</v>
      </c>
      <c r="BB30" s="54">
        <v>83200</v>
      </c>
      <c r="BC30" s="38" t="s">
        <v>4</v>
      </c>
    </row>
    <row r="31" spans="1:55" s="13" customFormat="1" ht="24" customHeight="1" x14ac:dyDescent="0.15">
      <c r="A31" s="53"/>
      <c r="B31" s="53"/>
      <c r="C31" s="53"/>
      <c r="D31" s="53"/>
      <c r="E31" s="53"/>
      <c r="F31" s="53"/>
      <c r="G31" s="53"/>
      <c r="H31" s="53"/>
      <c r="J31" s="53"/>
      <c r="K31" s="53"/>
      <c r="L31" s="53"/>
      <c r="M31" s="53"/>
      <c r="N31" s="53"/>
      <c r="O31" s="53"/>
      <c r="P31" s="53"/>
      <c r="Q31" s="12">
        <v>121.62</v>
      </c>
      <c r="R31" s="14">
        <v>0</v>
      </c>
      <c r="S31" s="14">
        <v>17.649999999999999</v>
      </c>
      <c r="T31" s="14">
        <v>0</v>
      </c>
      <c r="U31" s="14">
        <v>0</v>
      </c>
      <c r="V31" s="14">
        <v>0</v>
      </c>
      <c r="W31" s="14">
        <v>7.85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37.270000000000003</v>
      </c>
      <c r="AD31" s="14">
        <v>0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s="13" customFormat="1" ht="24" customHeight="1" x14ac:dyDescent="0.15">
      <c r="A32" s="38">
        <v>10</v>
      </c>
      <c r="B32" s="38" t="s">
        <v>1279</v>
      </c>
      <c r="C32" s="38" t="s">
        <v>1280</v>
      </c>
      <c r="D32" s="38" t="s">
        <v>1281</v>
      </c>
      <c r="E32" s="38" t="s">
        <v>175</v>
      </c>
      <c r="F32" s="38" t="s">
        <v>765</v>
      </c>
      <c r="G32" s="38" t="s">
        <v>1259</v>
      </c>
      <c r="H32" s="38">
        <v>0</v>
      </c>
      <c r="J32" s="38">
        <v>0</v>
      </c>
      <c r="K32" s="38">
        <v>204</v>
      </c>
      <c r="L32" s="38">
        <v>0</v>
      </c>
      <c r="M32" s="38">
        <v>15</v>
      </c>
      <c r="N32" s="54">
        <v>115.9983</v>
      </c>
      <c r="O32" s="38">
        <v>136</v>
      </c>
      <c r="P32" s="54">
        <v>0.98076923076923095</v>
      </c>
      <c r="Q32" s="12">
        <v>128</v>
      </c>
      <c r="R32" s="12">
        <v>0</v>
      </c>
      <c r="S32" s="14">
        <v>16</v>
      </c>
      <c r="T32" s="14">
        <v>0</v>
      </c>
      <c r="U32" s="14">
        <v>0</v>
      </c>
      <c r="V32" s="14">
        <v>0</v>
      </c>
      <c r="W32" s="14">
        <v>1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9</v>
      </c>
      <c r="AD32" s="14">
        <v>0</v>
      </c>
      <c r="AE32" s="54">
        <v>4</v>
      </c>
      <c r="AF32" s="54">
        <v>0</v>
      </c>
      <c r="AG32" s="54">
        <v>0</v>
      </c>
      <c r="AH32" s="54">
        <v>10</v>
      </c>
      <c r="AI32" s="54">
        <v>7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38">
        <v>0</v>
      </c>
      <c r="AP32" s="54">
        <v>0</v>
      </c>
      <c r="AQ32" s="54">
        <v>0</v>
      </c>
      <c r="AR32" s="54">
        <v>213.23</v>
      </c>
      <c r="AS32" s="38">
        <v>4</v>
      </c>
      <c r="AT32" s="54">
        <v>4.26</v>
      </c>
      <c r="AU32" s="54">
        <v>0</v>
      </c>
      <c r="AV32" s="54">
        <v>0</v>
      </c>
      <c r="AW32" s="54">
        <v>0</v>
      </c>
      <c r="AX32" s="54">
        <v>78.459999999999994</v>
      </c>
      <c r="AY32" s="54">
        <v>86.72</v>
      </c>
      <c r="AZ32" s="54">
        <v>126.51</v>
      </c>
      <c r="BA32" s="54">
        <v>100</v>
      </c>
      <c r="BB32" s="54">
        <v>106000</v>
      </c>
      <c r="BC32" s="38" t="s">
        <v>4</v>
      </c>
    </row>
    <row r="33" spans="1:55" s="13" customFormat="1" ht="24" customHeight="1" x14ac:dyDescent="0.15">
      <c r="A33" s="53"/>
      <c r="B33" s="53"/>
      <c r="C33" s="53"/>
      <c r="D33" s="53"/>
      <c r="E33" s="53"/>
      <c r="F33" s="53"/>
      <c r="G33" s="53"/>
      <c r="H33" s="53"/>
      <c r="J33" s="53"/>
      <c r="K33" s="53"/>
      <c r="L33" s="53"/>
      <c r="M33" s="53"/>
      <c r="N33" s="53"/>
      <c r="O33" s="53"/>
      <c r="P33" s="53"/>
      <c r="Q33" s="12">
        <v>125.54</v>
      </c>
      <c r="R33" s="14">
        <v>0</v>
      </c>
      <c r="S33" s="14">
        <v>23.54</v>
      </c>
      <c r="T33" s="14">
        <v>0</v>
      </c>
      <c r="U33" s="14">
        <v>0</v>
      </c>
      <c r="V33" s="14">
        <v>0</v>
      </c>
      <c r="W33" s="14">
        <v>7.85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35.31</v>
      </c>
      <c r="AD33" s="14">
        <v>0</v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</row>
    <row r="34" spans="1:55" s="13" customFormat="1" ht="24" customHeight="1" x14ac:dyDescent="0.15">
      <c r="A34" s="38">
        <v>11</v>
      </c>
      <c r="B34" s="38" t="s">
        <v>1282</v>
      </c>
      <c r="C34" s="38" t="s">
        <v>1283</v>
      </c>
      <c r="D34" s="38" t="s">
        <v>1284</v>
      </c>
      <c r="E34" s="38" t="s">
        <v>169</v>
      </c>
      <c r="F34" s="38" t="s">
        <v>765</v>
      </c>
      <c r="G34" s="38" t="s">
        <v>1252</v>
      </c>
      <c r="H34" s="38">
        <v>1</v>
      </c>
      <c r="J34" s="38">
        <v>2</v>
      </c>
      <c r="K34" s="38">
        <v>204</v>
      </c>
      <c r="L34" s="38">
        <v>0</v>
      </c>
      <c r="M34" s="38">
        <v>14.5</v>
      </c>
      <c r="N34" s="54">
        <v>98.750690000000006</v>
      </c>
      <c r="O34" s="38">
        <v>138</v>
      </c>
      <c r="P34" s="54">
        <v>0.98076923076923095</v>
      </c>
      <c r="Q34" s="12">
        <v>124</v>
      </c>
      <c r="R34" s="12">
        <v>0</v>
      </c>
      <c r="S34" s="14">
        <v>22</v>
      </c>
      <c r="T34" s="14">
        <v>0</v>
      </c>
      <c r="U34" s="14">
        <v>0</v>
      </c>
      <c r="V34" s="14">
        <v>0</v>
      </c>
      <c r="W34" s="14">
        <v>1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9</v>
      </c>
      <c r="AD34" s="14">
        <v>0</v>
      </c>
      <c r="AE34" s="54">
        <v>5.5</v>
      </c>
      <c r="AF34" s="54">
        <v>0.5</v>
      </c>
      <c r="AG34" s="54">
        <v>0</v>
      </c>
      <c r="AH34" s="54">
        <v>9.81</v>
      </c>
      <c r="AI34" s="54">
        <v>7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8">
        <v>0</v>
      </c>
      <c r="AP34" s="54">
        <v>0</v>
      </c>
      <c r="AQ34" s="54">
        <v>0</v>
      </c>
      <c r="AR34" s="54">
        <v>219.45</v>
      </c>
      <c r="AS34" s="38">
        <v>5.5</v>
      </c>
      <c r="AT34" s="54">
        <v>4.3899999999999997</v>
      </c>
      <c r="AU34" s="54">
        <v>0</v>
      </c>
      <c r="AV34" s="54">
        <v>0</v>
      </c>
      <c r="AW34" s="54">
        <v>0</v>
      </c>
      <c r="AX34" s="54">
        <v>74.540000000000006</v>
      </c>
      <c r="AY34" s="54">
        <v>84.43</v>
      </c>
      <c r="AZ34" s="54">
        <v>135.02000000000001</v>
      </c>
      <c r="BA34" s="54">
        <v>100</v>
      </c>
      <c r="BB34" s="54">
        <v>140100</v>
      </c>
      <c r="BC34" s="38" t="s">
        <v>4</v>
      </c>
    </row>
    <row r="35" spans="1:55" s="13" customFormat="1" ht="24" customHeight="1" x14ac:dyDescent="0.15">
      <c r="A35" s="53"/>
      <c r="B35" s="53"/>
      <c r="C35" s="53"/>
      <c r="D35" s="53"/>
      <c r="E35" s="53"/>
      <c r="F35" s="53"/>
      <c r="G35" s="53"/>
      <c r="H35" s="53"/>
      <c r="J35" s="53"/>
      <c r="K35" s="53"/>
      <c r="L35" s="53"/>
      <c r="M35" s="53"/>
      <c r="N35" s="53"/>
      <c r="O35" s="53"/>
      <c r="P35" s="53"/>
      <c r="Q35" s="12">
        <v>121.62</v>
      </c>
      <c r="R35" s="14">
        <v>0</v>
      </c>
      <c r="S35" s="14">
        <v>32.369999999999997</v>
      </c>
      <c r="T35" s="14">
        <v>0</v>
      </c>
      <c r="U35" s="14">
        <v>0</v>
      </c>
      <c r="V35" s="14">
        <v>0</v>
      </c>
      <c r="W35" s="14">
        <v>7.85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35.31</v>
      </c>
      <c r="AD35" s="14">
        <v>0</v>
      </c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</row>
    <row r="36" spans="1:55" s="13" customFormat="1" ht="24" customHeight="1" x14ac:dyDescent="0.15">
      <c r="A36" s="38">
        <v>12</v>
      </c>
      <c r="B36" s="38" t="s">
        <v>1285</v>
      </c>
      <c r="C36" s="38" t="s">
        <v>1286</v>
      </c>
      <c r="D36" s="38" t="s">
        <v>1287</v>
      </c>
      <c r="E36" s="38" t="s">
        <v>169</v>
      </c>
      <c r="F36" s="38" t="s">
        <v>765</v>
      </c>
      <c r="G36" s="38" t="s">
        <v>1252</v>
      </c>
      <c r="H36" s="38">
        <v>1</v>
      </c>
      <c r="J36" s="38">
        <v>3</v>
      </c>
      <c r="K36" s="38">
        <v>204</v>
      </c>
      <c r="L36" s="38">
        <v>0</v>
      </c>
      <c r="M36" s="38">
        <v>15</v>
      </c>
      <c r="N36" s="54">
        <v>105.16776</v>
      </c>
      <c r="O36" s="38">
        <v>142</v>
      </c>
      <c r="P36" s="54">
        <v>0.98076923076923095</v>
      </c>
      <c r="Q36" s="12">
        <v>128</v>
      </c>
      <c r="R36" s="12">
        <v>0</v>
      </c>
      <c r="S36" s="14">
        <v>22</v>
      </c>
      <c r="T36" s="14">
        <v>0</v>
      </c>
      <c r="U36" s="14">
        <v>0</v>
      </c>
      <c r="V36" s="14">
        <v>0</v>
      </c>
      <c r="W36" s="14">
        <v>1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9</v>
      </c>
      <c r="AD36" s="14">
        <v>0</v>
      </c>
      <c r="AE36" s="54">
        <v>5.5</v>
      </c>
      <c r="AF36" s="54">
        <v>0</v>
      </c>
      <c r="AG36" s="54">
        <v>0</v>
      </c>
      <c r="AH36" s="54">
        <v>10</v>
      </c>
      <c r="AI36" s="54">
        <v>7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8">
        <v>0</v>
      </c>
      <c r="AP36" s="54">
        <v>0</v>
      </c>
      <c r="AQ36" s="54">
        <v>0</v>
      </c>
      <c r="AR36" s="54">
        <v>223.56</v>
      </c>
      <c r="AS36" s="38">
        <v>5.5</v>
      </c>
      <c r="AT36" s="54">
        <v>4.47</v>
      </c>
      <c r="AU36" s="54">
        <v>0</v>
      </c>
      <c r="AV36" s="54">
        <v>0</v>
      </c>
      <c r="AW36" s="54">
        <v>0</v>
      </c>
      <c r="AX36" s="54">
        <v>78.459999999999994</v>
      </c>
      <c r="AY36" s="54">
        <v>88.43</v>
      </c>
      <c r="AZ36" s="54">
        <v>135.13</v>
      </c>
      <c r="BA36" s="54">
        <v>100</v>
      </c>
      <c r="BB36" s="54">
        <v>140500</v>
      </c>
      <c r="BC36" s="38" t="s">
        <v>4</v>
      </c>
    </row>
    <row r="37" spans="1:55" s="13" customFormat="1" ht="24" customHeight="1" x14ac:dyDescent="0.15">
      <c r="A37" s="53"/>
      <c r="B37" s="53"/>
      <c r="C37" s="53"/>
      <c r="D37" s="53"/>
      <c r="E37" s="53"/>
      <c r="F37" s="53"/>
      <c r="G37" s="53"/>
      <c r="H37" s="53"/>
      <c r="J37" s="53"/>
      <c r="K37" s="53"/>
      <c r="L37" s="53"/>
      <c r="M37" s="53"/>
      <c r="N37" s="53"/>
      <c r="O37" s="53"/>
      <c r="P37" s="53"/>
      <c r="Q37" s="12">
        <v>125.54</v>
      </c>
      <c r="R37" s="14">
        <v>0</v>
      </c>
      <c r="S37" s="14">
        <v>32.369999999999997</v>
      </c>
      <c r="T37" s="14">
        <v>0</v>
      </c>
      <c r="U37" s="14">
        <v>0</v>
      </c>
      <c r="V37" s="14">
        <v>0</v>
      </c>
      <c r="W37" s="14">
        <v>7.85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35.31</v>
      </c>
      <c r="AD37" s="14">
        <v>0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s="13" customFormat="1" ht="24" customHeight="1" x14ac:dyDescent="0.15">
      <c r="A38" s="38">
        <v>13</v>
      </c>
      <c r="B38" s="38" t="s">
        <v>1288</v>
      </c>
      <c r="C38" s="38" t="s">
        <v>1289</v>
      </c>
      <c r="D38" s="38" t="s">
        <v>1290</v>
      </c>
      <c r="E38" s="38" t="s">
        <v>169</v>
      </c>
      <c r="F38" s="38" t="s">
        <v>1081</v>
      </c>
      <c r="G38" s="38" t="s">
        <v>1252</v>
      </c>
      <c r="H38" s="38">
        <v>0</v>
      </c>
      <c r="J38" s="38">
        <v>0</v>
      </c>
      <c r="K38" s="38">
        <v>204</v>
      </c>
      <c r="L38" s="38">
        <v>0</v>
      </c>
      <c r="M38" s="38">
        <v>15</v>
      </c>
      <c r="N38" s="54">
        <v>111.77</v>
      </c>
      <c r="O38" s="38">
        <v>136</v>
      </c>
      <c r="P38" s="54">
        <v>0.98076923076923095</v>
      </c>
      <c r="Q38" s="12">
        <v>128</v>
      </c>
      <c r="R38" s="12">
        <v>0</v>
      </c>
      <c r="S38" s="14">
        <v>16</v>
      </c>
      <c r="T38" s="14">
        <v>0</v>
      </c>
      <c r="U38" s="14">
        <v>0</v>
      </c>
      <c r="V38" s="14">
        <v>0</v>
      </c>
      <c r="W38" s="14">
        <v>1</v>
      </c>
      <c r="X38" s="14">
        <v>1</v>
      </c>
      <c r="Y38" s="14">
        <v>0</v>
      </c>
      <c r="Z38" s="14">
        <v>0</v>
      </c>
      <c r="AA38" s="14">
        <v>0</v>
      </c>
      <c r="AB38" s="14">
        <v>0</v>
      </c>
      <c r="AC38" s="14">
        <v>8</v>
      </c>
      <c r="AD38" s="14">
        <v>0</v>
      </c>
      <c r="AE38" s="54">
        <v>4</v>
      </c>
      <c r="AF38" s="54">
        <v>0</v>
      </c>
      <c r="AG38" s="54">
        <v>0</v>
      </c>
      <c r="AH38" s="54">
        <v>10</v>
      </c>
      <c r="AI38" s="54">
        <v>7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38">
        <v>0</v>
      </c>
      <c r="AP38" s="54">
        <v>0</v>
      </c>
      <c r="AQ38" s="54">
        <v>0</v>
      </c>
      <c r="AR38" s="54">
        <v>220.99</v>
      </c>
      <c r="AS38" s="38">
        <v>4</v>
      </c>
      <c r="AT38" s="54">
        <v>4.42</v>
      </c>
      <c r="AU38" s="54">
        <v>0</v>
      </c>
      <c r="AV38" s="54">
        <v>0</v>
      </c>
      <c r="AW38" s="54">
        <v>0</v>
      </c>
      <c r="AX38" s="54">
        <v>78.459999999999994</v>
      </c>
      <c r="AY38" s="54">
        <v>86.88</v>
      </c>
      <c r="AZ38" s="54">
        <v>134.11000000000001</v>
      </c>
      <c r="BA38" s="54">
        <v>100</v>
      </c>
      <c r="BB38" s="54">
        <v>136400</v>
      </c>
      <c r="BC38" s="38" t="s">
        <v>4</v>
      </c>
    </row>
    <row r="39" spans="1:55" s="13" customFormat="1" ht="24" customHeight="1" x14ac:dyDescent="0.15">
      <c r="A39" s="53"/>
      <c r="B39" s="53"/>
      <c r="C39" s="53"/>
      <c r="D39" s="53"/>
      <c r="E39" s="53"/>
      <c r="F39" s="53"/>
      <c r="G39" s="53"/>
      <c r="H39" s="53"/>
      <c r="J39" s="53"/>
      <c r="K39" s="53"/>
      <c r="L39" s="53"/>
      <c r="M39" s="53"/>
      <c r="N39" s="53"/>
      <c r="O39" s="53"/>
      <c r="P39" s="53"/>
      <c r="Q39" s="12">
        <v>125.54</v>
      </c>
      <c r="R39" s="14">
        <v>0</v>
      </c>
      <c r="S39" s="14">
        <v>23.54</v>
      </c>
      <c r="T39" s="14">
        <v>0</v>
      </c>
      <c r="U39" s="14">
        <v>0</v>
      </c>
      <c r="V39" s="14">
        <v>0</v>
      </c>
      <c r="W39" s="14">
        <v>7.85</v>
      </c>
      <c r="X39" s="14">
        <v>11.680587164315</v>
      </c>
      <c r="Y39" s="14">
        <v>0</v>
      </c>
      <c r="Z39" s="14">
        <v>0</v>
      </c>
      <c r="AA39" s="14">
        <v>0</v>
      </c>
      <c r="AB39" s="14">
        <v>0</v>
      </c>
      <c r="AC39" s="14">
        <v>31.38</v>
      </c>
      <c r="AD39" s="14">
        <v>0</v>
      </c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s="13" customFormat="1" ht="24" customHeight="1" x14ac:dyDescent="0.15">
      <c r="A40" s="38">
        <v>14</v>
      </c>
      <c r="B40" s="38" t="s">
        <v>1291</v>
      </c>
      <c r="C40" s="38" t="s">
        <v>1292</v>
      </c>
      <c r="D40" s="38" t="s">
        <v>1293</v>
      </c>
      <c r="E40" s="38" t="s">
        <v>169</v>
      </c>
      <c r="F40" s="38" t="s">
        <v>1081</v>
      </c>
      <c r="G40" s="38" t="s">
        <v>1252</v>
      </c>
      <c r="H40" s="38">
        <v>1</v>
      </c>
      <c r="J40" s="38">
        <v>1</v>
      </c>
      <c r="K40" s="38">
        <v>204</v>
      </c>
      <c r="L40" s="38">
        <v>0</v>
      </c>
      <c r="M40" s="38">
        <v>12.5</v>
      </c>
      <c r="N40" s="54">
        <v>79.73648</v>
      </c>
      <c r="O40" s="38">
        <v>110</v>
      </c>
      <c r="P40" s="54">
        <v>0.98076923076923095</v>
      </c>
      <c r="Q40" s="12">
        <v>108</v>
      </c>
      <c r="R40" s="12">
        <v>0</v>
      </c>
      <c r="S40" s="14">
        <v>10</v>
      </c>
      <c r="T40" s="14">
        <v>0</v>
      </c>
      <c r="U40" s="14">
        <v>0</v>
      </c>
      <c r="V40" s="14">
        <v>0</v>
      </c>
      <c r="W40" s="14">
        <v>1</v>
      </c>
      <c r="X40" s="14">
        <v>1</v>
      </c>
      <c r="Y40" s="14">
        <v>0</v>
      </c>
      <c r="Z40" s="14">
        <v>0</v>
      </c>
      <c r="AA40" s="14">
        <v>0</v>
      </c>
      <c r="AB40" s="14">
        <v>0</v>
      </c>
      <c r="AC40" s="14">
        <v>8.5</v>
      </c>
      <c r="AD40" s="14">
        <v>0</v>
      </c>
      <c r="AE40" s="54">
        <v>2.5</v>
      </c>
      <c r="AF40" s="54">
        <v>2</v>
      </c>
      <c r="AG40" s="54">
        <v>0</v>
      </c>
      <c r="AH40" s="54">
        <v>9.23</v>
      </c>
      <c r="AI40" s="54">
        <v>7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38">
        <v>0</v>
      </c>
      <c r="AP40" s="54">
        <v>0</v>
      </c>
      <c r="AQ40" s="54">
        <v>0</v>
      </c>
      <c r="AR40" s="54">
        <v>191.56</v>
      </c>
      <c r="AS40" s="38">
        <v>2.5</v>
      </c>
      <c r="AT40" s="54">
        <v>3.83</v>
      </c>
      <c r="AU40" s="54">
        <v>0</v>
      </c>
      <c r="AV40" s="54">
        <v>0</v>
      </c>
      <c r="AW40" s="54">
        <v>0</v>
      </c>
      <c r="AX40" s="54">
        <v>68.650000000000006</v>
      </c>
      <c r="AY40" s="54">
        <v>74.98</v>
      </c>
      <c r="AZ40" s="54">
        <v>116.58</v>
      </c>
      <c r="BA40" s="54">
        <v>100</v>
      </c>
      <c r="BB40" s="54">
        <v>66300</v>
      </c>
      <c r="BC40" s="38" t="s">
        <v>4</v>
      </c>
    </row>
    <row r="41" spans="1:55" s="13" customFormat="1" ht="24" customHeight="1" x14ac:dyDescent="0.15">
      <c r="A41" s="53"/>
      <c r="B41" s="53"/>
      <c r="C41" s="53"/>
      <c r="D41" s="53"/>
      <c r="E41" s="53"/>
      <c r="F41" s="53"/>
      <c r="G41" s="53"/>
      <c r="H41" s="53"/>
      <c r="J41" s="53"/>
      <c r="K41" s="53"/>
      <c r="L41" s="53"/>
      <c r="M41" s="53"/>
      <c r="N41" s="53"/>
      <c r="O41" s="53"/>
      <c r="P41" s="53"/>
      <c r="Q41" s="12">
        <v>105.92</v>
      </c>
      <c r="R41" s="14">
        <v>0</v>
      </c>
      <c r="S41" s="14">
        <v>14.71</v>
      </c>
      <c r="T41" s="14">
        <v>0</v>
      </c>
      <c r="U41" s="14">
        <v>0</v>
      </c>
      <c r="V41" s="14">
        <v>0</v>
      </c>
      <c r="W41" s="14">
        <v>7.85</v>
      </c>
      <c r="X41" s="14">
        <v>11.0038689121529</v>
      </c>
      <c r="Y41" s="14">
        <v>0</v>
      </c>
      <c r="Z41" s="14">
        <v>0</v>
      </c>
      <c r="AA41" s="14">
        <v>0</v>
      </c>
      <c r="AB41" s="14">
        <v>0</v>
      </c>
      <c r="AC41" s="14">
        <v>33.35</v>
      </c>
      <c r="AD41" s="14">
        <v>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</row>
    <row r="42" spans="1:55" s="13" customFormat="1" ht="24" customHeight="1" x14ac:dyDescent="0.15">
      <c r="A42" s="38">
        <v>15</v>
      </c>
      <c r="B42" s="38" t="s">
        <v>1294</v>
      </c>
      <c r="C42" s="38" t="s">
        <v>1295</v>
      </c>
      <c r="D42" s="38" t="s">
        <v>1296</v>
      </c>
      <c r="E42" s="38" t="s">
        <v>169</v>
      </c>
      <c r="F42" s="38" t="s">
        <v>1081</v>
      </c>
      <c r="G42" s="38" t="s">
        <v>1252</v>
      </c>
      <c r="H42" s="38">
        <v>1</v>
      </c>
      <c r="J42" s="38">
        <v>3</v>
      </c>
      <c r="K42" s="38">
        <v>204</v>
      </c>
      <c r="L42" s="38">
        <v>0</v>
      </c>
      <c r="M42" s="38">
        <v>16.5</v>
      </c>
      <c r="N42" s="54">
        <v>131.73638</v>
      </c>
      <c r="O42" s="38">
        <v>154</v>
      </c>
      <c r="P42" s="54">
        <v>0.98076923076923095</v>
      </c>
      <c r="Q42" s="12">
        <v>140</v>
      </c>
      <c r="R42" s="12">
        <v>0</v>
      </c>
      <c r="S42" s="14">
        <v>22</v>
      </c>
      <c r="T42" s="14">
        <v>0</v>
      </c>
      <c r="U42" s="14">
        <v>0</v>
      </c>
      <c r="V42" s="14">
        <v>0</v>
      </c>
      <c r="W42" s="14">
        <v>1</v>
      </c>
      <c r="X42" s="14">
        <v>0</v>
      </c>
      <c r="Y42" s="14">
        <v>1</v>
      </c>
      <c r="Z42" s="14">
        <v>0</v>
      </c>
      <c r="AA42" s="14">
        <v>0</v>
      </c>
      <c r="AB42" s="14">
        <v>0</v>
      </c>
      <c r="AC42" s="14">
        <v>6.5</v>
      </c>
      <c r="AD42" s="14">
        <v>0</v>
      </c>
      <c r="AE42" s="54">
        <v>5.5</v>
      </c>
      <c r="AF42" s="54">
        <v>0</v>
      </c>
      <c r="AG42" s="54">
        <v>0</v>
      </c>
      <c r="AH42" s="54">
        <v>10</v>
      </c>
      <c r="AI42" s="54">
        <v>7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38">
        <v>0</v>
      </c>
      <c r="AP42" s="54">
        <v>0</v>
      </c>
      <c r="AQ42" s="54">
        <v>0</v>
      </c>
      <c r="AR42" s="54">
        <v>233.37</v>
      </c>
      <c r="AS42" s="38">
        <v>5.5</v>
      </c>
      <c r="AT42" s="54">
        <v>4.67</v>
      </c>
      <c r="AU42" s="54">
        <v>0</v>
      </c>
      <c r="AV42" s="54">
        <v>0</v>
      </c>
      <c r="AW42" s="54">
        <v>0</v>
      </c>
      <c r="AX42" s="54">
        <v>84.35</v>
      </c>
      <c r="AY42" s="54">
        <v>94.52</v>
      </c>
      <c r="AZ42" s="54">
        <v>138.85</v>
      </c>
      <c r="BA42" s="54">
        <v>100</v>
      </c>
      <c r="BB42" s="54">
        <v>155400</v>
      </c>
      <c r="BC42" s="38" t="s">
        <v>4</v>
      </c>
    </row>
    <row r="43" spans="1:55" s="13" customFormat="1" ht="24" customHeight="1" x14ac:dyDescent="0.15">
      <c r="A43" s="53"/>
      <c r="B43" s="53"/>
      <c r="C43" s="53"/>
      <c r="D43" s="53"/>
      <c r="E43" s="53"/>
      <c r="F43" s="53"/>
      <c r="G43" s="53"/>
      <c r="H43" s="53"/>
      <c r="J43" s="53"/>
      <c r="K43" s="53"/>
      <c r="L43" s="53"/>
      <c r="M43" s="53"/>
      <c r="N43" s="53"/>
      <c r="O43" s="53"/>
      <c r="P43" s="53"/>
      <c r="Q43" s="12">
        <v>137.31</v>
      </c>
      <c r="R43" s="14">
        <v>0</v>
      </c>
      <c r="S43" s="14">
        <v>32.369999999999997</v>
      </c>
      <c r="T43" s="14">
        <v>0</v>
      </c>
      <c r="U43" s="14">
        <v>0</v>
      </c>
      <c r="V43" s="14">
        <v>0</v>
      </c>
      <c r="W43" s="14">
        <v>7.85</v>
      </c>
      <c r="X43" s="14">
        <v>0</v>
      </c>
      <c r="Y43" s="14">
        <v>7.85</v>
      </c>
      <c r="Z43" s="14">
        <v>0</v>
      </c>
      <c r="AA43" s="14">
        <v>0</v>
      </c>
      <c r="AB43" s="14">
        <v>0</v>
      </c>
      <c r="AC43" s="14">
        <v>25.5</v>
      </c>
      <c r="AD43" s="14">
        <v>0</v>
      </c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</row>
    <row r="44" spans="1:55" s="13" customFormat="1" ht="24" customHeight="1" x14ac:dyDescent="0.15">
      <c r="A44" s="38">
        <v>16</v>
      </c>
      <c r="B44" s="38" t="s">
        <v>1297</v>
      </c>
      <c r="C44" s="38" t="s">
        <v>1298</v>
      </c>
      <c r="D44" s="38" t="s">
        <v>1299</v>
      </c>
      <c r="E44" s="38" t="s">
        <v>169</v>
      </c>
      <c r="F44" s="38" t="s">
        <v>783</v>
      </c>
      <c r="G44" s="38" t="s">
        <v>1252</v>
      </c>
      <c r="H44" s="38">
        <v>1</v>
      </c>
      <c r="J44" s="38">
        <v>3</v>
      </c>
      <c r="K44" s="38">
        <v>204</v>
      </c>
      <c r="L44" s="38">
        <v>0</v>
      </c>
      <c r="M44" s="38">
        <v>16</v>
      </c>
      <c r="N44" s="54">
        <v>109.89819</v>
      </c>
      <c r="O44" s="38">
        <v>152</v>
      </c>
      <c r="P44" s="54">
        <v>0.98076923076923095</v>
      </c>
      <c r="Q44" s="12">
        <v>136</v>
      </c>
      <c r="R44" s="12">
        <v>0</v>
      </c>
      <c r="S44" s="14">
        <v>24</v>
      </c>
      <c r="T44" s="14">
        <v>0</v>
      </c>
      <c r="U44" s="14">
        <v>0</v>
      </c>
      <c r="V44" s="14">
        <v>0</v>
      </c>
      <c r="W44" s="14">
        <v>1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8</v>
      </c>
      <c r="AD44" s="14">
        <v>0</v>
      </c>
      <c r="AE44" s="54">
        <v>6</v>
      </c>
      <c r="AF44" s="54">
        <v>0</v>
      </c>
      <c r="AG44" s="54">
        <v>0</v>
      </c>
      <c r="AH44" s="54">
        <v>10</v>
      </c>
      <c r="AI44" s="54">
        <v>7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38">
        <v>0</v>
      </c>
      <c r="AP44" s="54">
        <v>0</v>
      </c>
      <c r="AQ44" s="54">
        <v>0</v>
      </c>
      <c r="AR44" s="54">
        <v>230.93</v>
      </c>
      <c r="AS44" s="38">
        <v>6</v>
      </c>
      <c r="AT44" s="54">
        <v>4.62</v>
      </c>
      <c r="AU44" s="54">
        <v>0</v>
      </c>
      <c r="AV44" s="54">
        <v>0</v>
      </c>
      <c r="AW44" s="54">
        <v>0</v>
      </c>
      <c r="AX44" s="54">
        <v>78.459999999999994</v>
      </c>
      <c r="AY44" s="54">
        <v>89.08</v>
      </c>
      <c r="AZ44" s="54">
        <v>141.85</v>
      </c>
      <c r="BA44" s="54">
        <v>100</v>
      </c>
      <c r="BB44" s="54">
        <v>167400</v>
      </c>
      <c r="BC44" s="38" t="s">
        <v>4</v>
      </c>
    </row>
    <row r="45" spans="1:55" s="13" customFormat="1" ht="24" customHeight="1" x14ac:dyDescent="0.15">
      <c r="A45" s="53"/>
      <c r="B45" s="53"/>
      <c r="C45" s="53"/>
      <c r="D45" s="53"/>
      <c r="E45" s="53"/>
      <c r="F45" s="53"/>
      <c r="G45" s="53"/>
      <c r="H45" s="53"/>
      <c r="J45" s="53"/>
      <c r="K45" s="53"/>
      <c r="L45" s="53"/>
      <c r="M45" s="53"/>
      <c r="N45" s="53"/>
      <c r="O45" s="53"/>
      <c r="P45" s="53"/>
      <c r="Q45" s="12">
        <v>133.38</v>
      </c>
      <c r="R45" s="14">
        <v>0</v>
      </c>
      <c r="S45" s="14">
        <v>35.31</v>
      </c>
      <c r="T45" s="14">
        <v>0</v>
      </c>
      <c r="U45" s="14">
        <v>0</v>
      </c>
      <c r="V45" s="14">
        <v>0</v>
      </c>
      <c r="W45" s="14">
        <v>7.85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31.38</v>
      </c>
      <c r="AD45" s="14">
        <v>0</v>
      </c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</row>
    <row r="46" spans="1:55" s="13" customFormat="1" ht="24" customHeight="1" x14ac:dyDescent="0.15">
      <c r="A46" s="38">
        <v>17</v>
      </c>
      <c r="B46" s="38" t="s">
        <v>1300</v>
      </c>
      <c r="C46" s="38" t="s">
        <v>1301</v>
      </c>
      <c r="D46" s="38" t="s">
        <v>1302</v>
      </c>
      <c r="E46" s="38" t="s">
        <v>175</v>
      </c>
      <c r="F46" s="38" t="s">
        <v>624</v>
      </c>
      <c r="G46" s="38" t="s">
        <v>1259</v>
      </c>
      <c r="H46" s="38">
        <v>1</v>
      </c>
      <c r="J46" s="38">
        <v>0</v>
      </c>
      <c r="K46" s="38">
        <v>204</v>
      </c>
      <c r="L46" s="38">
        <v>0</v>
      </c>
      <c r="M46" s="38">
        <v>16</v>
      </c>
      <c r="N46" s="54">
        <v>143.11320000000001</v>
      </c>
      <c r="O46" s="38">
        <v>148</v>
      </c>
      <c r="P46" s="54">
        <v>0.98076923076923095</v>
      </c>
      <c r="Q46" s="12">
        <v>136</v>
      </c>
      <c r="R46" s="12">
        <v>0</v>
      </c>
      <c r="S46" s="14">
        <v>20</v>
      </c>
      <c r="T46" s="14">
        <v>0</v>
      </c>
      <c r="U46" s="14">
        <v>0</v>
      </c>
      <c r="V46" s="14">
        <v>0</v>
      </c>
      <c r="W46" s="14">
        <v>1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8</v>
      </c>
      <c r="AD46" s="14">
        <v>0</v>
      </c>
      <c r="AE46" s="54">
        <v>5</v>
      </c>
      <c r="AF46" s="54">
        <v>0</v>
      </c>
      <c r="AG46" s="54">
        <v>0</v>
      </c>
      <c r="AH46" s="54">
        <v>10</v>
      </c>
      <c r="AI46" s="54">
        <v>7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38">
        <v>0</v>
      </c>
      <c r="AP46" s="54">
        <v>0</v>
      </c>
      <c r="AQ46" s="54">
        <v>0</v>
      </c>
      <c r="AR46" s="54">
        <v>224.04</v>
      </c>
      <c r="AS46" s="38">
        <v>5</v>
      </c>
      <c r="AT46" s="54">
        <v>4.4800000000000004</v>
      </c>
      <c r="AU46" s="54">
        <v>0</v>
      </c>
      <c r="AV46" s="54">
        <v>0</v>
      </c>
      <c r="AW46" s="54">
        <v>0</v>
      </c>
      <c r="AX46" s="54">
        <v>78.459999999999994</v>
      </c>
      <c r="AY46" s="54">
        <v>87.94</v>
      </c>
      <c r="AZ46" s="54">
        <v>136.1</v>
      </c>
      <c r="BA46" s="54">
        <v>100</v>
      </c>
      <c r="BB46" s="54">
        <v>144400</v>
      </c>
      <c r="BC46" s="38" t="s">
        <v>4</v>
      </c>
    </row>
    <row r="47" spans="1:55" s="13" customFormat="1" ht="24" customHeight="1" x14ac:dyDescent="0.15">
      <c r="A47" s="53"/>
      <c r="B47" s="53"/>
      <c r="C47" s="53"/>
      <c r="D47" s="53"/>
      <c r="E47" s="53"/>
      <c r="F47" s="53"/>
      <c r="G47" s="53"/>
      <c r="H47" s="53"/>
      <c r="J47" s="53"/>
      <c r="K47" s="53"/>
      <c r="L47" s="53"/>
      <c r="M47" s="53"/>
      <c r="N47" s="53"/>
      <c r="O47" s="53"/>
      <c r="P47" s="53"/>
      <c r="Q47" s="12">
        <v>133.38</v>
      </c>
      <c r="R47" s="14">
        <v>0</v>
      </c>
      <c r="S47" s="14">
        <v>29.42</v>
      </c>
      <c r="T47" s="14">
        <v>0</v>
      </c>
      <c r="U47" s="14">
        <v>0</v>
      </c>
      <c r="V47" s="14">
        <v>0</v>
      </c>
      <c r="W47" s="14">
        <v>7.85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31.38</v>
      </c>
      <c r="AD47" s="14">
        <v>0</v>
      </c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</row>
    <row r="48" spans="1:55" s="13" customFormat="1" ht="24" customHeight="1" x14ac:dyDescent="0.15">
      <c r="A48" s="38">
        <v>18</v>
      </c>
      <c r="B48" s="38" t="s">
        <v>1303</v>
      </c>
      <c r="C48" s="38" t="s">
        <v>1304</v>
      </c>
      <c r="D48" s="38" t="s">
        <v>1305</v>
      </c>
      <c r="E48" s="38" t="s">
        <v>169</v>
      </c>
      <c r="F48" s="38" t="s">
        <v>624</v>
      </c>
      <c r="G48" s="38" t="s">
        <v>1252</v>
      </c>
      <c r="H48" s="38">
        <v>0</v>
      </c>
      <c r="J48" s="38">
        <v>1</v>
      </c>
      <c r="K48" s="38">
        <v>204</v>
      </c>
      <c r="L48" s="38">
        <v>0</v>
      </c>
      <c r="M48" s="38">
        <v>15.5</v>
      </c>
      <c r="N48" s="54">
        <v>111.755</v>
      </c>
      <c r="O48" s="38">
        <v>142</v>
      </c>
      <c r="P48" s="54">
        <v>0.98076923076923095</v>
      </c>
      <c r="Q48" s="12">
        <v>132</v>
      </c>
      <c r="R48" s="12">
        <v>0</v>
      </c>
      <c r="S48" s="14">
        <v>18</v>
      </c>
      <c r="T48" s="14">
        <v>0</v>
      </c>
      <c r="U48" s="14">
        <v>0</v>
      </c>
      <c r="V48" s="14">
        <v>0</v>
      </c>
      <c r="W48" s="14">
        <v>1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8</v>
      </c>
      <c r="AD48" s="14">
        <v>0</v>
      </c>
      <c r="AE48" s="54">
        <v>4.5</v>
      </c>
      <c r="AF48" s="54">
        <v>0.5</v>
      </c>
      <c r="AG48" s="54">
        <v>0</v>
      </c>
      <c r="AH48" s="54">
        <v>9.81</v>
      </c>
      <c r="AI48" s="54">
        <v>7</v>
      </c>
      <c r="AJ48" s="54">
        <v>0</v>
      </c>
      <c r="AK48" s="54">
        <v>8</v>
      </c>
      <c r="AL48" s="54">
        <v>0</v>
      </c>
      <c r="AM48" s="54">
        <v>0</v>
      </c>
      <c r="AN48" s="54">
        <v>0</v>
      </c>
      <c r="AO48" s="38">
        <v>0</v>
      </c>
      <c r="AP48" s="54">
        <v>0</v>
      </c>
      <c r="AQ48" s="54">
        <v>0</v>
      </c>
      <c r="AR48" s="54">
        <v>224.48</v>
      </c>
      <c r="AS48" s="38">
        <v>4.5</v>
      </c>
      <c r="AT48" s="54">
        <v>4.49</v>
      </c>
      <c r="AU48" s="54">
        <v>0</v>
      </c>
      <c r="AV48" s="54">
        <v>0</v>
      </c>
      <c r="AW48" s="54">
        <v>0</v>
      </c>
      <c r="AX48" s="54">
        <v>74.540000000000006</v>
      </c>
      <c r="AY48" s="54">
        <v>83.53</v>
      </c>
      <c r="AZ48" s="54">
        <v>140.94999999999999</v>
      </c>
      <c r="BA48" s="54">
        <v>100</v>
      </c>
      <c r="BB48" s="54">
        <v>163800</v>
      </c>
      <c r="BC48" s="38" t="s">
        <v>4</v>
      </c>
    </row>
    <row r="49" spans="1:55" s="13" customFormat="1" ht="24" customHeight="1" x14ac:dyDescent="0.15">
      <c r="A49" s="53"/>
      <c r="B49" s="53"/>
      <c r="C49" s="53"/>
      <c r="D49" s="53"/>
      <c r="E49" s="53"/>
      <c r="F49" s="53"/>
      <c r="G49" s="53"/>
      <c r="H49" s="53"/>
      <c r="J49" s="53"/>
      <c r="K49" s="53"/>
      <c r="L49" s="53"/>
      <c r="M49" s="53"/>
      <c r="N49" s="53"/>
      <c r="O49" s="53"/>
      <c r="P49" s="53"/>
      <c r="Q49" s="12">
        <v>129.46</v>
      </c>
      <c r="R49" s="14">
        <v>0</v>
      </c>
      <c r="S49" s="14">
        <v>26.48</v>
      </c>
      <c r="T49" s="14">
        <v>0</v>
      </c>
      <c r="U49" s="14">
        <v>0</v>
      </c>
      <c r="V49" s="14">
        <v>0</v>
      </c>
      <c r="W49" s="14">
        <v>7.85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31.38</v>
      </c>
      <c r="AD49" s="14">
        <v>0</v>
      </c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</row>
    <row r="50" spans="1:55" s="13" customFormat="1" ht="24" customHeight="1" x14ac:dyDescent="0.15">
      <c r="A50" s="38">
        <v>19</v>
      </c>
      <c r="B50" s="38" t="s">
        <v>1306</v>
      </c>
      <c r="C50" s="38" t="s">
        <v>1307</v>
      </c>
      <c r="D50" s="38" t="s">
        <v>1308</v>
      </c>
      <c r="E50" s="38" t="s">
        <v>169</v>
      </c>
      <c r="F50" s="38" t="s">
        <v>624</v>
      </c>
      <c r="G50" s="38" t="s">
        <v>1252</v>
      </c>
      <c r="H50" s="38">
        <v>1</v>
      </c>
      <c r="J50" s="38">
        <v>2</v>
      </c>
      <c r="K50" s="38">
        <v>204</v>
      </c>
      <c r="L50" s="38">
        <v>0</v>
      </c>
      <c r="M50" s="38">
        <v>16</v>
      </c>
      <c r="N50" s="54">
        <v>124.47138</v>
      </c>
      <c r="O50" s="38">
        <v>146</v>
      </c>
      <c r="P50" s="54">
        <v>0.98076923076923095</v>
      </c>
      <c r="Q50" s="12">
        <v>136</v>
      </c>
      <c r="R50" s="12">
        <v>0</v>
      </c>
      <c r="S50" s="14">
        <v>18</v>
      </c>
      <c r="T50" s="14">
        <v>0</v>
      </c>
      <c r="U50" s="14">
        <v>0</v>
      </c>
      <c r="V50" s="14">
        <v>0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8</v>
      </c>
      <c r="AD50" s="14">
        <v>0</v>
      </c>
      <c r="AE50" s="54">
        <v>4.5</v>
      </c>
      <c r="AF50" s="54">
        <v>0</v>
      </c>
      <c r="AG50" s="54">
        <v>0</v>
      </c>
      <c r="AH50" s="54">
        <v>10</v>
      </c>
      <c r="AI50" s="54">
        <v>7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38">
        <v>0</v>
      </c>
      <c r="AP50" s="54">
        <v>0</v>
      </c>
      <c r="AQ50" s="54">
        <v>0</v>
      </c>
      <c r="AR50" s="54">
        <v>220.6</v>
      </c>
      <c r="AS50" s="38">
        <v>4.5</v>
      </c>
      <c r="AT50" s="54">
        <v>4.41</v>
      </c>
      <c r="AU50" s="54">
        <v>0</v>
      </c>
      <c r="AV50" s="54">
        <v>0</v>
      </c>
      <c r="AW50" s="54">
        <v>0</v>
      </c>
      <c r="AX50" s="54">
        <v>78.459999999999994</v>
      </c>
      <c r="AY50" s="54">
        <v>87.37</v>
      </c>
      <c r="AZ50" s="54">
        <v>133.22999999999999</v>
      </c>
      <c r="BA50" s="54">
        <v>100</v>
      </c>
      <c r="BB50" s="54">
        <v>132900</v>
      </c>
      <c r="BC50" s="38" t="s">
        <v>4</v>
      </c>
    </row>
    <row r="51" spans="1:55" s="13" customFormat="1" ht="24" customHeight="1" x14ac:dyDescent="0.15">
      <c r="A51" s="53"/>
      <c r="B51" s="53"/>
      <c r="C51" s="53"/>
      <c r="D51" s="53"/>
      <c r="E51" s="53"/>
      <c r="F51" s="53"/>
      <c r="G51" s="53"/>
      <c r="H51" s="53"/>
      <c r="J51" s="53"/>
      <c r="K51" s="53"/>
      <c r="L51" s="53"/>
      <c r="M51" s="53"/>
      <c r="N51" s="53"/>
      <c r="O51" s="53"/>
      <c r="P51" s="53"/>
      <c r="Q51" s="12">
        <v>133.38</v>
      </c>
      <c r="R51" s="14">
        <v>0</v>
      </c>
      <c r="S51" s="14">
        <v>26.48</v>
      </c>
      <c r="T51" s="14">
        <v>0</v>
      </c>
      <c r="U51" s="14">
        <v>0</v>
      </c>
      <c r="V51" s="14">
        <v>0</v>
      </c>
      <c r="W51" s="14">
        <v>7.85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31.38</v>
      </c>
      <c r="AD51" s="14">
        <v>0</v>
      </c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</row>
    <row r="52" spans="1:55" s="13" customFormat="1" ht="24" customHeight="1" x14ac:dyDescent="0.15">
      <c r="A52" s="38">
        <v>20</v>
      </c>
      <c r="B52" s="38" t="s">
        <v>1309</v>
      </c>
      <c r="C52" s="38" t="s">
        <v>1310</v>
      </c>
      <c r="D52" s="38" t="s">
        <v>1311</v>
      </c>
      <c r="E52" s="38" t="s">
        <v>169</v>
      </c>
      <c r="F52" s="38" t="s">
        <v>253</v>
      </c>
      <c r="G52" s="38" t="s">
        <v>1252</v>
      </c>
      <c r="H52" s="38">
        <v>0</v>
      </c>
      <c r="J52" s="38">
        <v>3</v>
      </c>
      <c r="K52" s="38">
        <v>204</v>
      </c>
      <c r="L52" s="38">
        <v>0</v>
      </c>
      <c r="M52" s="38">
        <v>14</v>
      </c>
      <c r="N52" s="54">
        <v>95.336380000000005</v>
      </c>
      <c r="O52" s="38">
        <v>116</v>
      </c>
      <c r="P52" s="54">
        <v>0.98076923076923095</v>
      </c>
      <c r="Q52" s="12">
        <v>120</v>
      </c>
      <c r="R52" s="12">
        <v>0</v>
      </c>
      <c r="S52" s="14">
        <v>4</v>
      </c>
      <c r="T52" s="14">
        <v>0</v>
      </c>
      <c r="U52" s="14">
        <v>0</v>
      </c>
      <c r="V52" s="14">
        <v>0</v>
      </c>
      <c r="W52" s="14">
        <v>1</v>
      </c>
      <c r="X52" s="14">
        <v>0</v>
      </c>
      <c r="Y52" s="14">
        <v>1</v>
      </c>
      <c r="Z52" s="14">
        <v>0</v>
      </c>
      <c r="AA52" s="14">
        <v>0</v>
      </c>
      <c r="AB52" s="14">
        <v>0</v>
      </c>
      <c r="AC52" s="14">
        <v>8</v>
      </c>
      <c r="AD52" s="14">
        <v>0</v>
      </c>
      <c r="AE52" s="54">
        <v>1</v>
      </c>
      <c r="AF52" s="54">
        <v>1</v>
      </c>
      <c r="AG52" s="54">
        <v>0</v>
      </c>
      <c r="AH52" s="54">
        <v>9.6199999999999992</v>
      </c>
      <c r="AI52" s="54">
        <v>7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38">
        <v>0</v>
      </c>
      <c r="AP52" s="54">
        <v>0</v>
      </c>
      <c r="AQ52" s="54">
        <v>0</v>
      </c>
      <c r="AR52" s="54">
        <v>188.27</v>
      </c>
      <c r="AS52" s="38">
        <v>1</v>
      </c>
      <c r="AT52" s="54">
        <v>3.77</v>
      </c>
      <c r="AU52" s="54">
        <v>0</v>
      </c>
      <c r="AV52" s="54">
        <v>0</v>
      </c>
      <c r="AW52" s="54">
        <v>0</v>
      </c>
      <c r="AX52" s="54">
        <v>78.459999999999994</v>
      </c>
      <c r="AY52" s="54">
        <v>83.23</v>
      </c>
      <c r="AZ52" s="54">
        <v>105.04</v>
      </c>
      <c r="BA52" s="54">
        <v>100</v>
      </c>
      <c r="BB52" s="54">
        <v>20200</v>
      </c>
      <c r="BC52" s="38" t="s">
        <v>4</v>
      </c>
    </row>
    <row r="53" spans="1:55" s="13" customFormat="1" ht="24" customHeight="1" x14ac:dyDescent="0.15">
      <c r="A53" s="53"/>
      <c r="B53" s="53"/>
      <c r="C53" s="53"/>
      <c r="D53" s="53"/>
      <c r="E53" s="53"/>
      <c r="F53" s="53"/>
      <c r="G53" s="53"/>
      <c r="H53" s="53"/>
      <c r="J53" s="53"/>
      <c r="K53" s="53"/>
      <c r="L53" s="53"/>
      <c r="M53" s="53"/>
      <c r="N53" s="53"/>
      <c r="O53" s="53"/>
      <c r="P53" s="53"/>
      <c r="Q53" s="12">
        <v>117.69</v>
      </c>
      <c r="R53" s="14">
        <v>0</v>
      </c>
      <c r="S53" s="14">
        <v>5.88</v>
      </c>
      <c r="T53" s="14">
        <v>0</v>
      </c>
      <c r="U53" s="14">
        <v>0</v>
      </c>
      <c r="V53" s="14">
        <v>0</v>
      </c>
      <c r="W53" s="14">
        <v>7.85</v>
      </c>
      <c r="X53" s="14">
        <v>0</v>
      </c>
      <c r="Y53" s="14">
        <v>7.85</v>
      </c>
      <c r="Z53" s="14">
        <v>0</v>
      </c>
      <c r="AA53" s="14">
        <v>0</v>
      </c>
      <c r="AB53" s="14">
        <v>0</v>
      </c>
      <c r="AC53" s="14">
        <v>31.38</v>
      </c>
      <c r="AD53" s="14">
        <v>0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</row>
    <row r="54" spans="1:55" s="13" customFormat="1" ht="24" customHeight="1" x14ac:dyDescent="0.15">
      <c r="A54" s="38">
        <v>21</v>
      </c>
      <c r="B54" s="38" t="s">
        <v>1312</v>
      </c>
      <c r="C54" s="38" t="s">
        <v>1313</v>
      </c>
      <c r="D54" s="38" t="s">
        <v>1314</v>
      </c>
      <c r="E54" s="38" t="s">
        <v>169</v>
      </c>
      <c r="F54" s="38" t="s">
        <v>253</v>
      </c>
      <c r="G54" s="38" t="s">
        <v>1252</v>
      </c>
      <c r="H54" s="38">
        <v>1</v>
      </c>
      <c r="J54" s="38">
        <v>6</v>
      </c>
      <c r="K54" s="38">
        <v>204</v>
      </c>
      <c r="L54" s="38">
        <v>0</v>
      </c>
      <c r="M54" s="38">
        <v>16</v>
      </c>
      <c r="N54" s="54">
        <v>136.13</v>
      </c>
      <c r="O54" s="38">
        <v>142</v>
      </c>
      <c r="P54" s="54">
        <v>0.98076923076923095</v>
      </c>
      <c r="Q54" s="12">
        <v>136</v>
      </c>
      <c r="R54" s="12">
        <v>0</v>
      </c>
      <c r="S54" s="14">
        <v>14</v>
      </c>
      <c r="T54" s="14">
        <v>0</v>
      </c>
      <c r="U54" s="14">
        <v>0</v>
      </c>
      <c r="V54" s="14">
        <v>0</v>
      </c>
      <c r="W54" s="14">
        <v>1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8</v>
      </c>
      <c r="AD54" s="14">
        <v>0</v>
      </c>
      <c r="AE54" s="54">
        <v>3.5</v>
      </c>
      <c r="AF54" s="54">
        <v>0</v>
      </c>
      <c r="AG54" s="54">
        <v>0</v>
      </c>
      <c r="AH54" s="54">
        <v>10</v>
      </c>
      <c r="AI54" s="54">
        <v>7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38">
        <v>0</v>
      </c>
      <c r="AP54" s="54">
        <v>0</v>
      </c>
      <c r="AQ54" s="54">
        <v>0</v>
      </c>
      <c r="AR54" s="54">
        <v>213.72</v>
      </c>
      <c r="AS54" s="38">
        <v>3.5</v>
      </c>
      <c r="AT54" s="54">
        <v>4.2699999999999996</v>
      </c>
      <c r="AU54" s="54">
        <v>0</v>
      </c>
      <c r="AV54" s="54">
        <v>0</v>
      </c>
      <c r="AW54" s="54">
        <v>0</v>
      </c>
      <c r="AX54" s="54">
        <v>78.459999999999994</v>
      </c>
      <c r="AY54" s="54">
        <v>86.23</v>
      </c>
      <c r="AZ54" s="54">
        <v>127.49</v>
      </c>
      <c r="BA54" s="54">
        <v>100</v>
      </c>
      <c r="BB54" s="54">
        <v>110000</v>
      </c>
      <c r="BC54" s="38" t="s">
        <v>4</v>
      </c>
    </row>
    <row r="55" spans="1:55" s="13" customFormat="1" ht="24" customHeight="1" x14ac:dyDescent="0.15">
      <c r="A55" s="53"/>
      <c r="B55" s="53"/>
      <c r="C55" s="53"/>
      <c r="D55" s="53"/>
      <c r="E55" s="53"/>
      <c r="F55" s="53"/>
      <c r="G55" s="53"/>
      <c r="H55" s="53"/>
      <c r="J55" s="53"/>
      <c r="K55" s="53"/>
      <c r="L55" s="53"/>
      <c r="M55" s="53"/>
      <c r="N55" s="53"/>
      <c r="O55" s="53"/>
      <c r="P55" s="53"/>
      <c r="Q55" s="12">
        <v>133.38</v>
      </c>
      <c r="R55" s="14">
        <v>0</v>
      </c>
      <c r="S55" s="14">
        <v>20.6</v>
      </c>
      <c r="T55" s="14">
        <v>0</v>
      </c>
      <c r="U55" s="14">
        <v>0</v>
      </c>
      <c r="V55" s="14">
        <v>0</v>
      </c>
      <c r="W55" s="14">
        <v>7.85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31.38</v>
      </c>
      <c r="AD55" s="14">
        <v>0</v>
      </c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</row>
    <row r="56" spans="1:55" s="13" customFormat="1" ht="24" customHeight="1" x14ac:dyDescent="0.15">
      <c r="A56" s="38">
        <v>22</v>
      </c>
      <c r="B56" s="38" t="s">
        <v>1315</v>
      </c>
      <c r="C56" s="38" t="s">
        <v>1316</v>
      </c>
      <c r="D56" s="38" t="s">
        <v>1317</v>
      </c>
      <c r="E56" s="38" t="s">
        <v>169</v>
      </c>
      <c r="F56" s="38" t="s">
        <v>322</v>
      </c>
      <c r="G56" s="38" t="s">
        <v>1252</v>
      </c>
      <c r="H56" s="38">
        <v>0</v>
      </c>
      <c r="J56" s="38">
        <v>0</v>
      </c>
      <c r="K56" s="38">
        <v>204</v>
      </c>
      <c r="L56" s="38">
        <v>0</v>
      </c>
      <c r="M56" s="38">
        <v>14.5</v>
      </c>
      <c r="N56" s="54">
        <v>96.37</v>
      </c>
      <c r="O56" s="38">
        <v>122</v>
      </c>
      <c r="P56" s="54">
        <v>0.98076923076923095</v>
      </c>
      <c r="Q56" s="12">
        <v>124</v>
      </c>
      <c r="R56" s="12">
        <v>0</v>
      </c>
      <c r="S56" s="14">
        <v>6</v>
      </c>
      <c r="T56" s="14">
        <v>0</v>
      </c>
      <c r="U56" s="14">
        <v>0</v>
      </c>
      <c r="V56" s="14">
        <v>0</v>
      </c>
      <c r="W56" s="14">
        <v>1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7.5</v>
      </c>
      <c r="AD56" s="14">
        <v>0</v>
      </c>
      <c r="AE56" s="54">
        <v>1.5</v>
      </c>
      <c r="AF56" s="54">
        <v>2</v>
      </c>
      <c r="AG56" s="54">
        <v>0</v>
      </c>
      <c r="AH56" s="54">
        <v>9.23</v>
      </c>
      <c r="AI56" s="54">
        <v>7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38">
        <v>0</v>
      </c>
      <c r="AP56" s="54">
        <v>0</v>
      </c>
      <c r="AQ56" s="54">
        <v>0</v>
      </c>
      <c r="AR56" s="54">
        <v>185.44</v>
      </c>
      <c r="AS56" s="38">
        <v>1.5</v>
      </c>
      <c r="AT56" s="54">
        <v>3.71</v>
      </c>
      <c r="AU56" s="54">
        <v>0</v>
      </c>
      <c r="AV56" s="54">
        <v>0</v>
      </c>
      <c r="AW56" s="54">
        <v>0</v>
      </c>
      <c r="AX56" s="54">
        <v>78.459999999999994</v>
      </c>
      <c r="AY56" s="54">
        <v>83.67</v>
      </c>
      <c r="AZ56" s="54">
        <v>101.77</v>
      </c>
      <c r="BA56" s="54">
        <v>100</v>
      </c>
      <c r="BB56" s="54">
        <v>7100</v>
      </c>
      <c r="BC56" s="38" t="s">
        <v>4</v>
      </c>
    </row>
    <row r="57" spans="1:55" s="13" customFormat="1" ht="24" customHeight="1" x14ac:dyDescent="0.15">
      <c r="A57" s="53"/>
      <c r="B57" s="53"/>
      <c r="C57" s="53"/>
      <c r="D57" s="53"/>
      <c r="E57" s="53"/>
      <c r="F57" s="53"/>
      <c r="G57" s="53"/>
      <c r="H57" s="53"/>
      <c r="J57" s="53"/>
      <c r="K57" s="53"/>
      <c r="L57" s="53"/>
      <c r="M57" s="53"/>
      <c r="N57" s="53"/>
      <c r="O57" s="53"/>
      <c r="P57" s="53"/>
      <c r="Q57" s="12">
        <v>121.62</v>
      </c>
      <c r="R57" s="14">
        <v>0</v>
      </c>
      <c r="S57" s="14">
        <v>8.83</v>
      </c>
      <c r="T57" s="14">
        <v>0</v>
      </c>
      <c r="U57" s="14">
        <v>0</v>
      </c>
      <c r="V57" s="14">
        <v>0</v>
      </c>
      <c r="W57" s="14">
        <v>7.85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29.42</v>
      </c>
      <c r="AD57" s="14">
        <v>0</v>
      </c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</row>
    <row r="58" spans="1:55" s="13" customFormat="1" ht="24" customHeight="1" x14ac:dyDescent="0.15">
      <c r="A58" s="38">
        <v>23</v>
      </c>
      <c r="B58" s="38" t="s">
        <v>1318</v>
      </c>
      <c r="C58" s="38" t="s">
        <v>1319</v>
      </c>
      <c r="D58" s="38" t="s">
        <v>1320</v>
      </c>
      <c r="E58" s="38" t="s">
        <v>169</v>
      </c>
      <c r="F58" s="38" t="s">
        <v>322</v>
      </c>
      <c r="G58" s="38" t="s">
        <v>1252</v>
      </c>
      <c r="H58" s="38">
        <v>1</v>
      </c>
      <c r="J58" s="38">
        <v>0</v>
      </c>
      <c r="K58" s="38">
        <v>204</v>
      </c>
      <c r="L58" s="38">
        <v>0</v>
      </c>
      <c r="M58" s="38">
        <v>15.5</v>
      </c>
      <c r="N58" s="54">
        <v>110.72957</v>
      </c>
      <c r="O58" s="38">
        <v>134</v>
      </c>
      <c r="P58" s="54">
        <v>0.98076923076923095</v>
      </c>
      <c r="Q58" s="12">
        <v>132</v>
      </c>
      <c r="R58" s="12">
        <v>0</v>
      </c>
      <c r="S58" s="14">
        <v>10</v>
      </c>
      <c r="T58" s="14">
        <v>0</v>
      </c>
      <c r="U58" s="14">
        <v>0</v>
      </c>
      <c r="V58" s="14">
        <v>0</v>
      </c>
      <c r="W58" s="14">
        <v>1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8</v>
      </c>
      <c r="AD58" s="14">
        <v>0</v>
      </c>
      <c r="AE58" s="54">
        <v>2.5</v>
      </c>
      <c r="AF58" s="54">
        <v>0.5</v>
      </c>
      <c r="AG58" s="54">
        <v>0</v>
      </c>
      <c r="AH58" s="54">
        <v>9.81</v>
      </c>
      <c r="AI58" s="54">
        <v>7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38">
        <v>0</v>
      </c>
      <c r="AP58" s="54">
        <v>0</v>
      </c>
      <c r="AQ58" s="54">
        <v>0</v>
      </c>
      <c r="AR58" s="54">
        <v>202.71</v>
      </c>
      <c r="AS58" s="38">
        <v>2.5</v>
      </c>
      <c r="AT58" s="54">
        <v>4.05</v>
      </c>
      <c r="AU58" s="54">
        <v>0</v>
      </c>
      <c r="AV58" s="54">
        <v>0</v>
      </c>
      <c r="AW58" s="54">
        <v>0</v>
      </c>
      <c r="AX58" s="54">
        <v>78.459999999999994</v>
      </c>
      <c r="AY58" s="54">
        <v>85.01</v>
      </c>
      <c r="AZ58" s="54">
        <v>117.7</v>
      </c>
      <c r="BA58" s="54">
        <v>100</v>
      </c>
      <c r="BB58" s="54">
        <v>70800</v>
      </c>
      <c r="BC58" s="38" t="s">
        <v>4</v>
      </c>
    </row>
    <row r="59" spans="1:55" s="13" customFormat="1" ht="24" customHeight="1" x14ac:dyDescent="0.15">
      <c r="A59" s="53"/>
      <c r="B59" s="53"/>
      <c r="C59" s="53"/>
      <c r="D59" s="53"/>
      <c r="E59" s="53"/>
      <c r="F59" s="53"/>
      <c r="G59" s="53"/>
      <c r="H59" s="53"/>
      <c r="J59" s="53"/>
      <c r="K59" s="53"/>
      <c r="L59" s="53"/>
      <c r="M59" s="53"/>
      <c r="N59" s="53"/>
      <c r="O59" s="53"/>
      <c r="P59" s="53"/>
      <c r="Q59" s="12">
        <v>129.46</v>
      </c>
      <c r="R59" s="14">
        <v>0</v>
      </c>
      <c r="S59" s="14">
        <v>14.71</v>
      </c>
      <c r="T59" s="14">
        <v>0</v>
      </c>
      <c r="U59" s="14">
        <v>0</v>
      </c>
      <c r="V59" s="14">
        <v>0</v>
      </c>
      <c r="W59" s="14">
        <v>7.85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31.38</v>
      </c>
      <c r="AD59" s="14">
        <v>0</v>
      </c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</row>
    <row r="60" spans="1:55" s="13" customFormat="1" ht="24" customHeight="1" x14ac:dyDescent="0.15">
      <c r="A60" s="38">
        <v>24</v>
      </c>
      <c r="B60" s="38" t="s">
        <v>1321</v>
      </c>
      <c r="C60" s="38" t="s">
        <v>1322</v>
      </c>
      <c r="D60" s="38" t="s">
        <v>1323</v>
      </c>
      <c r="E60" s="38" t="s">
        <v>169</v>
      </c>
      <c r="F60" s="38" t="s">
        <v>1324</v>
      </c>
      <c r="G60" s="38" t="s">
        <v>1252</v>
      </c>
      <c r="H60" s="38">
        <v>1</v>
      </c>
      <c r="J60" s="38">
        <v>1</v>
      </c>
      <c r="K60" s="38">
        <v>204</v>
      </c>
      <c r="L60" s="38">
        <v>0</v>
      </c>
      <c r="M60" s="38">
        <v>15.4375</v>
      </c>
      <c r="N60" s="54">
        <v>128.9888</v>
      </c>
      <c r="O60" s="38">
        <v>133.5</v>
      </c>
      <c r="P60" s="54">
        <v>0.98076923076923095</v>
      </c>
      <c r="Q60" s="12">
        <v>131.5</v>
      </c>
      <c r="R60" s="12">
        <v>0</v>
      </c>
      <c r="S60" s="14">
        <v>10</v>
      </c>
      <c r="T60" s="14">
        <v>0</v>
      </c>
      <c r="U60" s="14">
        <v>0</v>
      </c>
      <c r="V60" s="14">
        <v>0</v>
      </c>
      <c r="W60" s="14">
        <v>1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8</v>
      </c>
      <c r="AD60" s="14">
        <v>0</v>
      </c>
      <c r="AE60" s="54">
        <v>2.5</v>
      </c>
      <c r="AF60" s="54">
        <v>0.5625</v>
      </c>
      <c r="AG60" s="54">
        <v>0</v>
      </c>
      <c r="AH60" s="54">
        <v>9.7799999999999994</v>
      </c>
      <c r="AI60" s="54">
        <v>7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  <c r="AO60" s="38">
        <v>0</v>
      </c>
      <c r="AP60" s="54">
        <v>0</v>
      </c>
      <c r="AQ60" s="54">
        <v>0</v>
      </c>
      <c r="AR60" s="54">
        <v>202.19</v>
      </c>
      <c r="AS60" s="38">
        <v>2.5</v>
      </c>
      <c r="AT60" s="54">
        <v>4.04</v>
      </c>
      <c r="AU60" s="54">
        <v>0</v>
      </c>
      <c r="AV60" s="54">
        <v>0</v>
      </c>
      <c r="AW60" s="54">
        <v>0</v>
      </c>
      <c r="AX60" s="54">
        <v>78.459999999999994</v>
      </c>
      <c r="AY60" s="54">
        <v>85</v>
      </c>
      <c r="AZ60" s="54">
        <v>117.19</v>
      </c>
      <c r="BA60" s="54">
        <v>100</v>
      </c>
      <c r="BB60" s="54">
        <v>68800</v>
      </c>
      <c r="BC60" s="38" t="s">
        <v>4</v>
      </c>
    </row>
    <row r="61" spans="1:55" s="13" customFormat="1" ht="24" customHeight="1" x14ac:dyDescent="0.15">
      <c r="A61" s="53"/>
      <c r="B61" s="53"/>
      <c r="C61" s="53"/>
      <c r="D61" s="53"/>
      <c r="E61" s="53"/>
      <c r="F61" s="53"/>
      <c r="G61" s="53"/>
      <c r="H61" s="53"/>
      <c r="J61" s="53"/>
      <c r="K61" s="53"/>
      <c r="L61" s="53"/>
      <c r="M61" s="53"/>
      <c r="N61" s="53"/>
      <c r="O61" s="53"/>
      <c r="P61" s="53"/>
      <c r="Q61" s="12">
        <v>128.97</v>
      </c>
      <c r="R61" s="14">
        <v>0</v>
      </c>
      <c r="S61" s="14">
        <v>14.71</v>
      </c>
      <c r="T61" s="14">
        <v>0</v>
      </c>
      <c r="U61" s="14">
        <v>0</v>
      </c>
      <c r="V61" s="14">
        <v>0</v>
      </c>
      <c r="W61" s="14">
        <v>7.85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31.38</v>
      </c>
      <c r="AD61" s="14">
        <v>0</v>
      </c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</row>
    <row r="62" spans="1:55" s="13" customFormat="1" ht="24" customHeight="1" x14ac:dyDescent="0.15">
      <c r="A62" s="38">
        <v>25</v>
      </c>
      <c r="B62" s="38" t="s">
        <v>1325</v>
      </c>
      <c r="C62" s="38" t="s">
        <v>1326</v>
      </c>
      <c r="D62" s="38" t="s">
        <v>1327</v>
      </c>
      <c r="E62" s="38" t="s">
        <v>169</v>
      </c>
      <c r="F62" s="38" t="s">
        <v>1195</v>
      </c>
      <c r="G62" s="38" t="s">
        <v>1252</v>
      </c>
      <c r="H62" s="38">
        <v>1</v>
      </c>
      <c r="J62" s="38">
        <v>4</v>
      </c>
      <c r="K62" s="38">
        <v>204</v>
      </c>
      <c r="L62" s="38">
        <v>0</v>
      </c>
      <c r="M62" s="38">
        <v>16</v>
      </c>
      <c r="N62" s="54">
        <v>111.435</v>
      </c>
      <c r="O62" s="38">
        <v>150</v>
      </c>
      <c r="P62" s="54">
        <v>0.98076923076923095</v>
      </c>
      <c r="Q62" s="12">
        <v>136</v>
      </c>
      <c r="R62" s="12">
        <v>0</v>
      </c>
      <c r="S62" s="14">
        <v>22</v>
      </c>
      <c r="T62" s="14">
        <v>0</v>
      </c>
      <c r="U62" s="14">
        <v>0</v>
      </c>
      <c r="V62" s="14">
        <v>0</v>
      </c>
      <c r="W62" s="14">
        <v>1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8</v>
      </c>
      <c r="AD62" s="14">
        <v>0</v>
      </c>
      <c r="AE62" s="54">
        <v>5.5</v>
      </c>
      <c r="AF62" s="54">
        <v>0</v>
      </c>
      <c r="AG62" s="54">
        <v>0</v>
      </c>
      <c r="AH62" s="54">
        <v>10</v>
      </c>
      <c r="AI62" s="54">
        <v>7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38">
        <v>0</v>
      </c>
      <c r="AP62" s="54">
        <v>0</v>
      </c>
      <c r="AQ62" s="54">
        <v>0</v>
      </c>
      <c r="AR62" s="54">
        <v>227.49</v>
      </c>
      <c r="AS62" s="38">
        <v>5.5</v>
      </c>
      <c r="AT62" s="54">
        <v>4.55</v>
      </c>
      <c r="AU62" s="54">
        <v>0</v>
      </c>
      <c r="AV62" s="54">
        <v>0</v>
      </c>
      <c r="AW62" s="54">
        <v>0</v>
      </c>
      <c r="AX62" s="54">
        <v>78.459999999999994</v>
      </c>
      <c r="AY62" s="54">
        <v>88.51</v>
      </c>
      <c r="AZ62" s="54">
        <v>138.97999999999999</v>
      </c>
      <c r="BA62" s="54">
        <v>100</v>
      </c>
      <c r="BB62" s="54">
        <v>155900</v>
      </c>
      <c r="BC62" s="38" t="s">
        <v>4</v>
      </c>
    </row>
    <row r="63" spans="1:55" s="13" customFormat="1" ht="24" customHeight="1" x14ac:dyDescent="0.15">
      <c r="A63" s="53"/>
      <c r="B63" s="53"/>
      <c r="C63" s="53"/>
      <c r="D63" s="53"/>
      <c r="E63" s="53"/>
      <c r="F63" s="53"/>
      <c r="G63" s="53"/>
      <c r="H63" s="53"/>
      <c r="J63" s="53"/>
      <c r="K63" s="53"/>
      <c r="L63" s="53"/>
      <c r="M63" s="53"/>
      <c r="N63" s="53"/>
      <c r="O63" s="53"/>
      <c r="P63" s="53"/>
      <c r="Q63" s="12">
        <v>133.38</v>
      </c>
      <c r="R63" s="14">
        <v>0</v>
      </c>
      <c r="S63" s="14">
        <v>32.369999999999997</v>
      </c>
      <c r="T63" s="14">
        <v>0</v>
      </c>
      <c r="U63" s="14">
        <v>0</v>
      </c>
      <c r="V63" s="14">
        <v>0</v>
      </c>
      <c r="W63" s="14">
        <v>7.85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31.38</v>
      </c>
      <c r="AD63" s="14">
        <v>0</v>
      </c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</row>
    <row r="64" spans="1:55" s="13" customFormat="1" ht="24" customHeight="1" x14ac:dyDescent="0.15">
      <c r="A64" s="38">
        <v>26</v>
      </c>
      <c r="B64" s="38" t="s">
        <v>1328</v>
      </c>
      <c r="C64" s="38" t="s">
        <v>1329</v>
      </c>
      <c r="D64" s="38" t="s">
        <v>1330</v>
      </c>
      <c r="E64" s="38" t="s">
        <v>169</v>
      </c>
      <c r="F64" s="38" t="s">
        <v>637</v>
      </c>
      <c r="G64" s="38" t="s">
        <v>1252</v>
      </c>
      <c r="H64" s="38">
        <v>1</v>
      </c>
      <c r="J64" s="38">
        <v>1</v>
      </c>
      <c r="K64" s="38">
        <v>204</v>
      </c>
      <c r="L64" s="38">
        <v>0</v>
      </c>
      <c r="M64" s="38">
        <v>15.5</v>
      </c>
      <c r="N64" s="54">
        <v>83.726380000000006</v>
      </c>
      <c r="O64" s="38">
        <v>142</v>
      </c>
      <c r="P64" s="54">
        <v>0.98076923076923095</v>
      </c>
      <c r="Q64" s="12">
        <v>132</v>
      </c>
      <c r="R64" s="12">
        <v>0</v>
      </c>
      <c r="S64" s="14">
        <v>18</v>
      </c>
      <c r="T64" s="14">
        <v>0</v>
      </c>
      <c r="U64" s="14">
        <v>0</v>
      </c>
      <c r="V64" s="14">
        <v>0</v>
      </c>
      <c r="W64" s="14">
        <v>1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6.5</v>
      </c>
      <c r="AD64" s="14">
        <v>0</v>
      </c>
      <c r="AE64" s="54">
        <v>4.5</v>
      </c>
      <c r="AF64" s="54">
        <v>2</v>
      </c>
      <c r="AG64" s="54">
        <v>0</v>
      </c>
      <c r="AH64" s="54">
        <v>9.23</v>
      </c>
      <c r="AI64" s="54">
        <v>7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38">
        <v>0</v>
      </c>
      <c r="AP64" s="54">
        <v>0</v>
      </c>
      <c r="AQ64" s="54">
        <v>0</v>
      </c>
      <c r="AR64" s="54">
        <v>210.02</v>
      </c>
      <c r="AS64" s="38">
        <v>4.5</v>
      </c>
      <c r="AT64" s="54">
        <v>4.2</v>
      </c>
      <c r="AU64" s="54">
        <v>0</v>
      </c>
      <c r="AV64" s="54">
        <v>0</v>
      </c>
      <c r="AW64" s="54">
        <v>0</v>
      </c>
      <c r="AX64" s="54">
        <v>80.42</v>
      </c>
      <c r="AY64" s="54">
        <v>89.12</v>
      </c>
      <c r="AZ64" s="54">
        <v>120.9</v>
      </c>
      <c r="BA64" s="54">
        <v>100</v>
      </c>
      <c r="BB64" s="54">
        <v>83600</v>
      </c>
      <c r="BC64" s="38" t="s">
        <v>4</v>
      </c>
    </row>
    <row r="65" spans="1:55" s="13" customFormat="1" ht="24" customHeight="1" x14ac:dyDescent="0.15">
      <c r="A65" s="53"/>
      <c r="B65" s="53"/>
      <c r="C65" s="53"/>
      <c r="D65" s="53"/>
      <c r="E65" s="53"/>
      <c r="F65" s="53"/>
      <c r="G65" s="53"/>
      <c r="H65" s="53"/>
      <c r="J65" s="53"/>
      <c r="K65" s="53"/>
      <c r="L65" s="53"/>
      <c r="M65" s="53"/>
      <c r="N65" s="53"/>
      <c r="O65" s="53"/>
      <c r="P65" s="53"/>
      <c r="Q65" s="12">
        <v>129.46</v>
      </c>
      <c r="R65" s="14">
        <v>0</v>
      </c>
      <c r="S65" s="14">
        <v>26.48</v>
      </c>
      <c r="T65" s="14">
        <v>0</v>
      </c>
      <c r="U65" s="14">
        <v>0</v>
      </c>
      <c r="V65" s="14">
        <v>0</v>
      </c>
      <c r="W65" s="14">
        <v>7.85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25.5</v>
      </c>
      <c r="AD65" s="14">
        <v>0</v>
      </c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</row>
    <row r="66" spans="1:55" s="13" customFormat="1" ht="24" customHeight="1" x14ac:dyDescent="0.15">
      <c r="A66" s="38">
        <v>27</v>
      </c>
      <c r="B66" s="38" t="s">
        <v>1331</v>
      </c>
      <c r="C66" s="38" t="s">
        <v>1332</v>
      </c>
      <c r="D66" s="38" t="s">
        <v>1333</v>
      </c>
      <c r="E66" s="38" t="s">
        <v>169</v>
      </c>
      <c r="F66" s="38" t="s">
        <v>1106</v>
      </c>
      <c r="G66" s="38" t="s">
        <v>1252</v>
      </c>
      <c r="H66" s="38">
        <v>1</v>
      </c>
      <c r="J66" s="38">
        <v>0</v>
      </c>
      <c r="K66" s="38">
        <v>204</v>
      </c>
      <c r="L66" s="38">
        <v>0</v>
      </c>
      <c r="M66" s="38">
        <v>16</v>
      </c>
      <c r="N66" s="54">
        <v>115.98518</v>
      </c>
      <c r="O66" s="38">
        <v>150</v>
      </c>
      <c r="P66" s="54">
        <v>0.98076923076923095</v>
      </c>
      <c r="Q66" s="12">
        <v>136</v>
      </c>
      <c r="R66" s="12">
        <v>0</v>
      </c>
      <c r="S66" s="14">
        <v>22</v>
      </c>
      <c r="T66" s="14">
        <v>0</v>
      </c>
      <c r="U66" s="14">
        <v>0</v>
      </c>
      <c r="V66" s="14">
        <v>0</v>
      </c>
      <c r="W66" s="14">
        <v>1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8</v>
      </c>
      <c r="AD66" s="14">
        <v>0</v>
      </c>
      <c r="AE66" s="54">
        <v>5.5</v>
      </c>
      <c r="AF66" s="54">
        <v>0</v>
      </c>
      <c r="AG66" s="54">
        <v>0</v>
      </c>
      <c r="AH66" s="54">
        <v>10</v>
      </c>
      <c r="AI66" s="54">
        <v>7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38">
        <v>0</v>
      </c>
      <c r="AP66" s="54">
        <v>0</v>
      </c>
      <c r="AQ66" s="54">
        <v>0</v>
      </c>
      <c r="AR66" s="54">
        <v>227.49</v>
      </c>
      <c r="AS66" s="38">
        <v>5.5</v>
      </c>
      <c r="AT66" s="54">
        <v>4.55</v>
      </c>
      <c r="AU66" s="54">
        <v>0</v>
      </c>
      <c r="AV66" s="54">
        <v>0</v>
      </c>
      <c r="AW66" s="54">
        <v>0</v>
      </c>
      <c r="AX66" s="54">
        <v>78.459999999999994</v>
      </c>
      <c r="AY66" s="54">
        <v>88.51</v>
      </c>
      <c r="AZ66" s="54">
        <v>138.97999999999999</v>
      </c>
      <c r="BA66" s="54">
        <v>100</v>
      </c>
      <c r="BB66" s="54">
        <v>155900</v>
      </c>
      <c r="BC66" s="38" t="s">
        <v>4</v>
      </c>
    </row>
    <row r="67" spans="1:55" s="13" customFormat="1" ht="24" customHeight="1" x14ac:dyDescent="0.15">
      <c r="A67" s="53"/>
      <c r="B67" s="53"/>
      <c r="C67" s="53"/>
      <c r="D67" s="53"/>
      <c r="E67" s="53"/>
      <c r="F67" s="53"/>
      <c r="G67" s="53"/>
      <c r="H67" s="53"/>
      <c r="J67" s="53"/>
      <c r="K67" s="53"/>
      <c r="L67" s="53"/>
      <c r="M67" s="53"/>
      <c r="N67" s="53"/>
      <c r="O67" s="53"/>
      <c r="P67" s="53"/>
      <c r="Q67" s="12">
        <v>133.38</v>
      </c>
      <c r="R67" s="14">
        <v>0</v>
      </c>
      <c r="S67" s="14">
        <v>32.369999999999997</v>
      </c>
      <c r="T67" s="14">
        <v>0</v>
      </c>
      <c r="U67" s="14">
        <v>0</v>
      </c>
      <c r="V67" s="14">
        <v>0</v>
      </c>
      <c r="W67" s="14">
        <v>7.85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31.38</v>
      </c>
      <c r="AD67" s="14">
        <v>0</v>
      </c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</row>
    <row r="68" spans="1:55" s="13" customFormat="1" ht="24" customHeight="1" x14ac:dyDescent="0.15">
      <c r="A68" s="38">
        <v>28</v>
      </c>
      <c r="B68" s="38" t="s">
        <v>1334</v>
      </c>
      <c r="C68" s="38" t="s">
        <v>1335</v>
      </c>
      <c r="D68" s="38" t="s">
        <v>1336</v>
      </c>
      <c r="E68" s="38" t="s">
        <v>169</v>
      </c>
      <c r="F68" s="38" t="s">
        <v>1106</v>
      </c>
      <c r="G68" s="38" t="s">
        <v>1252</v>
      </c>
      <c r="H68" s="38">
        <v>1</v>
      </c>
      <c r="J68" s="38">
        <v>2</v>
      </c>
      <c r="K68" s="38">
        <v>204</v>
      </c>
      <c r="L68" s="38">
        <v>0</v>
      </c>
      <c r="M68" s="38">
        <v>16</v>
      </c>
      <c r="N68" s="54">
        <v>119.81</v>
      </c>
      <c r="O68" s="38">
        <v>150</v>
      </c>
      <c r="P68" s="54">
        <v>0.98076923076923095</v>
      </c>
      <c r="Q68" s="12">
        <v>136</v>
      </c>
      <c r="R68" s="12">
        <v>0</v>
      </c>
      <c r="S68" s="14">
        <v>22</v>
      </c>
      <c r="T68" s="14">
        <v>0</v>
      </c>
      <c r="U68" s="14">
        <v>0</v>
      </c>
      <c r="V68" s="14">
        <v>0</v>
      </c>
      <c r="W68" s="14">
        <v>1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8</v>
      </c>
      <c r="AD68" s="14">
        <v>0</v>
      </c>
      <c r="AE68" s="54">
        <v>5.5</v>
      </c>
      <c r="AF68" s="54">
        <v>0</v>
      </c>
      <c r="AG68" s="54">
        <v>0</v>
      </c>
      <c r="AH68" s="54">
        <v>10</v>
      </c>
      <c r="AI68" s="54">
        <v>7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38">
        <v>0</v>
      </c>
      <c r="AP68" s="54">
        <v>0</v>
      </c>
      <c r="AQ68" s="54">
        <v>0</v>
      </c>
      <c r="AR68" s="54">
        <v>227.49</v>
      </c>
      <c r="AS68" s="38">
        <v>5.5</v>
      </c>
      <c r="AT68" s="54">
        <v>4.55</v>
      </c>
      <c r="AU68" s="54">
        <v>0</v>
      </c>
      <c r="AV68" s="54">
        <v>0</v>
      </c>
      <c r="AW68" s="54">
        <v>0</v>
      </c>
      <c r="AX68" s="54">
        <v>78.459999999999994</v>
      </c>
      <c r="AY68" s="54">
        <v>88.51</v>
      </c>
      <c r="AZ68" s="54">
        <v>138.97999999999999</v>
      </c>
      <c r="BA68" s="54">
        <v>100</v>
      </c>
      <c r="BB68" s="54">
        <v>155900</v>
      </c>
      <c r="BC68" s="38" t="s">
        <v>4</v>
      </c>
    </row>
    <row r="69" spans="1:55" s="13" customFormat="1" ht="24" customHeight="1" x14ac:dyDescent="0.15">
      <c r="A69" s="53"/>
      <c r="B69" s="53"/>
      <c r="C69" s="53"/>
      <c r="D69" s="53"/>
      <c r="E69" s="53"/>
      <c r="F69" s="53"/>
      <c r="G69" s="53"/>
      <c r="H69" s="53"/>
      <c r="J69" s="53"/>
      <c r="K69" s="53"/>
      <c r="L69" s="53"/>
      <c r="M69" s="53"/>
      <c r="N69" s="53"/>
      <c r="O69" s="53"/>
      <c r="P69" s="53"/>
      <c r="Q69" s="12">
        <v>133.38</v>
      </c>
      <c r="R69" s="14">
        <v>0</v>
      </c>
      <c r="S69" s="14">
        <v>32.369999999999997</v>
      </c>
      <c r="T69" s="14">
        <v>0</v>
      </c>
      <c r="U69" s="14">
        <v>0</v>
      </c>
      <c r="V69" s="14">
        <v>0</v>
      </c>
      <c r="W69" s="14">
        <v>7.85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31.38</v>
      </c>
      <c r="AD69" s="14">
        <v>0</v>
      </c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</row>
    <row r="70" spans="1:55" s="13" customFormat="1" ht="24" customHeight="1" x14ac:dyDescent="0.15">
      <c r="A70" s="38">
        <v>29</v>
      </c>
      <c r="B70" s="38" t="s">
        <v>1337</v>
      </c>
      <c r="C70" s="38" t="s">
        <v>1338</v>
      </c>
      <c r="D70" s="38" t="s">
        <v>1339</v>
      </c>
      <c r="E70" s="38" t="s">
        <v>169</v>
      </c>
      <c r="F70" s="38" t="s">
        <v>261</v>
      </c>
      <c r="G70" s="38" t="s">
        <v>1252</v>
      </c>
      <c r="H70" s="38">
        <v>1</v>
      </c>
      <c r="J70" s="38">
        <v>2</v>
      </c>
      <c r="K70" s="38">
        <v>204</v>
      </c>
      <c r="L70" s="38">
        <v>0</v>
      </c>
      <c r="M70" s="38">
        <v>13.5</v>
      </c>
      <c r="N70" s="54">
        <v>89.983879999999999</v>
      </c>
      <c r="O70" s="38">
        <v>118</v>
      </c>
      <c r="P70" s="54">
        <v>0.98076923076923095</v>
      </c>
      <c r="Q70" s="12">
        <v>116</v>
      </c>
      <c r="R70" s="12">
        <v>0</v>
      </c>
      <c r="S70" s="14">
        <v>10</v>
      </c>
      <c r="T70" s="14">
        <v>0</v>
      </c>
      <c r="U70" s="14">
        <v>0</v>
      </c>
      <c r="V70" s="14">
        <v>0</v>
      </c>
      <c r="W70" s="14">
        <v>1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8.5</v>
      </c>
      <c r="AD70" s="14">
        <v>0</v>
      </c>
      <c r="AE70" s="54">
        <v>2.5</v>
      </c>
      <c r="AF70" s="54">
        <v>2</v>
      </c>
      <c r="AG70" s="54">
        <v>0</v>
      </c>
      <c r="AH70" s="54">
        <v>9.23</v>
      </c>
      <c r="AI70" s="54">
        <v>7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38">
        <v>0</v>
      </c>
      <c r="AP70" s="54">
        <v>0</v>
      </c>
      <c r="AQ70" s="54">
        <v>0</v>
      </c>
      <c r="AR70" s="54">
        <v>188.4</v>
      </c>
      <c r="AS70" s="38">
        <v>2.5</v>
      </c>
      <c r="AT70" s="54">
        <v>3.77</v>
      </c>
      <c r="AU70" s="54">
        <v>0</v>
      </c>
      <c r="AV70" s="54">
        <v>0</v>
      </c>
      <c r="AW70" s="54">
        <v>0</v>
      </c>
      <c r="AX70" s="54">
        <v>68.650000000000006</v>
      </c>
      <c r="AY70" s="54">
        <v>74.92</v>
      </c>
      <c r="AZ70" s="54">
        <v>113.48</v>
      </c>
      <c r="BA70" s="54">
        <v>100</v>
      </c>
      <c r="BB70" s="54">
        <v>53900</v>
      </c>
      <c r="BC70" s="38" t="s">
        <v>4</v>
      </c>
    </row>
    <row r="71" spans="1:55" s="13" customFormat="1" ht="24" customHeight="1" x14ac:dyDescent="0.15">
      <c r="A71" s="53"/>
      <c r="B71" s="53"/>
      <c r="C71" s="53"/>
      <c r="D71" s="53"/>
      <c r="E71" s="53"/>
      <c r="F71" s="53"/>
      <c r="G71" s="53"/>
      <c r="H71" s="53"/>
      <c r="J71" s="53"/>
      <c r="K71" s="53"/>
      <c r="L71" s="53"/>
      <c r="M71" s="53"/>
      <c r="N71" s="53"/>
      <c r="O71" s="53"/>
      <c r="P71" s="53"/>
      <c r="Q71" s="12">
        <v>113.77</v>
      </c>
      <c r="R71" s="14">
        <v>0</v>
      </c>
      <c r="S71" s="14">
        <v>14.71</v>
      </c>
      <c r="T71" s="14">
        <v>0</v>
      </c>
      <c r="U71" s="14">
        <v>0</v>
      </c>
      <c r="V71" s="14">
        <v>0</v>
      </c>
      <c r="W71" s="14">
        <v>7.85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33.35</v>
      </c>
      <c r="AD71" s="14">
        <v>0</v>
      </c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</row>
    <row r="72" spans="1:55" s="13" customFormat="1" ht="24" customHeight="1" x14ac:dyDescent="0.15">
      <c r="A72" s="38">
        <v>30</v>
      </c>
      <c r="B72" s="38" t="s">
        <v>1340</v>
      </c>
      <c r="C72" s="38" t="s">
        <v>1341</v>
      </c>
      <c r="D72" s="38" t="s">
        <v>1342</v>
      </c>
      <c r="E72" s="38" t="s">
        <v>169</v>
      </c>
      <c r="F72" s="38" t="s">
        <v>261</v>
      </c>
      <c r="G72" s="38" t="s">
        <v>1252</v>
      </c>
      <c r="H72" s="38">
        <v>1</v>
      </c>
      <c r="J72" s="38">
        <v>3</v>
      </c>
      <c r="K72" s="38">
        <v>204</v>
      </c>
      <c r="L72" s="38">
        <v>0</v>
      </c>
      <c r="M72" s="38">
        <v>16</v>
      </c>
      <c r="N72" s="54">
        <v>135.29</v>
      </c>
      <c r="O72" s="38">
        <v>150</v>
      </c>
      <c r="P72" s="54">
        <v>0.98076923076923095</v>
      </c>
      <c r="Q72" s="12">
        <v>136</v>
      </c>
      <c r="R72" s="12">
        <v>0</v>
      </c>
      <c r="S72" s="14">
        <v>22</v>
      </c>
      <c r="T72" s="14">
        <v>0</v>
      </c>
      <c r="U72" s="14">
        <v>0</v>
      </c>
      <c r="V72" s="14">
        <v>0</v>
      </c>
      <c r="W72" s="14">
        <v>1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8</v>
      </c>
      <c r="AD72" s="14">
        <v>0</v>
      </c>
      <c r="AE72" s="54">
        <v>5.5</v>
      </c>
      <c r="AF72" s="54">
        <v>0</v>
      </c>
      <c r="AG72" s="54">
        <v>0</v>
      </c>
      <c r="AH72" s="54">
        <v>10</v>
      </c>
      <c r="AI72" s="54">
        <v>7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38">
        <v>0</v>
      </c>
      <c r="AP72" s="54">
        <v>0</v>
      </c>
      <c r="AQ72" s="54">
        <v>0</v>
      </c>
      <c r="AR72" s="54">
        <v>227.49</v>
      </c>
      <c r="AS72" s="38">
        <v>5.5</v>
      </c>
      <c r="AT72" s="54">
        <v>4.55</v>
      </c>
      <c r="AU72" s="54">
        <v>0</v>
      </c>
      <c r="AV72" s="54">
        <v>0</v>
      </c>
      <c r="AW72" s="54">
        <v>0</v>
      </c>
      <c r="AX72" s="54">
        <v>78.459999999999994</v>
      </c>
      <c r="AY72" s="54">
        <v>88.51</v>
      </c>
      <c r="AZ72" s="54">
        <v>138.97999999999999</v>
      </c>
      <c r="BA72" s="54">
        <v>100</v>
      </c>
      <c r="BB72" s="54">
        <v>155900</v>
      </c>
      <c r="BC72" s="38" t="s">
        <v>4</v>
      </c>
    </row>
    <row r="73" spans="1:55" s="13" customFormat="1" ht="24" customHeight="1" x14ac:dyDescent="0.15">
      <c r="A73" s="53"/>
      <c r="B73" s="53"/>
      <c r="C73" s="53"/>
      <c r="D73" s="53"/>
      <c r="E73" s="53"/>
      <c r="F73" s="53"/>
      <c r="G73" s="53"/>
      <c r="H73" s="53"/>
      <c r="J73" s="53"/>
      <c r="K73" s="53"/>
      <c r="L73" s="53"/>
      <c r="M73" s="53"/>
      <c r="N73" s="53"/>
      <c r="O73" s="53"/>
      <c r="P73" s="53"/>
      <c r="Q73" s="12">
        <v>133.38</v>
      </c>
      <c r="R73" s="14">
        <v>0</v>
      </c>
      <c r="S73" s="14">
        <v>32.369999999999997</v>
      </c>
      <c r="T73" s="14">
        <v>0</v>
      </c>
      <c r="U73" s="14">
        <v>0</v>
      </c>
      <c r="V73" s="14">
        <v>0</v>
      </c>
      <c r="W73" s="14">
        <v>7.85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31.38</v>
      </c>
      <c r="AD73" s="14">
        <v>0</v>
      </c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</row>
    <row r="74" spans="1:55" s="13" customFormat="1" ht="24" customHeight="1" x14ac:dyDescent="0.15">
      <c r="A74" s="38">
        <v>31</v>
      </c>
      <c r="B74" s="38" t="s">
        <v>1343</v>
      </c>
      <c r="C74" s="38" t="s">
        <v>1344</v>
      </c>
      <c r="D74" s="38" t="s">
        <v>1345</v>
      </c>
      <c r="E74" s="38" t="s">
        <v>169</v>
      </c>
      <c r="F74" s="38" t="s">
        <v>1053</v>
      </c>
      <c r="G74" s="38" t="s">
        <v>1346</v>
      </c>
      <c r="H74" s="38">
        <v>1</v>
      </c>
      <c r="J74" s="38">
        <v>2</v>
      </c>
      <c r="K74" s="38">
        <v>220</v>
      </c>
      <c r="L74" s="38">
        <v>50</v>
      </c>
      <c r="M74" s="38">
        <v>23</v>
      </c>
      <c r="N74" s="54">
        <v>0</v>
      </c>
      <c r="O74" s="38">
        <v>218</v>
      </c>
      <c r="P74" s="54">
        <v>1.0576923076923099</v>
      </c>
      <c r="Q74" s="12">
        <v>192</v>
      </c>
      <c r="R74" s="12">
        <v>0</v>
      </c>
      <c r="S74" s="14">
        <v>34</v>
      </c>
      <c r="T74" s="14">
        <v>0</v>
      </c>
      <c r="U74" s="14">
        <v>0</v>
      </c>
      <c r="V74" s="14">
        <v>0</v>
      </c>
      <c r="W74" s="14">
        <v>1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1</v>
      </c>
      <c r="AD74" s="14">
        <v>0</v>
      </c>
      <c r="AE74" s="54">
        <v>8.5</v>
      </c>
      <c r="AF74" s="54">
        <v>0</v>
      </c>
      <c r="AG74" s="54">
        <v>0</v>
      </c>
      <c r="AH74" s="54">
        <v>10</v>
      </c>
      <c r="AI74" s="54">
        <v>7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38">
        <v>50</v>
      </c>
      <c r="AP74" s="54">
        <v>0</v>
      </c>
      <c r="AQ74" s="54">
        <v>0</v>
      </c>
      <c r="AR74" s="54">
        <v>395.21</v>
      </c>
      <c r="AS74" s="38">
        <v>8.5</v>
      </c>
      <c r="AT74" s="54">
        <v>5.9</v>
      </c>
      <c r="AU74" s="54">
        <v>0</v>
      </c>
      <c r="AV74" s="54">
        <v>0</v>
      </c>
      <c r="AW74" s="54">
        <v>0</v>
      </c>
      <c r="AX74" s="54">
        <v>101.54</v>
      </c>
      <c r="AY74" s="54">
        <v>115.94</v>
      </c>
      <c r="AZ74" s="54">
        <v>279.27</v>
      </c>
      <c r="BA74" s="54">
        <v>250</v>
      </c>
      <c r="BB74" s="54">
        <v>117100</v>
      </c>
      <c r="BC74" s="38" t="s">
        <v>4</v>
      </c>
    </row>
    <row r="75" spans="1:55" s="13" customFormat="1" ht="24" customHeight="1" x14ac:dyDescent="0.15">
      <c r="A75" s="53"/>
      <c r="B75" s="53"/>
      <c r="C75" s="53"/>
      <c r="D75" s="53"/>
      <c r="E75" s="53"/>
      <c r="F75" s="53"/>
      <c r="G75" s="53"/>
      <c r="H75" s="53"/>
      <c r="J75" s="53"/>
      <c r="K75" s="53"/>
      <c r="L75" s="53"/>
      <c r="M75" s="53"/>
      <c r="N75" s="53"/>
      <c r="O75" s="53"/>
      <c r="P75" s="53"/>
      <c r="Q75" s="12">
        <v>253.08</v>
      </c>
      <c r="R75" s="14">
        <v>0</v>
      </c>
      <c r="S75" s="14">
        <v>53.94</v>
      </c>
      <c r="T75" s="14">
        <v>0</v>
      </c>
      <c r="U75" s="14">
        <v>0</v>
      </c>
      <c r="V75" s="14">
        <v>0</v>
      </c>
      <c r="W75" s="14">
        <v>8.4600000000000009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4.2300000000000004</v>
      </c>
      <c r="AD75" s="14">
        <v>0</v>
      </c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</row>
    <row r="76" spans="1:55" s="13" customFormat="1" ht="24" customHeight="1" x14ac:dyDescent="0.15">
      <c r="A76" s="38">
        <v>32</v>
      </c>
      <c r="B76" s="38" t="s">
        <v>1347</v>
      </c>
      <c r="C76" s="38" t="s">
        <v>1348</v>
      </c>
      <c r="D76" s="38" t="s">
        <v>1349</v>
      </c>
      <c r="E76" s="38" t="s">
        <v>175</v>
      </c>
      <c r="F76" s="38" t="s">
        <v>1008</v>
      </c>
      <c r="G76" s="38" t="s">
        <v>171</v>
      </c>
      <c r="H76" s="38">
        <v>1</v>
      </c>
      <c r="J76" s="38">
        <v>0</v>
      </c>
      <c r="K76" s="38">
        <v>204</v>
      </c>
      <c r="L76" s="38">
        <v>30</v>
      </c>
      <c r="M76" s="38">
        <v>20.5</v>
      </c>
      <c r="N76" s="54">
        <v>0</v>
      </c>
      <c r="O76" s="38">
        <v>188</v>
      </c>
      <c r="P76" s="54">
        <v>0.98076923076923095</v>
      </c>
      <c r="Q76" s="12">
        <v>172</v>
      </c>
      <c r="R76" s="12">
        <v>0</v>
      </c>
      <c r="S76" s="14">
        <v>24</v>
      </c>
      <c r="T76" s="14">
        <v>0</v>
      </c>
      <c r="U76" s="14">
        <v>0</v>
      </c>
      <c r="V76" s="14">
        <v>0</v>
      </c>
      <c r="W76" s="14">
        <v>1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3.5</v>
      </c>
      <c r="AD76" s="14">
        <v>0</v>
      </c>
      <c r="AE76" s="54">
        <v>6</v>
      </c>
      <c r="AF76" s="54">
        <v>0</v>
      </c>
      <c r="AG76" s="54">
        <v>0</v>
      </c>
      <c r="AH76" s="54">
        <v>10</v>
      </c>
      <c r="AI76" s="54">
        <v>7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38">
        <v>0</v>
      </c>
      <c r="AP76" s="54">
        <v>0</v>
      </c>
      <c r="AQ76" s="54">
        <v>0</v>
      </c>
      <c r="AR76" s="54">
        <v>278.58</v>
      </c>
      <c r="AS76" s="38">
        <v>6</v>
      </c>
      <c r="AT76" s="54">
        <v>5.57</v>
      </c>
      <c r="AU76" s="54">
        <v>0</v>
      </c>
      <c r="AV76" s="54">
        <v>0</v>
      </c>
      <c r="AW76" s="54">
        <v>0</v>
      </c>
      <c r="AX76" s="54">
        <v>84.35</v>
      </c>
      <c r="AY76" s="54">
        <v>95.92</v>
      </c>
      <c r="AZ76" s="54">
        <v>182.66</v>
      </c>
      <c r="BA76" s="54">
        <v>150</v>
      </c>
      <c r="BB76" s="54">
        <v>130600</v>
      </c>
      <c r="BC76" s="38" t="s">
        <v>4</v>
      </c>
    </row>
    <row r="77" spans="1:55" s="13" customFormat="1" ht="24" customHeight="1" x14ac:dyDescent="0.15">
      <c r="A77" s="53"/>
      <c r="B77" s="53"/>
      <c r="C77" s="53"/>
      <c r="D77" s="53"/>
      <c r="E77" s="53"/>
      <c r="F77" s="53"/>
      <c r="G77" s="53"/>
      <c r="H77" s="53"/>
      <c r="J77" s="53"/>
      <c r="K77" s="53"/>
      <c r="L77" s="53"/>
      <c r="M77" s="53"/>
      <c r="N77" s="53"/>
      <c r="O77" s="53"/>
      <c r="P77" s="53"/>
      <c r="Q77" s="12">
        <v>198.69</v>
      </c>
      <c r="R77" s="14">
        <v>0</v>
      </c>
      <c r="S77" s="14">
        <v>35.31</v>
      </c>
      <c r="T77" s="14">
        <v>0</v>
      </c>
      <c r="U77" s="14">
        <v>0</v>
      </c>
      <c r="V77" s="14">
        <v>0</v>
      </c>
      <c r="W77" s="14">
        <v>7.85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13.73</v>
      </c>
      <c r="AD77" s="14">
        <v>0</v>
      </c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</row>
    <row r="78" spans="1:55" ht="0" hidden="1" customHeight="1" x14ac:dyDescent="0.25"/>
    <row r="79" spans="1:55" s="16" customFormat="1" ht="12.75" x14ac:dyDescent="0.2">
      <c r="A79" s="57" t="s">
        <v>303</v>
      </c>
      <c r="B79" s="58"/>
      <c r="C79" s="58"/>
      <c r="D79" s="58"/>
      <c r="E79" s="58"/>
      <c r="F79" s="58"/>
      <c r="G79" s="58"/>
      <c r="H79" s="61">
        <f>SUM(H14:H77)</f>
        <v>23</v>
      </c>
      <c r="J79" s="61">
        <f>SUM(J14:J77)</f>
        <v>49</v>
      </c>
      <c r="K79" s="61">
        <f t="shared" ref="K79:P79" si="0">SUM(K14:K77)</f>
        <v>6544</v>
      </c>
      <c r="L79" s="61">
        <f t="shared" si="0"/>
        <v>80</v>
      </c>
      <c r="M79" s="61">
        <f t="shared" si="0"/>
        <v>501.9375</v>
      </c>
      <c r="N79" s="61">
        <f t="shared" si="0"/>
        <v>3389.2983899999999</v>
      </c>
      <c r="O79" s="61">
        <f t="shared" si="0"/>
        <v>4569.5</v>
      </c>
      <c r="P79" s="61">
        <f t="shared" si="0"/>
        <v>31.46153846153846</v>
      </c>
      <c r="Q79" s="17">
        <f>SUM(Q14+Q16+Q18+Q20+Q22+Q24+Q26+Q28+Q30+Q32+Q34+Q36+Q38+Q40+Q42+Q44+Q46+Q48+Q50+Q52+Q54+Q56+Q58+Q60+Q62+Q64+Q66+Q68+Q70+Q72+Q74+Q76)</f>
        <v>4271.5</v>
      </c>
      <c r="R79" s="17">
        <f t="shared" ref="R79:AD79" si="1">SUM(R14+R16+R18+R20+R22+R24+R26+R28+R30+R32+R34+R36+R38+R40+R42+R44+R46+R48+R50+R52+R54+R56+R58+R60+R62+R64+R66+R68+R70+R72+R74+R76)</f>
        <v>0</v>
      </c>
      <c r="S79" s="17">
        <f t="shared" si="1"/>
        <v>554</v>
      </c>
      <c r="T79" s="17">
        <f t="shared" si="1"/>
        <v>0</v>
      </c>
      <c r="U79" s="17">
        <f t="shared" si="1"/>
        <v>0</v>
      </c>
      <c r="V79" s="17">
        <f t="shared" si="1"/>
        <v>0</v>
      </c>
      <c r="W79" s="17">
        <f t="shared" si="1"/>
        <v>32</v>
      </c>
      <c r="X79" s="17">
        <f t="shared" si="1"/>
        <v>3</v>
      </c>
      <c r="Y79" s="17">
        <f t="shared" si="1"/>
        <v>2</v>
      </c>
      <c r="Z79" s="17">
        <f t="shared" si="1"/>
        <v>0</v>
      </c>
      <c r="AA79" s="17">
        <f t="shared" si="1"/>
        <v>0</v>
      </c>
      <c r="AB79" s="17">
        <f t="shared" si="1"/>
        <v>0</v>
      </c>
      <c r="AC79" s="17">
        <f t="shared" si="1"/>
        <v>247.5</v>
      </c>
      <c r="AD79" s="17">
        <f t="shared" si="1"/>
        <v>0</v>
      </c>
      <c r="AE79" s="62">
        <f>SUM(AE14:AE77)</f>
        <v>138.5</v>
      </c>
      <c r="AF79" s="62">
        <f t="shared" ref="AF79:BB79" si="2">SUM(AF14:AF77)</f>
        <v>13.5625</v>
      </c>
      <c r="AG79" s="62">
        <f t="shared" si="2"/>
        <v>0</v>
      </c>
      <c r="AH79" s="62">
        <f t="shared" si="2"/>
        <v>314.79000000000002</v>
      </c>
      <c r="AI79" s="62">
        <f t="shared" si="2"/>
        <v>224</v>
      </c>
      <c r="AJ79" s="62">
        <f t="shared" si="2"/>
        <v>0</v>
      </c>
      <c r="AK79" s="62">
        <f t="shared" si="2"/>
        <v>8</v>
      </c>
      <c r="AL79" s="62">
        <f t="shared" si="2"/>
        <v>0</v>
      </c>
      <c r="AM79" s="62">
        <f t="shared" si="2"/>
        <v>0</v>
      </c>
      <c r="AN79" s="62">
        <f t="shared" si="2"/>
        <v>0</v>
      </c>
      <c r="AO79" s="62">
        <f t="shared" si="2"/>
        <v>50</v>
      </c>
      <c r="AP79" s="62">
        <f t="shared" si="2"/>
        <v>0</v>
      </c>
      <c r="AQ79" s="62">
        <f t="shared" si="2"/>
        <v>0</v>
      </c>
      <c r="AR79" s="62">
        <f t="shared" si="2"/>
        <v>7111.0599999999986</v>
      </c>
      <c r="AS79" s="62">
        <f t="shared" si="2"/>
        <v>138.5</v>
      </c>
      <c r="AT79" s="62">
        <f t="shared" si="2"/>
        <v>140.19999999999996</v>
      </c>
      <c r="AU79" s="62">
        <f t="shared" si="2"/>
        <v>0</v>
      </c>
      <c r="AV79" s="62">
        <f t="shared" si="2"/>
        <v>0</v>
      </c>
      <c r="AW79" s="62">
        <f t="shared" si="2"/>
        <v>0</v>
      </c>
      <c r="AX79" s="62">
        <f t="shared" si="2"/>
        <v>2522.0400000000004</v>
      </c>
      <c r="AY79" s="62">
        <f t="shared" si="2"/>
        <v>2800.7400000000011</v>
      </c>
      <c r="AZ79" s="62">
        <f t="shared" si="2"/>
        <v>4310.32</v>
      </c>
      <c r="BA79" s="62">
        <f t="shared" si="2"/>
        <v>3400</v>
      </c>
      <c r="BB79" s="62">
        <f t="shared" si="2"/>
        <v>3641200</v>
      </c>
      <c r="BC79" s="67" t="s">
        <v>4</v>
      </c>
    </row>
    <row r="80" spans="1:55" s="16" customFormat="1" ht="12.75" x14ac:dyDescent="0.2">
      <c r="A80" s="59"/>
      <c r="B80" s="60"/>
      <c r="C80" s="60"/>
      <c r="D80" s="60"/>
      <c r="E80" s="60"/>
      <c r="F80" s="60"/>
      <c r="G80" s="60"/>
      <c r="H80" s="59"/>
      <c r="J80" s="59"/>
      <c r="K80" s="59"/>
      <c r="L80" s="59"/>
      <c r="M80" s="59"/>
      <c r="N80" s="59"/>
      <c r="O80" s="59"/>
      <c r="P80" s="59"/>
      <c r="Q80" s="17">
        <f>SUM(Q15+Q17+Q19+Q21+Q23+Q25+Q27+Q29+Q31+Q33+Q35+Q37+Q39+Q41+Q43+Q45+Q47+Q49+Q51+Q53+Q55+Q57+Q59+Q61+Q63+Q65+Q67+Q69+Q71+Q73+Q75+Q77)</f>
        <v>4284.08</v>
      </c>
      <c r="R80" s="17">
        <f t="shared" ref="R80:AD80" si="3">SUM(R15+R17+R19+R21+R23+R25+R27+R29+R31+R33+R35+R37+R39+R41+R43+R45+R47+R49+R51+R53+R55+R57+R59+R61+R63+R65+R67+R69+R71+R73+R75+R77)</f>
        <v>0</v>
      </c>
      <c r="S80" s="17">
        <f t="shared" si="3"/>
        <v>818.98000000000025</v>
      </c>
      <c r="T80" s="17">
        <f t="shared" si="3"/>
        <v>0</v>
      </c>
      <c r="U80" s="17">
        <f t="shared" si="3"/>
        <v>0</v>
      </c>
      <c r="V80" s="17">
        <f t="shared" si="3"/>
        <v>0</v>
      </c>
      <c r="W80" s="17">
        <f t="shared" si="3"/>
        <v>251.80999999999989</v>
      </c>
      <c r="X80" s="29">
        <f t="shared" si="3"/>
        <v>33.976585338958003</v>
      </c>
      <c r="Y80" s="17">
        <f t="shared" si="3"/>
        <v>15.7</v>
      </c>
      <c r="Z80" s="17">
        <f t="shared" si="3"/>
        <v>0</v>
      </c>
      <c r="AA80" s="17">
        <f t="shared" si="3"/>
        <v>0</v>
      </c>
      <c r="AB80" s="17">
        <f t="shared" si="3"/>
        <v>0</v>
      </c>
      <c r="AC80" s="17">
        <f t="shared" si="3"/>
        <v>971.21</v>
      </c>
      <c r="AD80" s="17">
        <f t="shared" si="3"/>
        <v>0</v>
      </c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8"/>
    </row>
    <row r="81" spans="1:55" s="16" customFormat="1" ht="11.25" x14ac:dyDescent="0.2">
      <c r="A81" s="69" t="s">
        <v>1424</v>
      </c>
      <c r="B81" s="58"/>
      <c r="C81" s="58"/>
      <c r="D81" s="58"/>
      <c r="E81" s="58"/>
      <c r="F81" s="58"/>
      <c r="G81" s="58"/>
      <c r="H81" s="79" t="s">
        <v>4</v>
      </c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69" t="s">
        <v>1425</v>
      </c>
      <c r="AA81" s="58"/>
      <c r="AB81" s="58"/>
      <c r="AC81" s="58"/>
      <c r="AD81" s="58"/>
      <c r="AE81" s="58"/>
      <c r="AF81" s="58"/>
      <c r="AG81" s="58"/>
      <c r="AH81" s="79" t="s">
        <v>4</v>
      </c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69" t="s">
        <v>1426</v>
      </c>
      <c r="AZ81" s="58"/>
      <c r="BA81" s="58"/>
      <c r="BB81" s="58"/>
      <c r="BC81" s="58"/>
    </row>
    <row r="82" spans="1:55" s="16" customFormat="1" ht="11.25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</row>
  </sheetData>
  <mergeCells count="1430">
    <mergeCell ref="AZ79:AZ80"/>
    <mergeCell ref="BA79:BA80"/>
    <mergeCell ref="BB79:BB80"/>
    <mergeCell ref="BC79:BC80"/>
    <mergeCell ref="A81:G82"/>
    <mergeCell ref="H81:Y82"/>
    <mergeCell ref="Z81:AG82"/>
    <mergeCell ref="AH81:AX82"/>
    <mergeCell ref="AY81:BC82"/>
    <mergeCell ref="AU79:AU80"/>
    <mergeCell ref="AV79:AV80"/>
    <mergeCell ref="AW79:AW80"/>
    <mergeCell ref="AX79:AX80"/>
    <mergeCell ref="AY79:AY80"/>
    <mergeCell ref="AP79:AP80"/>
    <mergeCell ref="AQ79:AQ80"/>
    <mergeCell ref="AR79:AR80"/>
    <mergeCell ref="AS79:AS80"/>
    <mergeCell ref="AT79:AT80"/>
    <mergeCell ref="AK79:AK80"/>
    <mergeCell ref="AL79:AL80"/>
    <mergeCell ref="AM79:AM80"/>
    <mergeCell ref="AN79:AN80"/>
    <mergeCell ref="AO79:AO80"/>
    <mergeCell ref="AF79:AF80"/>
    <mergeCell ref="AG79:AG80"/>
    <mergeCell ref="AH79:AH80"/>
    <mergeCell ref="AI79:AI80"/>
    <mergeCell ref="AJ79:AJ80"/>
    <mergeCell ref="M79:M80"/>
    <mergeCell ref="N79:N80"/>
    <mergeCell ref="O79:O80"/>
    <mergeCell ref="P79:P80"/>
    <mergeCell ref="AE79:AE80"/>
    <mergeCell ref="A79:G80"/>
    <mergeCell ref="H79:H80"/>
    <mergeCell ref="J79:J80"/>
    <mergeCell ref="K79:K80"/>
    <mergeCell ref="L79:L80"/>
    <mergeCell ref="AY76:AY77"/>
    <mergeCell ref="AZ76:AZ77"/>
    <mergeCell ref="BA76:BA77"/>
    <mergeCell ref="BB76:BB77"/>
    <mergeCell ref="BC76:BC77"/>
    <mergeCell ref="AT76:AT77"/>
    <mergeCell ref="AU76:AU77"/>
    <mergeCell ref="AV76:AV77"/>
    <mergeCell ref="AW76:AW77"/>
    <mergeCell ref="AX76:AX77"/>
    <mergeCell ref="AO76:AO77"/>
    <mergeCell ref="AP76:AP77"/>
    <mergeCell ref="AQ76:AQ77"/>
    <mergeCell ref="AR76:AR77"/>
    <mergeCell ref="AS76:AS77"/>
    <mergeCell ref="AJ76:AJ77"/>
    <mergeCell ref="AK76:AK77"/>
    <mergeCell ref="AL76:AL77"/>
    <mergeCell ref="AM76:AM77"/>
    <mergeCell ref="AN76:AN77"/>
    <mergeCell ref="AE76:AE77"/>
    <mergeCell ref="AF76:AF77"/>
    <mergeCell ref="AG76:AG77"/>
    <mergeCell ref="AH76:AH77"/>
    <mergeCell ref="AI76:AI77"/>
    <mergeCell ref="L76:L77"/>
    <mergeCell ref="M76:M77"/>
    <mergeCell ref="N76:N77"/>
    <mergeCell ref="O76:O77"/>
    <mergeCell ref="P76:P77"/>
    <mergeCell ref="F76:F77"/>
    <mergeCell ref="G76:G77"/>
    <mergeCell ref="H76:H77"/>
    <mergeCell ref="J76:J77"/>
    <mergeCell ref="K76:K77"/>
    <mergeCell ref="A76:A77"/>
    <mergeCell ref="B76:B77"/>
    <mergeCell ref="C76:C77"/>
    <mergeCell ref="D76:D77"/>
    <mergeCell ref="E76:E77"/>
    <mergeCell ref="AY74:AY75"/>
    <mergeCell ref="AZ74:AZ75"/>
    <mergeCell ref="AE74:AE75"/>
    <mergeCell ref="AF74:AF75"/>
    <mergeCell ref="AG74:AG75"/>
    <mergeCell ref="AH74:AH75"/>
    <mergeCell ref="AI74:AI75"/>
    <mergeCell ref="L74:L75"/>
    <mergeCell ref="M74:M75"/>
    <mergeCell ref="N74:N75"/>
    <mergeCell ref="O74:O75"/>
    <mergeCell ref="P74:P75"/>
    <mergeCell ref="F74:F75"/>
    <mergeCell ref="G74:G75"/>
    <mergeCell ref="H74:H75"/>
    <mergeCell ref="J74:J75"/>
    <mergeCell ref="K74:K75"/>
    <mergeCell ref="BA74:BA75"/>
    <mergeCell ref="BB74:BB75"/>
    <mergeCell ref="BC74:BC75"/>
    <mergeCell ref="AT74:AT75"/>
    <mergeCell ref="AU74:AU75"/>
    <mergeCell ref="AV74:AV75"/>
    <mergeCell ref="AW74:AW75"/>
    <mergeCell ref="AX74:AX75"/>
    <mergeCell ref="AO74:AO75"/>
    <mergeCell ref="AP74:AP75"/>
    <mergeCell ref="AQ74:AQ75"/>
    <mergeCell ref="AR74:AR75"/>
    <mergeCell ref="AS74:AS75"/>
    <mergeCell ref="AJ74:AJ75"/>
    <mergeCell ref="AK74:AK75"/>
    <mergeCell ref="AL74:AL75"/>
    <mergeCell ref="AM74:AM75"/>
    <mergeCell ref="AN74:AN75"/>
    <mergeCell ref="A74:A75"/>
    <mergeCell ref="B74:B75"/>
    <mergeCell ref="C74:C75"/>
    <mergeCell ref="D74:D75"/>
    <mergeCell ref="E74:E75"/>
    <mergeCell ref="AY72:AY73"/>
    <mergeCell ref="AZ72:AZ73"/>
    <mergeCell ref="BA72:BA73"/>
    <mergeCell ref="BB72:BB73"/>
    <mergeCell ref="BC72:BC73"/>
    <mergeCell ref="AT72:AT73"/>
    <mergeCell ref="AU72:AU73"/>
    <mergeCell ref="AV72:AV73"/>
    <mergeCell ref="AW72:AW73"/>
    <mergeCell ref="AX72:AX73"/>
    <mergeCell ref="AO72:AO73"/>
    <mergeCell ref="AP72:AP73"/>
    <mergeCell ref="AQ72:AQ73"/>
    <mergeCell ref="AR72:AR73"/>
    <mergeCell ref="AS72:AS73"/>
    <mergeCell ref="AJ72:AJ73"/>
    <mergeCell ref="AK72:AK73"/>
    <mergeCell ref="AL72:AL73"/>
    <mergeCell ref="AM72:AM73"/>
    <mergeCell ref="AN72:AN73"/>
    <mergeCell ref="AE72:AE73"/>
    <mergeCell ref="AF72:AF73"/>
    <mergeCell ref="AG72:AG73"/>
    <mergeCell ref="AH72:AH73"/>
    <mergeCell ref="AI72:AI73"/>
    <mergeCell ref="L72:L73"/>
    <mergeCell ref="M72:M73"/>
    <mergeCell ref="N72:N73"/>
    <mergeCell ref="O72:O73"/>
    <mergeCell ref="P72:P73"/>
    <mergeCell ref="F72:F73"/>
    <mergeCell ref="G72:G73"/>
    <mergeCell ref="H72:H73"/>
    <mergeCell ref="J72:J73"/>
    <mergeCell ref="K72:K73"/>
    <mergeCell ref="A72:A73"/>
    <mergeCell ref="B72:B73"/>
    <mergeCell ref="C72:C73"/>
    <mergeCell ref="D72:D73"/>
    <mergeCell ref="E72:E73"/>
    <mergeCell ref="AY70:AY71"/>
    <mergeCell ref="AZ70:AZ71"/>
    <mergeCell ref="BA70:BA71"/>
    <mergeCell ref="BB70:BB71"/>
    <mergeCell ref="L70:L71"/>
    <mergeCell ref="M70:M71"/>
    <mergeCell ref="N70:N71"/>
    <mergeCell ref="O70:O71"/>
    <mergeCell ref="P70:P71"/>
    <mergeCell ref="F70:F71"/>
    <mergeCell ref="G70:G71"/>
    <mergeCell ref="H70:H71"/>
    <mergeCell ref="J70:J71"/>
    <mergeCell ref="K70:K71"/>
    <mergeCell ref="A70:A71"/>
    <mergeCell ref="B70:B71"/>
    <mergeCell ref="C70:C71"/>
    <mergeCell ref="D70:D71"/>
    <mergeCell ref="E70:E71"/>
    <mergeCell ref="BC70:BC71"/>
    <mergeCell ref="AT70:AT71"/>
    <mergeCell ref="AU70:AU71"/>
    <mergeCell ref="AV70:AV71"/>
    <mergeCell ref="AW70:AW71"/>
    <mergeCell ref="AX70:AX71"/>
    <mergeCell ref="AO70:AO71"/>
    <mergeCell ref="AP70:AP71"/>
    <mergeCell ref="AQ70:AQ71"/>
    <mergeCell ref="AR70:AR71"/>
    <mergeCell ref="AS70:AS71"/>
    <mergeCell ref="AJ70:AJ71"/>
    <mergeCell ref="AK70:AK71"/>
    <mergeCell ref="AL70:AL71"/>
    <mergeCell ref="AM70:AM71"/>
    <mergeCell ref="AN70:AN71"/>
    <mergeCell ref="AE70:AE71"/>
    <mergeCell ref="AF70:AF71"/>
    <mergeCell ref="AG70:AG71"/>
    <mergeCell ref="AH70:AH71"/>
    <mergeCell ref="AI70:AI71"/>
    <mergeCell ref="AY68:AY69"/>
    <mergeCell ref="AZ68:AZ69"/>
    <mergeCell ref="BA68:BA69"/>
    <mergeCell ref="BB68:BB69"/>
    <mergeCell ref="BC68:BC69"/>
    <mergeCell ref="AT68:AT69"/>
    <mergeCell ref="AU68:AU69"/>
    <mergeCell ref="AV68:AV69"/>
    <mergeCell ref="AW68:AW69"/>
    <mergeCell ref="AX68:AX69"/>
    <mergeCell ref="AO68:AO69"/>
    <mergeCell ref="AP68:AP69"/>
    <mergeCell ref="AQ68:AQ69"/>
    <mergeCell ref="AR68:AR69"/>
    <mergeCell ref="AS68:AS69"/>
    <mergeCell ref="AJ68:AJ69"/>
    <mergeCell ref="AK68:AK69"/>
    <mergeCell ref="AL68:AL69"/>
    <mergeCell ref="AM68:AM69"/>
    <mergeCell ref="AN68:AN69"/>
    <mergeCell ref="AE68:AE69"/>
    <mergeCell ref="AF68:AF69"/>
    <mergeCell ref="AG68:AG69"/>
    <mergeCell ref="AH68:AH69"/>
    <mergeCell ref="AI68:AI69"/>
    <mergeCell ref="L68:L69"/>
    <mergeCell ref="M68:M69"/>
    <mergeCell ref="N68:N69"/>
    <mergeCell ref="O68:O69"/>
    <mergeCell ref="P68:P69"/>
    <mergeCell ref="F68:F69"/>
    <mergeCell ref="G68:G69"/>
    <mergeCell ref="H68:H69"/>
    <mergeCell ref="J68:J69"/>
    <mergeCell ref="K68:K69"/>
    <mergeCell ref="A68:A69"/>
    <mergeCell ref="B68:B69"/>
    <mergeCell ref="C68:C69"/>
    <mergeCell ref="D68:D69"/>
    <mergeCell ref="E68:E69"/>
    <mergeCell ref="AY66:AY67"/>
    <mergeCell ref="AZ66:AZ67"/>
    <mergeCell ref="BA66:BA67"/>
    <mergeCell ref="BB66:BB67"/>
    <mergeCell ref="BC66:BC67"/>
    <mergeCell ref="AT66:AT67"/>
    <mergeCell ref="AU66:AU67"/>
    <mergeCell ref="AV66:AV67"/>
    <mergeCell ref="AW66:AW67"/>
    <mergeCell ref="AX66:AX67"/>
    <mergeCell ref="AO66:AO67"/>
    <mergeCell ref="AP66:AP67"/>
    <mergeCell ref="AQ66:AQ67"/>
    <mergeCell ref="AR66:AR67"/>
    <mergeCell ref="AS66:AS67"/>
    <mergeCell ref="AJ66:AJ67"/>
    <mergeCell ref="AK66:AK67"/>
    <mergeCell ref="AL66:AL67"/>
    <mergeCell ref="AM66:AM67"/>
    <mergeCell ref="AN66:AN67"/>
    <mergeCell ref="AE66:AE67"/>
    <mergeCell ref="AF66:AF67"/>
    <mergeCell ref="AG66:AG67"/>
    <mergeCell ref="AH66:AH67"/>
    <mergeCell ref="AI66:AI67"/>
    <mergeCell ref="L66:L67"/>
    <mergeCell ref="M66:M67"/>
    <mergeCell ref="N66:N67"/>
    <mergeCell ref="O66:O67"/>
    <mergeCell ref="P66:P67"/>
    <mergeCell ref="F66:F67"/>
    <mergeCell ref="G66:G67"/>
    <mergeCell ref="H66:H67"/>
    <mergeCell ref="J66:J67"/>
    <mergeCell ref="K66:K67"/>
    <mergeCell ref="A66:A67"/>
    <mergeCell ref="B66:B67"/>
    <mergeCell ref="C66:C67"/>
    <mergeCell ref="D66:D67"/>
    <mergeCell ref="E66:E67"/>
    <mergeCell ref="AY64:AY65"/>
    <mergeCell ref="AZ64:AZ65"/>
    <mergeCell ref="BA64:BA65"/>
    <mergeCell ref="BB64:BB65"/>
    <mergeCell ref="BC64:BC65"/>
    <mergeCell ref="AT64:AT65"/>
    <mergeCell ref="AU64:AU65"/>
    <mergeCell ref="AV64:AV65"/>
    <mergeCell ref="AW64:AW65"/>
    <mergeCell ref="AX64:AX65"/>
    <mergeCell ref="AO64:AO65"/>
    <mergeCell ref="AP64:AP65"/>
    <mergeCell ref="AQ64:AQ65"/>
    <mergeCell ref="AR64:AR65"/>
    <mergeCell ref="AS64:AS65"/>
    <mergeCell ref="AJ64:AJ65"/>
    <mergeCell ref="AK64:AK65"/>
    <mergeCell ref="AL64:AL65"/>
    <mergeCell ref="AM64:AM65"/>
    <mergeCell ref="AN64:AN65"/>
    <mergeCell ref="AE64:AE65"/>
    <mergeCell ref="AF64:AF65"/>
    <mergeCell ref="AG64:AG65"/>
    <mergeCell ref="AH64:AH65"/>
    <mergeCell ref="AI64:AI65"/>
    <mergeCell ref="L64:L65"/>
    <mergeCell ref="M64:M65"/>
    <mergeCell ref="N64:N65"/>
    <mergeCell ref="O64:O65"/>
    <mergeCell ref="P64:P65"/>
    <mergeCell ref="F64:F65"/>
    <mergeCell ref="G64:G65"/>
    <mergeCell ref="H64:H65"/>
    <mergeCell ref="J64:J65"/>
    <mergeCell ref="K64:K65"/>
    <mergeCell ref="A64:A65"/>
    <mergeCell ref="B64:B65"/>
    <mergeCell ref="C64:C65"/>
    <mergeCell ref="D64:D65"/>
    <mergeCell ref="E64:E65"/>
    <mergeCell ref="AY62:AY63"/>
    <mergeCell ref="AZ62:AZ63"/>
    <mergeCell ref="BA62:BA63"/>
    <mergeCell ref="BB62:BB63"/>
    <mergeCell ref="BC62:BC63"/>
    <mergeCell ref="AT62:AT63"/>
    <mergeCell ref="AU62:AU63"/>
    <mergeCell ref="AV62:AV63"/>
    <mergeCell ref="AW62:AW63"/>
    <mergeCell ref="AX62:AX63"/>
    <mergeCell ref="AO62:AO63"/>
    <mergeCell ref="AP62:AP63"/>
    <mergeCell ref="AQ62:AQ63"/>
    <mergeCell ref="AR62:AR63"/>
    <mergeCell ref="AS62:AS63"/>
    <mergeCell ref="AJ62:AJ63"/>
    <mergeCell ref="AK62:AK63"/>
    <mergeCell ref="AL62:AL63"/>
    <mergeCell ref="AM62:AM63"/>
    <mergeCell ref="AN62:AN63"/>
    <mergeCell ref="AE62:AE63"/>
    <mergeCell ref="AF62:AF63"/>
    <mergeCell ref="AG62:AG63"/>
    <mergeCell ref="AH62:AH63"/>
    <mergeCell ref="AI62:AI63"/>
    <mergeCell ref="L62:L63"/>
    <mergeCell ref="M62:M63"/>
    <mergeCell ref="N62:N63"/>
    <mergeCell ref="O62:O63"/>
    <mergeCell ref="P62:P63"/>
    <mergeCell ref="F62:F63"/>
    <mergeCell ref="G62:G63"/>
    <mergeCell ref="H62:H63"/>
    <mergeCell ref="J62:J63"/>
    <mergeCell ref="K62:K63"/>
    <mergeCell ref="A62:A63"/>
    <mergeCell ref="B62:B63"/>
    <mergeCell ref="C62:C63"/>
    <mergeCell ref="D62:D63"/>
    <mergeCell ref="E62:E63"/>
    <mergeCell ref="AY60:AY61"/>
    <mergeCell ref="AZ60:AZ61"/>
    <mergeCell ref="BA60:BA61"/>
    <mergeCell ref="BB60:BB61"/>
    <mergeCell ref="BC60:BC61"/>
    <mergeCell ref="AT60:AT61"/>
    <mergeCell ref="AU60:AU61"/>
    <mergeCell ref="AV60:AV61"/>
    <mergeCell ref="AW60:AW61"/>
    <mergeCell ref="AX60:AX61"/>
    <mergeCell ref="AO60:AO61"/>
    <mergeCell ref="AP60:AP61"/>
    <mergeCell ref="AQ60:AQ61"/>
    <mergeCell ref="AR60:AR61"/>
    <mergeCell ref="AS60:AS61"/>
    <mergeCell ref="AJ60:AJ61"/>
    <mergeCell ref="AK60:AK61"/>
    <mergeCell ref="AL60:AL61"/>
    <mergeCell ref="AM60:AM61"/>
    <mergeCell ref="AN60:AN61"/>
    <mergeCell ref="AE60:AE61"/>
    <mergeCell ref="AF60:AF61"/>
    <mergeCell ref="AG60:AG61"/>
    <mergeCell ref="AH60:AH61"/>
    <mergeCell ref="AI60:AI61"/>
    <mergeCell ref="L60:L61"/>
    <mergeCell ref="M60:M61"/>
    <mergeCell ref="N60:N61"/>
    <mergeCell ref="O60:O61"/>
    <mergeCell ref="P60:P61"/>
    <mergeCell ref="F60:F61"/>
    <mergeCell ref="G60:G61"/>
    <mergeCell ref="H60:H61"/>
    <mergeCell ref="J60:J61"/>
    <mergeCell ref="K60:K61"/>
    <mergeCell ref="A60:A61"/>
    <mergeCell ref="B60:B61"/>
    <mergeCell ref="C60:C61"/>
    <mergeCell ref="D60:D61"/>
    <mergeCell ref="E60:E61"/>
    <mergeCell ref="AY58:AY59"/>
    <mergeCell ref="AZ58:AZ59"/>
    <mergeCell ref="BA58:BA59"/>
    <mergeCell ref="BB58:BB59"/>
    <mergeCell ref="BC58:BC59"/>
    <mergeCell ref="AT58:AT59"/>
    <mergeCell ref="AU58:AU59"/>
    <mergeCell ref="AV58:AV59"/>
    <mergeCell ref="AW58:AW59"/>
    <mergeCell ref="AX58:AX59"/>
    <mergeCell ref="AO58:AO59"/>
    <mergeCell ref="AP58:AP59"/>
    <mergeCell ref="AQ58:AQ59"/>
    <mergeCell ref="AR58:AR59"/>
    <mergeCell ref="AS58:AS59"/>
    <mergeCell ref="AJ58:AJ59"/>
    <mergeCell ref="AK58:AK59"/>
    <mergeCell ref="AL58:AL59"/>
    <mergeCell ref="AM58:AM59"/>
    <mergeCell ref="AN58:AN59"/>
    <mergeCell ref="AE58:AE59"/>
    <mergeCell ref="AF58:AF59"/>
    <mergeCell ref="AG58:AG59"/>
    <mergeCell ref="AH58:AH59"/>
    <mergeCell ref="AI58:AI59"/>
    <mergeCell ref="L58:L59"/>
    <mergeCell ref="M58:M59"/>
    <mergeCell ref="N58:N59"/>
    <mergeCell ref="O58:O59"/>
    <mergeCell ref="P58:P59"/>
    <mergeCell ref="F58:F59"/>
    <mergeCell ref="G58:G59"/>
    <mergeCell ref="H58:H59"/>
    <mergeCell ref="J58:J59"/>
    <mergeCell ref="K58:K59"/>
    <mergeCell ref="A58:A59"/>
    <mergeCell ref="B58:B59"/>
    <mergeCell ref="C58:C59"/>
    <mergeCell ref="D58:D59"/>
    <mergeCell ref="E58:E59"/>
    <mergeCell ref="AY56:AY57"/>
    <mergeCell ref="AZ56:AZ57"/>
    <mergeCell ref="BA56:BA57"/>
    <mergeCell ref="BB56:BB57"/>
    <mergeCell ref="BC56:BC57"/>
    <mergeCell ref="AT56:AT57"/>
    <mergeCell ref="AU56:AU57"/>
    <mergeCell ref="AV56:AV57"/>
    <mergeCell ref="AW56:AW57"/>
    <mergeCell ref="AX56:AX57"/>
    <mergeCell ref="AO56:AO57"/>
    <mergeCell ref="AP56:AP57"/>
    <mergeCell ref="AQ56:AQ57"/>
    <mergeCell ref="AR56:AR57"/>
    <mergeCell ref="AS56:AS57"/>
    <mergeCell ref="AJ56:AJ57"/>
    <mergeCell ref="AK56:AK57"/>
    <mergeCell ref="AL56:AL57"/>
    <mergeCell ref="AM56:AM57"/>
    <mergeCell ref="AN56:AN57"/>
    <mergeCell ref="AE56:AE57"/>
    <mergeCell ref="AF56:AF57"/>
    <mergeCell ref="AG56:AG57"/>
    <mergeCell ref="AH56:AH57"/>
    <mergeCell ref="AI56:AI57"/>
    <mergeCell ref="L56:L57"/>
    <mergeCell ref="M56:M57"/>
    <mergeCell ref="N56:N57"/>
    <mergeCell ref="O56:O57"/>
    <mergeCell ref="P56:P57"/>
    <mergeCell ref="F56:F57"/>
    <mergeCell ref="G56:G57"/>
    <mergeCell ref="H56:H57"/>
    <mergeCell ref="J56:J57"/>
    <mergeCell ref="K56:K57"/>
    <mergeCell ref="A56:A57"/>
    <mergeCell ref="B56:B57"/>
    <mergeCell ref="C56:C57"/>
    <mergeCell ref="D56:D57"/>
    <mergeCell ref="E56:E57"/>
    <mergeCell ref="AY54:AY55"/>
    <mergeCell ref="AZ54:AZ55"/>
    <mergeCell ref="BA54:BA55"/>
    <mergeCell ref="BB54:BB55"/>
    <mergeCell ref="BC54:BC55"/>
    <mergeCell ref="AT54:AT55"/>
    <mergeCell ref="AU54:AU55"/>
    <mergeCell ref="AV54:AV55"/>
    <mergeCell ref="AW54:AW55"/>
    <mergeCell ref="AX54:AX55"/>
    <mergeCell ref="AO54:AO55"/>
    <mergeCell ref="AP54:AP55"/>
    <mergeCell ref="AQ54:AQ55"/>
    <mergeCell ref="AR54:AR55"/>
    <mergeCell ref="AS54:AS55"/>
    <mergeCell ref="AJ54:AJ55"/>
    <mergeCell ref="AK54:AK55"/>
    <mergeCell ref="AL54:AL55"/>
    <mergeCell ref="AM54:AM55"/>
    <mergeCell ref="AN54:AN55"/>
    <mergeCell ref="AE54:AE55"/>
    <mergeCell ref="AF54:AF55"/>
    <mergeCell ref="AG54:AG55"/>
    <mergeCell ref="AH54:AH55"/>
    <mergeCell ref="AI54:AI55"/>
    <mergeCell ref="L54:L55"/>
    <mergeCell ref="M54:M55"/>
    <mergeCell ref="N54:N55"/>
    <mergeCell ref="O54:O55"/>
    <mergeCell ref="P54:P55"/>
    <mergeCell ref="F54:F55"/>
    <mergeCell ref="G54:G55"/>
    <mergeCell ref="H54:H55"/>
    <mergeCell ref="J54:J55"/>
    <mergeCell ref="K54:K55"/>
    <mergeCell ref="A54:A55"/>
    <mergeCell ref="B54:B55"/>
    <mergeCell ref="C54:C55"/>
    <mergeCell ref="D54:D55"/>
    <mergeCell ref="E54:E55"/>
    <mergeCell ref="AY52:AY53"/>
    <mergeCell ref="AZ52:AZ53"/>
    <mergeCell ref="BA52:BA53"/>
    <mergeCell ref="BB52:BB53"/>
    <mergeCell ref="BC52:BC53"/>
    <mergeCell ref="AT52:AT53"/>
    <mergeCell ref="AU52:AU53"/>
    <mergeCell ref="AV52:AV53"/>
    <mergeCell ref="AW52:AW53"/>
    <mergeCell ref="AX52:AX53"/>
    <mergeCell ref="AO52:AO53"/>
    <mergeCell ref="AP52:AP53"/>
    <mergeCell ref="AQ52:AQ53"/>
    <mergeCell ref="AR52:AR53"/>
    <mergeCell ref="AS52:AS53"/>
    <mergeCell ref="AJ52:AJ53"/>
    <mergeCell ref="AK52:AK53"/>
    <mergeCell ref="AL52:AL53"/>
    <mergeCell ref="AM52:AM53"/>
    <mergeCell ref="AN52:AN53"/>
    <mergeCell ref="AE52:AE53"/>
    <mergeCell ref="AF52:AF53"/>
    <mergeCell ref="AG52:AG53"/>
    <mergeCell ref="AH52:AH53"/>
    <mergeCell ref="AI52:AI53"/>
    <mergeCell ref="L52:L53"/>
    <mergeCell ref="M52:M53"/>
    <mergeCell ref="N52:N53"/>
    <mergeCell ref="O52:O53"/>
    <mergeCell ref="P52:P53"/>
    <mergeCell ref="F52:F53"/>
    <mergeCell ref="G52:G53"/>
    <mergeCell ref="H52:H53"/>
    <mergeCell ref="J52:J53"/>
    <mergeCell ref="K52:K53"/>
    <mergeCell ref="A52:A53"/>
    <mergeCell ref="B52:B53"/>
    <mergeCell ref="C52:C53"/>
    <mergeCell ref="D52:D53"/>
    <mergeCell ref="E52:E53"/>
    <mergeCell ref="AY50:AY51"/>
    <mergeCell ref="AZ50:AZ51"/>
    <mergeCell ref="BA50:BA51"/>
    <mergeCell ref="BB50:BB51"/>
    <mergeCell ref="BC50:BC51"/>
    <mergeCell ref="AT50:AT51"/>
    <mergeCell ref="AU50:AU51"/>
    <mergeCell ref="AV50:AV51"/>
    <mergeCell ref="AW50:AW51"/>
    <mergeCell ref="AX50:AX51"/>
    <mergeCell ref="AO50:AO51"/>
    <mergeCell ref="AP50:AP51"/>
    <mergeCell ref="AQ50:AQ51"/>
    <mergeCell ref="AR50:AR51"/>
    <mergeCell ref="AS50:AS51"/>
    <mergeCell ref="AJ50:AJ51"/>
    <mergeCell ref="AK50:AK51"/>
    <mergeCell ref="AL50:AL51"/>
    <mergeCell ref="AM50:AM51"/>
    <mergeCell ref="AN50:AN51"/>
    <mergeCell ref="AE50:AE51"/>
    <mergeCell ref="AF50:AF51"/>
    <mergeCell ref="AG50:AG51"/>
    <mergeCell ref="AH50:AH51"/>
    <mergeCell ref="AI50:AI51"/>
    <mergeCell ref="L50:L51"/>
    <mergeCell ref="M50:M51"/>
    <mergeCell ref="N50:N51"/>
    <mergeCell ref="O50:O51"/>
    <mergeCell ref="P50:P51"/>
    <mergeCell ref="F50:F51"/>
    <mergeCell ref="G50:G51"/>
    <mergeCell ref="H50:H51"/>
    <mergeCell ref="J50:J51"/>
    <mergeCell ref="K50:K51"/>
    <mergeCell ref="A50:A51"/>
    <mergeCell ref="B50:B51"/>
    <mergeCell ref="C50:C51"/>
    <mergeCell ref="D50:D51"/>
    <mergeCell ref="E50:E51"/>
    <mergeCell ref="AY48:AY49"/>
    <mergeCell ref="AZ48:AZ49"/>
    <mergeCell ref="BA48:BA49"/>
    <mergeCell ref="BB48:BB49"/>
    <mergeCell ref="BC48:BC49"/>
    <mergeCell ref="AT48:AT49"/>
    <mergeCell ref="AU48:AU49"/>
    <mergeCell ref="AV48:AV49"/>
    <mergeCell ref="AW48:AW49"/>
    <mergeCell ref="AX48:AX49"/>
    <mergeCell ref="AO48:AO49"/>
    <mergeCell ref="AP48:AP49"/>
    <mergeCell ref="AQ48:AQ49"/>
    <mergeCell ref="AR48:AR49"/>
    <mergeCell ref="AS48:AS49"/>
    <mergeCell ref="AJ48:AJ49"/>
    <mergeCell ref="AK48:AK49"/>
    <mergeCell ref="AL48:AL49"/>
    <mergeCell ref="AM48:AM49"/>
    <mergeCell ref="AN48:AN49"/>
    <mergeCell ref="AE48:AE49"/>
    <mergeCell ref="AF48:AF49"/>
    <mergeCell ref="AG48:AG49"/>
    <mergeCell ref="AH48:AH49"/>
    <mergeCell ref="AI48:AI49"/>
    <mergeCell ref="L48:L49"/>
    <mergeCell ref="M48:M49"/>
    <mergeCell ref="N48:N49"/>
    <mergeCell ref="O48:O49"/>
    <mergeCell ref="P48:P49"/>
    <mergeCell ref="F48:F49"/>
    <mergeCell ref="G48:G49"/>
    <mergeCell ref="H48:H49"/>
    <mergeCell ref="J48:J49"/>
    <mergeCell ref="K48:K49"/>
    <mergeCell ref="A48:A49"/>
    <mergeCell ref="B48:B49"/>
    <mergeCell ref="C48:C49"/>
    <mergeCell ref="D48:D49"/>
    <mergeCell ref="E48:E49"/>
    <mergeCell ref="AY46:AY47"/>
    <mergeCell ref="AZ46:AZ47"/>
    <mergeCell ref="BA46:BA47"/>
    <mergeCell ref="BB46:BB47"/>
    <mergeCell ref="BC46:BC47"/>
    <mergeCell ref="AT46:AT47"/>
    <mergeCell ref="AU46:AU47"/>
    <mergeCell ref="AV46:AV47"/>
    <mergeCell ref="AW46:AW47"/>
    <mergeCell ref="AX46:AX47"/>
    <mergeCell ref="AO46:AO47"/>
    <mergeCell ref="AP46:AP47"/>
    <mergeCell ref="AQ46:AQ47"/>
    <mergeCell ref="AR46:AR47"/>
    <mergeCell ref="AS46:AS47"/>
    <mergeCell ref="AJ46:AJ47"/>
    <mergeCell ref="AK46:AK47"/>
    <mergeCell ref="AL46:AL47"/>
    <mergeCell ref="AM46:AM47"/>
    <mergeCell ref="AN46:AN47"/>
    <mergeCell ref="AE46:AE47"/>
    <mergeCell ref="AF46:AF47"/>
    <mergeCell ref="AG46:AG47"/>
    <mergeCell ref="AH46:AH47"/>
    <mergeCell ref="AI46:AI47"/>
    <mergeCell ref="L46:L47"/>
    <mergeCell ref="M46:M47"/>
    <mergeCell ref="N46:N47"/>
    <mergeCell ref="O46:O47"/>
    <mergeCell ref="P46:P47"/>
    <mergeCell ref="F46:F47"/>
    <mergeCell ref="G46:G47"/>
    <mergeCell ref="H46:H47"/>
    <mergeCell ref="J46:J47"/>
    <mergeCell ref="K46:K47"/>
    <mergeCell ref="A46:A47"/>
    <mergeCell ref="B46:B47"/>
    <mergeCell ref="C46:C47"/>
    <mergeCell ref="D46:D47"/>
    <mergeCell ref="E46:E47"/>
    <mergeCell ref="AY44:AY45"/>
    <mergeCell ref="AZ44:AZ45"/>
    <mergeCell ref="BA44:BA45"/>
    <mergeCell ref="BB44:BB45"/>
    <mergeCell ref="BC44:BC45"/>
    <mergeCell ref="AT44:AT45"/>
    <mergeCell ref="AU44:AU45"/>
    <mergeCell ref="AV44:AV45"/>
    <mergeCell ref="AW44:AW45"/>
    <mergeCell ref="AX44:AX45"/>
    <mergeCell ref="AO44:AO45"/>
    <mergeCell ref="AP44:AP45"/>
    <mergeCell ref="AQ44:AQ45"/>
    <mergeCell ref="AR44:AR45"/>
    <mergeCell ref="AS44:AS45"/>
    <mergeCell ref="AJ44:AJ45"/>
    <mergeCell ref="AK44:AK45"/>
    <mergeCell ref="AL44:AL45"/>
    <mergeCell ref="AM44:AM45"/>
    <mergeCell ref="AN44:AN45"/>
    <mergeCell ref="AE44:AE45"/>
    <mergeCell ref="AF44:AF45"/>
    <mergeCell ref="AG44:AG45"/>
    <mergeCell ref="AH44:AH45"/>
    <mergeCell ref="AI44:AI45"/>
    <mergeCell ref="L44:L45"/>
    <mergeCell ref="M44:M45"/>
    <mergeCell ref="N44:N45"/>
    <mergeCell ref="O44:O45"/>
    <mergeCell ref="P44:P45"/>
    <mergeCell ref="F44:F45"/>
    <mergeCell ref="G44:G45"/>
    <mergeCell ref="H44:H45"/>
    <mergeCell ref="J44:J45"/>
    <mergeCell ref="K44:K45"/>
    <mergeCell ref="A44:A45"/>
    <mergeCell ref="B44:B45"/>
    <mergeCell ref="C44:C45"/>
    <mergeCell ref="D44:D45"/>
    <mergeCell ref="E44:E45"/>
    <mergeCell ref="AY42:AY43"/>
    <mergeCell ref="AZ42:AZ43"/>
    <mergeCell ref="BA42:BA43"/>
    <mergeCell ref="BB42:BB43"/>
    <mergeCell ref="BC42:BC43"/>
    <mergeCell ref="AT42:AT43"/>
    <mergeCell ref="AU42:AU43"/>
    <mergeCell ref="AV42:AV43"/>
    <mergeCell ref="AW42:AW43"/>
    <mergeCell ref="AX42:AX43"/>
    <mergeCell ref="AO42:AO43"/>
    <mergeCell ref="AP42:AP43"/>
    <mergeCell ref="AQ42:AQ43"/>
    <mergeCell ref="AR42:AR43"/>
    <mergeCell ref="AS42:AS43"/>
    <mergeCell ref="AJ42:AJ43"/>
    <mergeCell ref="AK42:AK43"/>
    <mergeCell ref="AL42:AL43"/>
    <mergeCell ref="AM42:AM43"/>
    <mergeCell ref="AN42:AN43"/>
    <mergeCell ref="AE42:AE43"/>
    <mergeCell ref="AF42:AF43"/>
    <mergeCell ref="AG42:AG43"/>
    <mergeCell ref="AH42:AH43"/>
    <mergeCell ref="AI42:AI43"/>
    <mergeCell ref="L42:L43"/>
    <mergeCell ref="M42:M43"/>
    <mergeCell ref="N42:N43"/>
    <mergeCell ref="O42:O43"/>
    <mergeCell ref="P42:P43"/>
    <mergeCell ref="F42:F43"/>
    <mergeCell ref="G42:G43"/>
    <mergeCell ref="H42:H43"/>
    <mergeCell ref="J42:J43"/>
    <mergeCell ref="K42:K43"/>
    <mergeCell ref="A42:A43"/>
    <mergeCell ref="B42:B43"/>
    <mergeCell ref="C42:C43"/>
    <mergeCell ref="D42:D43"/>
    <mergeCell ref="E42:E43"/>
    <mergeCell ref="AY40:AY41"/>
    <mergeCell ref="AZ40:AZ41"/>
    <mergeCell ref="BA40:BA41"/>
    <mergeCell ref="BB40:BB41"/>
    <mergeCell ref="BC40:BC41"/>
    <mergeCell ref="AT40:AT41"/>
    <mergeCell ref="AU40:AU41"/>
    <mergeCell ref="AV40:AV41"/>
    <mergeCell ref="AW40:AW41"/>
    <mergeCell ref="AX40:AX41"/>
    <mergeCell ref="AO40:AO41"/>
    <mergeCell ref="AP40:AP41"/>
    <mergeCell ref="AQ40:AQ41"/>
    <mergeCell ref="AR40:AR41"/>
    <mergeCell ref="AS40:AS41"/>
    <mergeCell ref="AJ40:AJ41"/>
    <mergeCell ref="AK40:AK41"/>
    <mergeCell ref="AL40:AL41"/>
    <mergeCell ref="AM40:AM41"/>
    <mergeCell ref="AN40:AN41"/>
    <mergeCell ref="AE40:AE41"/>
    <mergeCell ref="AF40:AF41"/>
    <mergeCell ref="AG40:AG41"/>
    <mergeCell ref="AH40:AH41"/>
    <mergeCell ref="AI40:AI41"/>
    <mergeCell ref="L40:L41"/>
    <mergeCell ref="M40:M41"/>
    <mergeCell ref="N40:N41"/>
    <mergeCell ref="O40:O41"/>
    <mergeCell ref="P40:P41"/>
    <mergeCell ref="F40:F41"/>
    <mergeCell ref="G40:G41"/>
    <mergeCell ref="H40:H41"/>
    <mergeCell ref="J40:J41"/>
    <mergeCell ref="K40:K41"/>
    <mergeCell ref="A40:A41"/>
    <mergeCell ref="B40:B41"/>
    <mergeCell ref="C40:C41"/>
    <mergeCell ref="D40:D41"/>
    <mergeCell ref="E40:E41"/>
    <mergeCell ref="AY38:AY39"/>
    <mergeCell ref="AZ38:AZ39"/>
    <mergeCell ref="BA38:BA39"/>
    <mergeCell ref="BB38:BB39"/>
    <mergeCell ref="BC38:BC39"/>
    <mergeCell ref="AT38:AT39"/>
    <mergeCell ref="AU38:AU39"/>
    <mergeCell ref="AV38:AV39"/>
    <mergeCell ref="AW38:AW39"/>
    <mergeCell ref="AX38:AX39"/>
    <mergeCell ref="AO38:AO39"/>
    <mergeCell ref="AP38:AP39"/>
    <mergeCell ref="AQ38:AQ39"/>
    <mergeCell ref="AR38:AR39"/>
    <mergeCell ref="AS38:AS39"/>
    <mergeCell ref="AJ38:AJ39"/>
    <mergeCell ref="AK38:AK39"/>
    <mergeCell ref="AL38:AL39"/>
    <mergeCell ref="AM38:AM39"/>
    <mergeCell ref="AN38:AN39"/>
    <mergeCell ref="AE38:AE39"/>
    <mergeCell ref="AF38:AF39"/>
    <mergeCell ref="AG38:AG39"/>
    <mergeCell ref="AH38:AH39"/>
    <mergeCell ref="AI38:AI39"/>
    <mergeCell ref="L38:L39"/>
    <mergeCell ref="M38:M39"/>
    <mergeCell ref="N38:N39"/>
    <mergeCell ref="O38:O39"/>
    <mergeCell ref="P38:P39"/>
    <mergeCell ref="F38:F39"/>
    <mergeCell ref="G38:G39"/>
    <mergeCell ref="H38:H39"/>
    <mergeCell ref="J38:J39"/>
    <mergeCell ref="K38:K39"/>
    <mergeCell ref="A38:A39"/>
    <mergeCell ref="B38:B39"/>
    <mergeCell ref="C38:C39"/>
    <mergeCell ref="D38:D39"/>
    <mergeCell ref="E38:E39"/>
    <mergeCell ref="AY36:AY37"/>
    <mergeCell ref="AZ36:AZ37"/>
    <mergeCell ref="BA36:BA37"/>
    <mergeCell ref="BB36:BB37"/>
    <mergeCell ref="BC36:BC37"/>
    <mergeCell ref="AT36:AT37"/>
    <mergeCell ref="AU36:AU37"/>
    <mergeCell ref="AV36:AV37"/>
    <mergeCell ref="AW36:AW37"/>
    <mergeCell ref="AX36:AX37"/>
    <mergeCell ref="AO36:AO37"/>
    <mergeCell ref="AP36:AP37"/>
    <mergeCell ref="AQ36:AQ37"/>
    <mergeCell ref="AR36:AR37"/>
    <mergeCell ref="AS36:AS37"/>
    <mergeCell ref="AJ36:AJ37"/>
    <mergeCell ref="AK36:AK37"/>
    <mergeCell ref="AL36:AL37"/>
    <mergeCell ref="AM36:AM37"/>
    <mergeCell ref="AN36:AN37"/>
    <mergeCell ref="AE36:AE37"/>
    <mergeCell ref="AF36:AF37"/>
    <mergeCell ref="AG36:AG37"/>
    <mergeCell ref="AH36:AH37"/>
    <mergeCell ref="AI36:AI37"/>
    <mergeCell ref="L36:L37"/>
    <mergeCell ref="M36:M37"/>
    <mergeCell ref="N36:N37"/>
    <mergeCell ref="O36:O37"/>
    <mergeCell ref="P36:P37"/>
    <mergeCell ref="F36:F37"/>
    <mergeCell ref="G36:G37"/>
    <mergeCell ref="H36:H37"/>
    <mergeCell ref="J36:J37"/>
    <mergeCell ref="K36:K37"/>
    <mergeCell ref="A36:A37"/>
    <mergeCell ref="B36:B37"/>
    <mergeCell ref="C36:C37"/>
    <mergeCell ref="D36:D37"/>
    <mergeCell ref="E36:E37"/>
    <mergeCell ref="AY34:AY35"/>
    <mergeCell ref="AZ34:AZ35"/>
    <mergeCell ref="BA34:BA35"/>
    <mergeCell ref="BB34:BB35"/>
    <mergeCell ref="BC34:BC35"/>
    <mergeCell ref="AT34:AT35"/>
    <mergeCell ref="AU34:AU35"/>
    <mergeCell ref="AV34:AV35"/>
    <mergeCell ref="AW34:AW35"/>
    <mergeCell ref="AX34:AX35"/>
    <mergeCell ref="AO34:AO35"/>
    <mergeCell ref="AP34:AP35"/>
    <mergeCell ref="AQ34:AQ35"/>
    <mergeCell ref="AR34:AR35"/>
    <mergeCell ref="AS34:AS35"/>
    <mergeCell ref="AJ34:AJ35"/>
    <mergeCell ref="AK34:AK35"/>
    <mergeCell ref="AL34:AL35"/>
    <mergeCell ref="AM34:AM35"/>
    <mergeCell ref="AN34:AN35"/>
    <mergeCell ref="AE34:AE35"/>
    <mergeCell ref="AF34:AF35"/>
    <mergeCell ref="AG34:AG35"/>
    <mergeCell ref="AH34:AH35"/>
    <mergeCell ref="AI34:AI35"/>
    <mergeCell ref="L34:L35"/>
    <mergeCell ref="M34:M35"/>
    <mergeCell ref="N34:N35"/>
    <mergeCell ref="O34:O35"/>
    <mergeCell ref="P34:P35"/>
    <mergeCell ref="F34:F35"/>
    <mergeCell ref="G34:G35"/>
    <mergeCell ref="H34:H35"/>
    <mergeCell ref="J34:J35"/>
    <mergeCell ref="K34:K35"/>
    <mergeCell ref="A34:A35"/>
    <mergeCell ref="B34:B35"/>
    <mergeCell ref="C34:C35"/>
    <mergeCell ref="D34:D35"/>
    <mergeCell ref="E34:E35"/>
    <mergeCell ref="AY32:AY33"/>
    <mergeCell ref="AZ32:AZ33"/>
    <mergeCell ref="BA32:BA33"/>
    <mergeCell ref="BB32:BB33"/>
    <mergeCell ref="BC32:BC33"/>
    <mergeCell ref="AT32:AT33"/>
    <mergeCell ref="AU32:AU33"/>
    <mergeCell ref="AV32:AV33"/>
    <mergeCell ref="AW32:AW33"/>
    <mergeCell ref="AX32:AX33"/>
    <mergeCell ref="AO32:AO33"/>
    <mergeCell ref="AP32:AP33"/>
    <mergeCell ref="AQ32:AQ33"/>
    <mergeCell ref="AR32:AR33"/>
    <mergeCell ref="AS32:AS33"/>
    <mergeCell ref="AJ32:AJ33"/>
    <mergeCell ref="AK32:AK33"/>
    <mergeCell ref="AL32:AL33"/>
    <mergeCell ref="AM32:AM33"/>
    <mergeCell ref="AN32:AN33"/>
    <mergeCell ref="AE32:AE33"/>
    <mergeCell ref="AF32:AF33"/>
    <mergeCell ref="AG32:AG33"/>
    <mergeCell ref="AH32:AH33"/>
    <mergeCell ref="AI32:AI33"/>
    <mergeCell ref="L32:L33"/>
    <mergeCell ref="M32:M33"/>
    <mergeCell ref="N32:N33"/>
    <mergeCell ref="O32:O33"/>
    <mergeCell ref="P32:P33"/>
    <mergeCell ref="F32:F33"/>
    <mergeCell ref="G32:G33"/>
    <mergeCell ref="H32:H33"/>
    <mergeCell ref="J32:J33"/>
    <mergeCell ref="K32:K33"/>
    <mergeCell ref="A32:A33"/>
    <mergeCell ref="B32:B33"/>
    <mergeCell ref="C32:C33"/>
    <mergeCell ref="D32:D33"/>
    <mergeCell ref="E32:E33"/>
    <mergeCell ref="AY30:AY31"/>
    <mergeCell ref="AZ30:AZ31"/>
    <mergeCell ref="BA30:BA31"/>
    <mergeCell ref="BB30:BB31"/>
    <mergeCell ref="BC30:BC31"/>
    <mergeCell ref="AT30:AT31"/>
    <mergeCell ref="AU30:AU31"/>
    <mergeCell ref="AV30:AV31"/>
    <mergeCell ref="AW30:AW31"/>
    <mergeCell ref="AX30:AX31"/>
    <mergeCell ref="AO30:AO31"/>
    <mergeCell ref="AP30:AP31"/>
    <mergeCell ref="AQ30:AQ31"/>
    <mergeCell ref="AR30:AR31"/>
    <mergeCell ref="AS30:AS31"/>
    <mergeCell ref="AJ30:AJ31"/>
    <mergeCell ref="AK30:AK31"/>
    <mergeCell ref="AL30:AL31"/>
    <mergeCell ref="AM30:AM31"/>
    <mergeCell ref="AN30:AN31"/>
    <mergeCell ref="AE30:AE31"/>
    <mergeCell ref="AF30:AF31"/>
    <mergeCell ref="AG30:AG31"/>
    <mergeCell ref="AH30:AH31"/>
    <mergeCell ref="AI30:AI31"/>
    <mergeCell ref="L30:L31"/>
    <mergeCell ref="M30:M31"/>
    <mergeCell ref="N30:N31"/>
    <mergeCell ref="O30:O31"/>
    <mergeCell ref="P30:P31"/>
    <mergeCell ref="F30:F31"/>
    <mergeCell ref="G30:G31"/>
    <mergeCell ref="H30:H31"/>
    <mergeCell ref="J30:J31"/>
    <mergeCell ref="K30:K31"/>
    <mergeCell ref="A30:A31"/>
    <mergeCell ref="B30:B31"/>
    <mergeCell ref="C30:C31"/>
    <mergeCell ref="D30:D31"/>
    <mergeCell ref="E30:E31"/>
    <mergeCell ref="AY28:AY29"/>
    <mergeCell ref="AZ28:AZ29"/>
    <mergeCell ref="BA28:BA29"/>
    <mergeCell ref="BB28:BB29"/>
    <mergeCell ref="BC28:BC29"/>
    <mergeCell ref="AT28:AT29"/>
    <mergeCell ref="AU28:AU29"/>
    <mergeCell ref="AV28:AV29"/>
    <mergeCell ref="AW28:AW29"/>
    <mergeCell ref="AX28:AX29"/>
    <mergeCell ref="AO28:AO29"/>
    <mergeCell ref="AP28:AP29"/>
    <mergeCell ref="AQ28:AQ29"/>
    <mergeCell ref="AR28:AR29"/>
    <mergeCell ref="AS28:AS29"/>
    <mergeCell ref="AJ28:AJ29"/>
    <mergeCell ref="AK28:AK29"/>
    <mergeCell ref="AL28:AL29"/>
    <mergeCell ref="AM28:AM29"/>
    <mergeCell ref="AN28:AN29"/>
    <mergeCell ref="AE28:AE29"/>
    <mergeCell ref="AF28:AF29"/>
    <mergeCell ref="AG28:AG29"/>
    <mergeCell ref="AH28:AH29"/>
    <mergeCell ref="AI28:AI29"/>
    <mergeCell ref="L28:L29"/>
    <mergeCell ref="M28:M29"/>
    <mergeCell ref="N28:N29"/>
    <mergeCell ref="O28:O29"/>
    <mergeCell ref="P28:P29"/>
    <mergeCell ref="F28:F29"/>
    <mergeCell ref="G28:G29"/>
    <mergeCell ref="H28:H29"/>
    <mergeCell ref="J28:J29"/>
    <mergeCell ref="K28:K29"/>
    <mergeCell ref="A28:A29"/>
    <mergeCell ref="B28:B29"/>
    <mergeCell ref="C28:C29"/>
    <mergeCell ref="D28:D29"/>
    <mergeCell ref="E28:E29"/>
    <mergeCell ref="AY26:AY27"/>
    <mergeCell ref="AZ26:AZ27"/>
    <mergeCell ref="BA26:BA27"/>
    <mergeCell ref="BB26:BB27"/>
    <mergeCell ref="BC26:BC27"/>
    <mergeCell ref="AT26:AT27"/>
    <mergeCell ref="AU26:AU27"/>
    <mergeCell ref="AV26:AV27"/>
    <mergeCell ref="AW26:AW27"/>
    <mergeCell ref="AX26:AX27"/>
    <mergeCell ref="AO26:AO27"/>
    <mergeCell ref="AP26:AP27"/>
    <mergeCell ref="AQ26:AQ27"/>
    <mergeCell ref="AR26:AR27"/>
    <mergeCell ref="AS26:AS27"/>
    <mergeCell ref="AJ26:AJ27"/>
    <mergeCell ref="AK26:AK27"/>
    <mergeCell ref="AL26:AL27"/>
    <mergeCell ref="AM26:AM27"/>
    <mergeCell ref="AN26:AN27"/>
    <mergeCell ref="AE26:AE27"/>
    <mergeCell ref="AF26:AF27"/>
    <mergeCell ref="AG26:AG27"/>
    <mergeCell ref="AH26:AH27"/>
    <mergeCell ref="AI26:AI27"/>
    <mergeCell ref="L26:L27"/>
    <mergeCell ref="M26:M27"/>
    <mergeCell ref="N26:N27"/>
    <mergeCell ref="O26:O27"/>
    <mergeCell ref="P26:P27"/>
    <mergeCell ref="F26:F27"/>
    <mergeCell ref="G26:G27"/>
    <mergeCell ref="H26:H27"/>
    <mergeCell ref="J26:J27"/>
    <mergeCell ref="K26:K27"/>
    <mergeCell ref="A26:A27"/>
    <mergeCell ref="B26:B27"/>
    <mergeCell ref="C26:C27"/>
    <mergeCell ref="D26:D27"/>
    <mergeCell ref="E26:E27"/>
    <mergeCell ref="AY24:AY25"/>
    <mergeCell ref="AZ24:AZ25"/>
    <mergeCell ref="BA24:BA25"/>
    <mergeCell ref="BB24:BB25"/>
    <mergeCell ref="BC24:BC25"/>
    <mergeCell ref="AT24:AT25"/>
    <mergeCell ref="AU24:AU25"/>
    <mergeCell ref="AV24:AV25"/>
    <mergeCell ref="AW24:AW25"/>
    <mergeCell ref="AX24:AX25"/>
    <mergeCell ref="AO24:AO25"/>
    <mergeCell ref="AP24:AP25"/>
    <mergeCell ref="AQ24:AQ25"/>
    <mergeCell ref="AR24:AR25"/>
    <mergeCell ref="AS24:AS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AI24:AI25"/>
    <mergeCell ref="L24:L25"/>
    <mergeCell ref="M24:M25"/>
    <mergeCell ref="N24:N25"/>
    <mergeCell ref="O24:O25"/>
    <mergeCell ref="P24:P25"/>
    <mergeCell ref="F24:F25"/>
    <mergeCell ref="G24:G25"/>
    <mergeCell ref="H24:H25"/>
    <mergeCell ref="J24:J25"/>
    <mergeCell ref="K24:K25"/>
    <mergeCell ref="A24:A25"/>
    <mergeCell ref="B24:B25"/>
    <mergeCell ref="C24:C25"/>
    <mergeCell ref="D24:D25"/>
    <mergeCell ref="E24:E25"/>
    <mergeCell ref="AY22:AY23"/>
    <mergeCell ref="AZ22:AZ23"/>
    <mergeCell ref="BA22:BA23"/>
    <mergeCell ref="BB22:BB23"/>
    <mergeCell ref="BC22:BC23"/>
    <mergeCell ref="AT22:AT23"/>
    <mergeCell ref="AU22:AU23"/>
    <mergeCell ref="AV22:AV23"/>
    <mergeCell ref="AW22:AW23"/>
    <mergeCell ref="AX22:AX23"/>
    <mergeCell ref="AO22:AO23"/>
    <mergeCell ref="AP22:AP23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L22:L23"/>
    <mergeCell ref="M22:M23"/>
    <mergeCell ref="N22:N23"/>
    <mergeCell ref="O22:O23"/>
    <mergeCell ref="P22:P23"/>
    <mergeCell ref="F22:F23"/>
    <mergeCell ref="G22:G23"/>
    <mergeCell ref="H22:H23"/>
    <mergeCell ref="J22:J23"/>
    <mergeCell ref="K22:K23"/>
    <mergeCell ref="A22:A23"/>
    <mergeCell ref="B22:B23"/>
    <mergeCell ref="C22:C23"/>
    <mergeCell ref="D22:D23"/>
    <mergeCell ref="E22:E23"/>
    <mergeCell ref="AY20:AY21"/>
    <mergeCell ref="AZ20:AZ21"/>
    <mergeCell ref="BA20:BA21"/>
    <mergeCell ref="BB20:BB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J16:AJ17"/>
    <mergeCell ref="AK16:AK17"/>
    <mergeCell ref="AL16:AL17"/>
    <mergeCell ref="AM16:AM17"/>
    <mergeCell ref="AN16:AN17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S14:AS15"/>
    <mergeCell ref="AT14:AT15"/>
    <mergeCell ref="AU14:AU15"/>
    <mergeCell ref="AV14:AV15"/>
    <mergeCell ref="AW14:AW15"/>
    <mergeCell ref="AN14:AN15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H14:AH15"/>
    <mergeCell ref="K14:K15"/>
    <mergeCell ref="L14:L15"/>
    <mergeCell ref="M14:M15"/>
    <mergeCell ref="N14:N15"/>
    <mergeCell ref="O14:O15"/>
    <mergeCell ref="AE16:AE17"/>
    <mergeCell ref="AF16:AF17"/>
    <mergeCell ref="AG16:AG17"/>
    <mergeCell ref="AH16:AH17"/>
    <mergeCell ref="AI16:AI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Z11:AZ12"/>
    <mergeCell ref="BA11:BA12"/>
    <mergeCell ref="BB11:BB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AJ11:AJ12"/>
    <mergeCell ref="AK11:AK12"/>
    <mergeCell ref="AL11:AL12"/>
    <mergeCell ref="AM11:AM12"/>
    <mergeCell ref="AN11:AN12"/>
    <mergeCell ref="Y11:Y12"/>
    <mergeCell ref="P11:P12"/>
    <mergeCell ref="Q11:Q12"/>
    <mergeCell ref="R11:R12"/>
    <mergeCell ref="S11:S12"/>
    <mergeCell ref="T11:T12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E11:AE12"/>
    <mergeCell ref="AF11:AF12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AS9:AS10"/>
    <mergeCell ref="AJ9:AJ10"/>
    <mergeCell ref="AK9:AK10"/>
    <mergeCell ref="AL9:AL10"/>
    <mergeCell ref="AM9:AM10"/>
    <mergeCell ref="AN9:AN10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U11:U12"/>
    <mergeCell ref="V11:V12"/>
    <mergeCell ref="W11:W12"/>
    <mergeCell ref="X11:X12"/>
    <mergeCell ref="P9:P10"/>
    <mergeCell ref="Q9:Q10"/>
    <mergeCell ref="R9:R10"/>
    <mergeCell ref="S9:S10"/>
    <mergeCell ref="T9:T10"/>
    <mergeCell ref="AE9:AE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A7:G8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Y9:AY10"/>
    <mergeCell ref="AZ9:AZ10"/>
    <mergeCell ref="BA9:BA10"/>
    <mergeCell ref="AF9:AF10"/>
    <mergeCell ref="AG9:AG10"/>
  </mergeCells>
  <pageMargins left="0" right="0" top="0" bottom="0" header="0" footer="0"/>
  <pageSetup paperSize="8" scale="99" orientation="landscape" horizontalDpi="300" verticalDpi="300" r:id="rId1"/>
  <headerFooter alignWithMargins="0">
    <oddFooter>Page &amp;P of &amp;N</oddFooter>
  </headerFooter>
  <rowBreaks count="2" manualBreakCount="2">
    <brk id="35" max="54" man="1"/>
    <brk id="63" max="5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C44"/>
  <sheetViews>
    <sheetView showGridLines="0" view="pageBreakPreview" topLeftCell="A25" zoomScale="160" zoomScaleNormal="100" zoomScaleSheetLayoutView="160" workbookViewId="0">
      <selection activeCell="G28" sqref="G28:G29"/>
    </sheetView>
  </sheetViews>
  <sheetFormatPr defaultRowHeight="15" x14ac:dyDescent="0.25"/>
  <cols>
    <col min="1" max="1" width="2.85546875" customWidth="1"/>
    <col min="2" max="2" width="5.85546875" customWidth="1"/>
    <col min="3" max="3" width="7.28515625" customWidth="1"/>
    <col min="4" max="4" width="6" customWidth="1"/>
    <col min="5" max="5" width="2.5703125" customWidth="1"/>
    <col min="6" max="6" width="7.140625" customWidth="1"/>
    <col min="7" max="7" width="5.28515625" customWidth="1"/>
    <col min="8" max="8" width="3.140625" customWidth="1"/>
    <col min="9" max="9" width="0" hidden="1" customWidth="1"/>
    <col min="10" max="11" width="4.42578125" customWidth="1"/>
    <col min="12" max="12" width="3.7109375" customWidth="1"/>
    <col min="13" max="13" width="4.42578125" customWidth="1"/>
    <col min="14" max="14" width="3.28515625" customWidth="1"/>
    <col min="15" max="15" width="4" customWidth="1"/>
    <col min="16" max="16" width="4.85546875" customWidth="1"/>
    <col min="17" max="17" width="6.42578125" customWidth="1"/>
    <col min="18" max="18" width="4.140625" customWidth="1"/>
    <col min="19" max="19" width="6.28515625" customWidth="1"/>
    <col min="20" max="20" width="4" customWidth="1"/>
    <col min="21" max="21" width="6.28515625" hidden="1" customWidth="1"/>
    <col min="22" max="22" width="4.42578125" hidden="1" customWidth="1"/>
    <col min="23" max="23" width="4.28515625" customWidth="1"/>
    <col min="24" max="24" width="5.28515625" customWidth="1"/>
    <col min="25" max="25" width="4" customWidth="1"/>
    <col min="26" max="26" width="3.7109375" hidden="1" customWidth="1"/>
    <col min="27" max="27" width="3.5703125" hidden="1" customWidth="1"/>
    <col min="28" max="28" width="4.28515625" hidden="1" customWidth="1"/>
    <col min="29" max="29" width="5.85546875" customWidth="1"/>
    <col min="30" max="30" width="4.85546875" hidden="1" customWidth="1"/>
    <col min="31" max="31" width="4.42578125" customWidth="1"/>
    <col min="32" max="32" width="5.28515625" customWidth="1"/>
    <col min="33" max="33" width="3.85546875" customWidth="1"/>
    <col min="34" max="34" width="5.85546875" customWidth="1"/>
    <col min="35" max="35" width="4.5703125" customWidth="1"/>
    <col min="36" max="36" width="4.140625" hidden="1" customWidth="1"/>
    <col min="37" max="37" width="4.85546875" hidden="1" customWidth="1"/>
    <col min="38" max="38" width="4.7109375" hidden="1" customWidth="1"/>
    <col min="39" max="39" width="3.85546875" hidden="1" customWidth="1"/>
    <col min="40" max="40" width="4" hidden="1" customWidth="1"/>
    <col min="41" max="41" width="4" customWidth="1"/>
    <col min="42" max="42" width="5.28515625" hidden="1" customWidth="1"/>
    <col min="43" max="43" width="5.140625" hidden="1" customWidth="1"/>
    <col min="44" max="44" width="5.85546875" customWidth="1"/>
    <col min="45" max="45" width="5.5703125" customWidth="1"/>
    <col min="46" max="46" width="4.5703125" customWidth="1"/>
    <col min="47" max="47" width="3.7109375" customWidth="1"/>
    <col min="48" max="48" width="3.5703125" customWidth="1"/>
    <col min="49" max="49" width="4" hidden="1" customWidth="1"/>
    <col min="50" max="50" width="5.85546875" customWidth="1"/>
    <col min="51" max="51" width="6" customWidth="1"/>
    <col min="52" max="52" width="5.85546875" customWidth="1"/>
    <col min="53" max="53" width="6.42578125" customWidth="1"/>
    <col min="54" max="54" width="8.5703125" customWidth="1"/>
    <col min="55" max="55" width="12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ht="18.75" customHeight="1" x14ac:dyDescent="0.25">
      <c r="A8" s="65" t="s">
        <v>1350</v>
      </c>
      <c r="B8" s="65"/>
      <c r="C8" s="65"/>
      <c r="D8" s="65"/>
      <c r="E8" s="65"/>
      <c r="F8" s="65"/>
      <c r="G8" s="65"/>
      <c r="H8" s="1" t="s">
        <v>4</v>
      </c>
      <c r="J8" s="1" t="s">
        <v>4</v>
      </c>
      <c r="K8" s="1" t="s">
        <v>4</v>
      </c>
      <c r="L8" s="1" t="s">
        <v>4</v>
      </c>
      <c r="M8" s="1" t="s">
        <v>4</v>
      </c>
      <c r="N8" s="1" t="s">
        <v>4</v>
      </c>
      <c r="O8" s="1" t="s">
        <v>4</v>
      </c>
      <c r="P8" s="1" t="s">
        <v>4</v>
      </c>
      <c r="Q8" s="1" t="s">
        <v>4</v>
      </c>
      <c r="R8" s="1" t="s">
        <v>4</v>
      </c>
      <c r="S8" s="1" t="s">
        <v>4</v>
      </c>
      <c r="T8" s="1" t="s">
        <v>4</v>
      </c>
      <c r="U8" s="1" t="s">
        <v>4</v>
      </c>
      <c r="V8" s="1" t="s">
        <v>4</v>
      </c>
      <c r="W8" s="1" t="s">
        <v>4</v>
      </c>
      <c r="X8" s="1" t="s">
        <v>4</v>
      </c>
      <c r="Y8" s="1" t="s">
        <v>4</v>
      </c>
      <c r="Z8" s="1" t="s">
        <v>4</v>
      </c>
      <c r="AA8" s="1" t="s">
        <v>4</v>
      </c>
      <c r="AB8" s="1" t="s">
        <v>4</v>
      </c>
      <c r="AC8" s="1" t="s">
        <v>4</v>
      </c>
      <c r="AD8" s="1" t="s">
        <v>4</v>
      </c>
      <c r="AE8" s="1" t="s">
        <v>4</v>
      </c>
      <c r="AF8" s="1" t="s">
        <v>4</v>
      </c>
      <c r="AG8" s="1" t="s">
        <v>4</v>
      </c>
      <c r="AH8" s="1" t="s">
        <v>4</v>
      </c>
      <c r="AI8" s="1" t="s">
        <v>4</v>
      </c>
      <c r="AJ8" s="1" t="s">
        <v>4</v>
      </c>
      <c r="AK8" s="1" t="s">
        <v>4</v>
      </c>
      <c r="AL8" s="1" t="s">
        <v>4</v>
      </c>
      <c r="AM8" s="1" t="s">
        <v>4</v>
      </c>
      <c r="AN8" s="1" t="s">
        <v>4</v>
      </c>
      <c r="AO8" s="1" t="s">
        <v>4</v>
      </c>
      <c r="AP8" s="1" t="s">
        <v>4</v>
      </c>
      <c r="AQ8" s="1" t="s">
        <v>4</v>
      </c>
      <c r="AR8" s="1" t="s">
        <v>4</v>
      </c>
      <c r="AS8" s="1" t="s">
        <v>4</v>
      </c>
      <c r="AT8" s="1" t="s">
        <v>4</v>
      </c>
      <c r="AU8" s="1" t="s">
        <v>4</v>
      </c>
      <c r="AV8" s="1" t="s">
        <v>4</v>
      </c>
      <c r="AW8" s="1" t="s">
        <v>4</v>
      </c>
      <c r="AX8" s="1" t="s">
        <v>4</v>
      </c>
      <c r="AY8" s="1" t="s">
        <v>4</v>
      </c>
      <c r="AZ8" s="1" t="s">
        <v>4</v>
      </c>
      <c r="BA8" s="1" t="s">
        <v>4</v>
      </c>
      <c r="BB8" s="1" t="s">
        <v>4</v>
      </c>
      <c r="BC8" s="1" t="s">
        <v>4</v>
      </c>
    </row>
    <row r="9" spans="1:55" s="19" customFormat="1" ht="39.7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39.7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K11" s="95" t="s">
        <v>66</v>
      </c>
      <c r="L11" s="95" t="s">
        <v>67</v>
      </c>
      <c r="M11" s="95" t="s">
        <v>68</v>
      </c>
      <c r="N11" s="95" t="s">
        <v>69</v>
      </c>
      <c r="O11" s="95" t="s">
        <v>70</v>
      </c>
      <c r="P11" s="95" t="s">
        <v>71</v>
      </c>
      <c r="Q11" s="95" t="s">
        <v>72</v>
      </c>
      <c r="R11" s="95" t="s">
        <v>73</v>
      </c>
      <c r="S11" s="95" t="s">
        <v>74</v>
      </c>
      <c r="T11" s="95" t="s">
        <v>75</v>
      </c>
      <c r="U11" s="95" t="s">
        <v>76</v>
      </c>
      <c r="V11" s="95" t="s">
        <v>77</v>
      </c>
      <c r="W11" s="95" t="s">
        <v>78</v>
      </c>
      <c r="X11" s="95" t="s">
        <v>79</v>
      </c>
      <c r="Y11" s="95" t="s">
        <v>80</v>
      </c>
      <c r="Z11" s="95" t="s">
        <v>81</v>
      </c>
      <c r="AA11" s="95" t="s">
        <v>82</v>
      </c>
      <c r="AB11" s="95" t="s">
        <v>83</v>
      </c>
      <c r="AC11" s="95" t="s">
        <v>84</v>
      </c>
      <c r="AD11" s="95" t="s">
        <v>85</v>
      </c>
      <c r="AE11" s="95" t="s">
        <v>86</v>
      </c>
      <c r="AF11" s="95" t="s">
        <v>87</v>
      </c>
      <c r="AG11" s="95" t="s">
        <v>88</v>
      </c>
      <c r="AH11" s="95" t="s">
        <v>89</v>
      </c>
      <c r="AI11" s="95" t="s">
        <v>90</v>
      </c>
      <c r="AJ11" s="95" t="s">
        <v>91</v>
      </c>
      <c r="AK11" s="95" t="s">
        <v>92</v>
      </c>
      <c r="AL11" s="95" t="s">
        <v>93</v>
      </c>
      <c r="AM11" s="95" t="s">
        <v>94</v>
      </c>
      <c r="AN11" s="95" t="s">
        <v>95</v>
      </c>
      <c r="AO11" s="95" t="s">
        <v>96</v>
      </c>
      <c r="AP11" s="95" t="s">
        <v>97</v>
      </c>
      <c r="AQ11" s="95" t="s">
        <v>98</v>
      </c>
      <c r="AR11" s="95" t="s">
        <v>99</v>
      </c>
      <c r="AS11" s="95" t="s">
        <v>100</v>
      </c>
      <c r="AT11" s="95" t="s">
        <v>101</v>
      </c>
      <c r="AU11" s="95" t="s">
        <v>102</v>
      </c>
      <c r="AV11" s="95" t="s">
        <v>103</v>
      </c>
      <c r="AW11" s="95" t="s">
        <v>104</v>
      </c>
      <c r="AX11" s="95" t="s">
        <v>105</v>
      </c>
      <c r="AY11" s="95" t="s">
        <v>106</v>
      </c>
      <c r="AZ11" s="95" t="s">
        <v>107</v>
      </c>
      <c r="BA11" s="95" t="s">
        <v>108</v>
      </c>
      <c r="BB11" s="95" t="s">
        <v>109</v>
      </c>
      <c r="BC11" s="95" t="s">
        <v>110</v>
      </c>
    </row>
    <row r="12" spans="1:55" ht="16.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</row>
    <row r="13" spans="1:55" ht="49.5" x14ac:dyDescent="0.25">
      <c r="A13" s="4" t="s">
        <v>113</v>
      </c>
      <c r="B13" s="4" t="s">
        <v>114</v>
      </c>
      <c r="C13" s="108" t="s">
        <v>115</v>
      </c>
      <c r="D13" s="101"/>
      <c r="E13" s="4" t="s">
        <v>116</v>
      </c>
      <c r="F13" s="4" t="s">
        <v>117</v>
      </c>
      <c r="G13" s="4" t="s">
        <v>118</v>
      </c>
      <c r="H13" s="4" t="s">
        <v>119</v>
      </c>
      <c r="J13" s="4" t="s">
        <v>120</v>
      </c>
      <c r="K13" s="4" t="s">
        <v>121</v>
      </c>
      <c r="L13" s="4" t="s">
        <v>122</v>
      </c>
      <c r="M13" s="4" t="s">
        <v>123</v>
      </c>
      <c r="N13" s="4" t="s">
        <v>124</v>
      </c>
      <c r="O13" s="4" t="s">
        <v>125</v>
      </c>
      <c r="P13" s="4" t="s">
        <v>126</v>
      </c>
      <c r="Q13" s="4" t="s">
        <v>127</v>
      </c>
      <c r="R13" s="4" t="s">
        <v>128</v>
      </c>
      <c r="S13" s="4" t="s">
        <v>129</v>
      </c>
      <c r="T13" s="4" t="s">
        <v>130</v>
      </c>
      <c r="U13" s="4" t="s">
        <v>131</v>
      </c>
      <c r="V13" s="4" t="s">
        <v>132</v>
      </c>
      <c r="W13" s="4" t="s">
        <v>133</v>
      </c>
      <c r="X13" s="4" t="s">
        <v>134</v>
      </c>
      <c r="Y13" s="4" t="s">
        <v>135</v>
      </c>
      <c r="Z13" s="4" t="s">
        <v>136</v>
      </c>
      <c r="AA13" s="4" t="s">
        <v>137</v>
      </c>
      <c r="AB13" s="4" t="s">
        <v>138</v>
      </c>
      <c r="AC13" s="4" t="s">
        <v>139</v>
      </c>
      <c r="AD13" s="4" t="s">
        <v>140</v>
      </c>
      <c r="AE13" s="4" t="s">
        <v>141</v>
      </c>
      <c r="AF13" s="4" t="s">
        <v>142</v>
      </c>
      <c r="AG13" s="4" t="s">
        <v>143</v>
      </c>
      <c r="AH13" s="4" t="s">
        <v>144</v>
      </c>
      <c r="AI13" s="4" t="s">
        <v>145</v>
      </c>
      <c r="AJ13" s="4" t="s">
        <v>146</v>
      </c>
      <c r="AK13" s="4" t="s">
        <v>147</v>
      </c>
      <c r="AL13" s="4" t="s">
        <v>148</v>
      </c>
      <c r="AM13" s="4" t="s">
        <v>149</v>
      </c>
      <c r="AN13" s="4" t="s">
        <v>150</v>
      </c>
      <c r="AO13" s="4" t="s">
        <v>151</v>
      </c>
      <c r="AP13" s="4" t="s">
        <v>152</v>
      </c>
      <c r="AQ13" s="4" t="s">
        <v>153</v>
      </c>
      <c r="AR13" s="4" t="s">
        <v>154</v>
      </c>
      <c r="AS13" s="4" t="s">
        <v>155</v>
      </c>
      <c r="AT13" s="4" t="s">
        <v>156</v>
      </c>
      <c r="AU13" s="4" t="s">
        <v>157</v>
      </c>
      <c r="AV13" s="4" t="s">
        <v>158</v>
      </c>
      <c r="AW13" s="4" t="s">
        <v>159</v>
      </c>
      <c r="AX13" s="4" t="s">
        <v>160</v>
      </c>
      <c r="AY13" s="4" t="s">
        <v>161</v>
      </c>
      <c r="AZ13" s="4" t="s">
        <v>162</v>
      </c>
      <c r="BA13" s="4" t="s">
        <v>163</v>
      </c>
      <c r="BB13" s="4" t="s">
        <v>164</v>
      </c>
      <c r="BC13" s="4" t="s">
        <v>165</v>
      </c>
    </row>
    <row r="14" spans="1:55" s="13" customFormat="1" ht="24.75" customHeight="1" x14ac:dyDescent="0.15">
      <c r="A14" s="38">
        <v>1</v>
      </c>
      <c r="B14" s="38" t="s">
        <v>1351</v>
      </c>
      <c r="C14" s="38" t="s">
        <v>1352</v>
      </c>
      <c r="D14" s="38" t="s">
        <v>1353</v>
      </c>
      <c r="E14" s="38" t="s">
        <v>169</v>
      </c>
      <c r="F14" s="38" t="s">
        <v>1081</v>
      </c>
      <c r="G14" s="38" t="s">
        <v>799</v>
      </c>
      <c r="H14" s="38">
        <v>1</v>
      </c>
      <c r="J14" s="38">
        <v>2</v>
      </c>
      <c r="K14" s="38">
        <v>204</v>
      </c>
      <c r="L14" s="38">
        <v>0</v>
      </c>
      <c r="M14" s="38">
        <v>21.5</v>
      </c>
      <c r="N14" s="54">
        <v>0</v>
      </c>
      <c r="O14" s="38">
        <v>190</v>
      </c>
      <c r="P14" s="54">
        <v>0.98076923076923095</v>
      </c>
      <c r="Q14" s="12">
        <v>180</v>
      </c>
      <c r="R14" s="12">
        <v>0</v>
      </c>
      <c r="S14" s="14">
        <v>18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2.5</v>
      </c>
      <c r="AD14" s="14">
        <v>0</v>
      </c>
      <c r="AE14" s="54">
        <v>4.5</v>
      </c>
      <c r="AF14" s="54">
        <v>0</v>
      </c>
      <c r="AG14" s="54">
        <v>0</v>
      </c>
      <c r="AH14" s="54">
        <v>10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242.17</v>
      </c>
      <c r="AS14" s="38">
        <v>4.5</v>
      </c>
      <c r="AT14" s="54">
        <v>4.84</v>
      </c>
      <c r="AU14" s="54">
        <v>0</v>
      </c>
      <c r="AV14" s="54">
        <v>0</v>
      </c>
      <c r="AW14" s="54">
        <v>0</v>
      </c>
      <c r="AX14" s="54">
        <v>90.23</v>
      </c>
      <c r="AY14" s="54">
        <v>99.57</v>
      </c>
      <c r="AZ14" s="54">
        <v>142.6</v>
      </c>
      <c r="BA14" s="54">
        <v>100</v>
      </c>
      <c r="BB14" s="54">
        <v>170400</v>
      </c>
      <c r="BC14" s="38" t="s">
        <v>4</v>
      </c>
    </row>
    <row r="15" spans="1:55" s="13" customFormat="1" ht="24.7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176.54</v>
      </c>
      <c r="R15" s="14">
        <v>0</v>
      </c>
      <c r="S15" s="14">
        <v>26.48</v>
      </c>
      <c r="T15" s="14">
        <v>0</v>
      </c>
      <c r="U15" s="14">
        <v>0</v>
      </c>
      <c r="V15" s="14">
        <v>0</v>
      </c>
      <c r="W15" s="14">
        <v>7.85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9.81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4.75" customHeight="1" x14ac:dyDescent="0.15">
      <c r="A16" s="38">
        <v>2</v>
      </c>
      <c r="B16" s="38" t="s">
        <v>1354</v>
      </c>
      <c r="C16" s="38" t="s">
        <v>1355</v>
      </c>
      <c r="D16" s="38" t="s">
        <v>1356</v>
      </c>
      <c r="E16" s="38" t="s">
        <v>169</v>
      </c>
      <c r="F16" s="38" t="s">
        <v>1081</v>
      </c>
      <c r="G16" s="38" t="s">
        <v>799</v>
      </c>
      <c r="H16" s="38">
        <v>1</v>
      </c>
      <c r="J16" s="38">
        <v>1</v>
      </c>
      <c r="K16" s="38">
        <v>204</v>
      </c>
      <c r="L16" s="38">
        <v>0</v>
      </c>
      <c r="M16" s="38">
        <v>20.5</v>
      </c>
      <c r="N16" s="54">
        <v>0</v>
      </c>
      <c r="O16" s="38">
        <v>182</v>
      </c>
      <c r="P16" s="54">
        <v>0.98076923076923095</v>
      </c>
      <c r="Q16" s="12">
        <v>172</v>
      </c>
      <c r="R16" s="12">
        <v>0</v>
      </c>
      <c r="S16" s="14">
        <v>18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2.5</v>
      </c>
      <c r="AD16" s="14">
        <v>0</v>
      </c>
      <c r="AE16" s="54">
        <v>4.5</v>
      </c>
      <c r="AF16" s="54">
        <v>1</v>
      </c>
      <c r="AG16" s="54">
        <v>0</v>
      </c>
      <c r="AH16" s="54">
        <v>9.6199999999999992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233.95</v>
      </c>
      <c r="AS16" s="38">
        <v>4.5</v>
      </c>
      <c r="AT16" s="54">
        <v>4.68</v>
      </c>
      <c r="AU16" s="54">
        <v>0</v>
      </c>
      <c r="AV16" s="54">
        <v>0</v>
      </c>
      <c r="AW16" s="54">
        <v>0</v>
      </c>
      <c r="AX16" s="54">
        <v>82.38</v>
      </c>
      <c r="AY16" s="54">
        <v>91.56</v>
      </c>
      <c r="AZ16" s="54">
        <v>142.38999999999999</v>
      </c>
      <c r="BA16" s="54">
        <v>100</v>
      </c>
      <c r="BB16" s="54">
        <v>169600</v>
      </c>
      <c r="BC16" s="38" t="s">
        <v>4</v>
      </c>
    </row>
    <row r="17" spans="1:55" s="13" customFormat="1" ht="24.75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168.69</v>
      </c>
      <c r="R17" s="14">
        <v>0</v>
      </c>
      <c r="S17" s="14">
        <v>26.48</v>
      </c>
      <c r="T17" s="14">
        <v>0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9.81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4.75" customHeight="1" x14ac:dyDescent="0.15">
      <c r="A18" s="38">
        <v>3</v>
      </c>
      <c r="B18" s="38" t="s">
        <v>1357</v>
      </c>
      <c r="C18" s="38" t="s">
        <v>1358</v>
      </c>
      <c r="D18" s="38" t="s">
        <v>1359</v>
      </c>
      <c r="E18" s="38" t="s">
        <v>169</v>
      </c>
      <c r="F18" s="38" t="s">
        <v>253</v>
      </c>
      <c r="G18" s="38" t="s">
        <v>799</v>
      </c>
      <c r="H18" s="38">
        <v>1</v>
      </c>
      <c r="J18" s="38">
        <v>2</v>
      </c>
      <c r="K18" s="38">
        <v>204</v>
      </c>
      <c r="L18" s="38">
        <v>0</v>
      </c>
      <c r="M18" s="38">
        <v>17</v>
      </c>
      <c r="N18" s="54">
        <v>0</v>
      </c>
      <c r="O18" s="38">
        <v>144</v>
      </c>
      <c r="P18" s="54">
        <v>0.98076923076923095</v>
      </c>
      <c r="Q18" s="12">
        <v>144</v>
      </c>
      <c r="R18" s="12">
        <v>0</v>
      </c>
      <c r="S18" s="14">
        <v>8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1.5</v>
      </c>
      <c r="AD18" s="14">
        <v>0</v>
      </c>
      <c r="AE18" s="54">
        <v>2</v>
      </c>
      <c r="AF18" s="54">
        <v>2</v>
      </c>
      <c r="AG18" s="54">
        <v>3.5</v>
      </c>
      <c r="AH18" s="54">
        <v>0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175.73</v>
      </c>
      <c r="AS18" s="38">
        <v>2</v>
      </c>
      <c r="AT18" s="54">
        <v>3.51</v>
      </c>
      <c r="AU18" s="54">
        <v>0</v>
      </c>
      <c r="AV18" s="54">
        <v>0</v>
      </c>
      <c r="AW18" s="54">
        <v>0</v>
      </c>
      <c r="AX18" s="54">
        <v>82.38</v>
      </c>
      <c r="AY18" s="54">
        <v>87.89</v>
      </c>
      <c r="AZ18" s="54">
        <v>87.84</v>
      </c>
      <c r="BA18" s="54">
        <v>50</v>
      </c>
      <c r="BB18" s="54">
        <v>151400</v>
      </c>
      <c r="BC18" s="38" t="s">
        <v>4</v>
      </c>
    </row>
    <row r="19" spans="1:55" s="13" customFormat="1" ht="24.75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141.22999999999999</v>
      </c>
      <c r="R19" s="14">
        <v>0</v>
      </c>
      <c r="S19" s="14">
        <v>11.77</v>
      </c>
      <c r="T19" s="14">
        <v>0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5.88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4.75" customHeight="1" x14ac:dyDescent="0.15">
      <c r="A20" s="38">
        <v>4</v>
      </c>
      <c r="B20" s="38" t="s">
        <v>1360</v>
      </c>
      <c r="C20" s="38" t="s">
        <v>1361</v>
      </c>
      <c r="D20" s="38" t="s">
        <v>1362</v>
      </c>
      <c r="E20" s="38" t="s">
        <v>169</v>
      </c>
      <c r="F20" s="38" t="s">
        <v>253</v>
      </c>
      <c r="G20" s="38" t="s">
        <v>799</v>
      </c>
      <c r="H20" s="38">
        <v>0</v>
      </c>
      <c r="J20" s="38">
        <v>1</v>
      </c>
      <c r="K20" s="38">
        <v>204</v>
      </c>
      <c r="L20" s="38">
        <v>0</v>
      </c>
      <c r="M20" s="38">
        <v>18.5</v>
      </c>
      <c r="N20" s="54">
        <v>0</v>
      </c>
      <c r="O20" s="38">
        <v>164</v>
      </c>
      <c r="P20" s="54">
        <v>0.98076923076923095</v>
      </c>
      <c r="Q20" s="12">
        <v>156</v>
      </c>
      <c r="R20" s="12">
        <v>0</v>
      </c>
      <c r="S20" s="14">
        <v>16</v>
      </c>
      <c r="T20" s="14">
        <v>0</v>
      </c>
      <c r="U20" s="14">
        <v>0</v>
      </c>
      <c r="V20" s="14">
        <v>0</v>
      </c>
      <c r="W20" s="14">
        <v>1</v>
      </c>
      <c r="X20" s="14">
        <v>1.5</v>
      </c>
      <c r="Y20" s="14">
        <v>0</v>
      </c>
      <c r="Z20" s="14">
        <v>0</v>
      </c>
      <c r="AA20" s="14">
        <v>0</v>
      </c>
      <c r="AB20" s="14">
        <v>0</v>
      </c>
      <c r="AC20" s="14">
        <v>2.5</v>
      </c>
      <c r="AD20" s="14">
        <v>0</v>
      </c>
      <c r="AE20" s="54">
        <v>4</v>
      </c>
      <c r="AF20" s="54">
        <v>1.5</v>
      </c>
      <c r="AG20" s="54">
        <v>0</v>
      </c>
      <c r="AH20" s="54">
        <v>9.42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231.26</v>
      </c>
      <c r="AS20" s="38">
        <v>4</v>
      </c>
      <c r="AT20" s="54">
        <v>4.63</v>
      </c>
      <c r="AU20" s="54">
        <v>0</v>
      </c>
      <c r="AV20" s="54">
        <v>0</v>
      </c>
      <c r="AW20" s="54">
        <v>0</v>
      </c>
      <c r="AX20" s="54">
        <v>91.19</v>
      </c>
      <c r="AY20" s="54">
        <v>99.82</v>
      </c>
      <c r="AZ20" s="54">
        <v>131.44</v>
      </c>
      <c r="BA20" s="54">
        <v>100</v>
      </c>
      <c r="BB20" s="54">
        <v>125800</v>
      </c>
      <c r="BC20" s="38" t="s">
        <v>4</v>
      </c>
    </row>
    <row r="21" spans="1:55" s="13" customFormat="1" ht="24.75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153</v>
      </c>
      <c r="R21" s="14">
        <v>0</v>
      </c>
      <c r="S21" s="14">
        <v>23.54</v>
      </c>
      <c r="T21" s="14">
        <v>0</v>
      </c>
      <c r="U21" s="14">
        <v>0</v>
      </c>
      <c r="V21" s="14">
        <v>0</v>
      </c>
      <c r="W21" s="14">
        <v>7.85</v>
      </c>
      <c r="X21" s="14">
        <v>16.6488381410256</v>
      </c>
      <c r="Y21" s="14">
        <v>0</v>
      </c>
      <c r="Z21" s="14">
        <v>0</v>
      </c>
      <c r="AA21" s="14">
        <v>0</v>
      </c>
      <c r="AB21" s="14">
        <v>0</v>
      </c>
      <c r="AC21" s="14">
        <v>9.81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3" customFormat="1" ht="24.75" customHeight="1" x14ac:dyDescent="0.15">
      <c r="A22" s="38">
        <v>5</v>
      </c>
      <c r="B22" s="38" t="s">
        <v>1363</v>
      </c>
      <c r="C22" s="38" t="s">
        <v>1364</v>
      </c>
      <c r="D22" s="38" t="s">
        <v>1365</v>
      </c>
      <c r="E22" s="38" t="s">
        <v>169</v>
      </c>
      <c r="F22" s="38" t="s">
        <v>624</v>
      </c>
      <c r="G22" s="38" t="s">
        <v>799</v>
      </c>
      <c r="H22" s="38">
        <v>1</v>
      </c>
      <c r="J22" s="38">
        <v>3</v>
      </c>
      <c r="K22" s="38">
        <v>204</v>
      </c>
      <c r="L22" s="38">
        <v>0</v>
      </c>
      <c r="M22" s="38">
        <v>20.5</v>
      </c>
      <c r="N22" s="54">
        <v>0</v>
      </c>
      <c r="O22" s="38">
        <v>182</v>
      </c>
      <c r="P22" s="54">
        <v>0.98076923076923095</v>
      </c>
      <c r="Q22" s="12">
        <v>172</v>
      </c>
      <c r="R22" s="12">
        <v>0</v>
      </c>
      <c r="S22" s="14">
        <v>18</v>
      </c>
      <c r="T22" s="14">
        <v>0</v>
      </c>
      <c r="U22" s="14">
        <v>0</v>
      </c>
      <c r="V22" s="14">
        <v>0</v>
      </c>
      <c r="W22" s="14">
        <v>1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2.5</v>
      </c>
      <c r="AD22" s="14">
        <v>0</v>
      </c>
      <c r="AE22" s="54">
        <v>4.5</v>
      </c>
      <c r="AF22" s="54">
        <v>1</v>
      </c>
      <c r="AG22" s="54">
        <v>0</v>
      </c>
      <c r="AH22" s="54">
        <v>9.6199999999999992</v>
      </c>
      <c r="AI22" s="54">
        <v>7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8">
        <v>0</v>
      </c>
      <c r="AP22" s="54">
        <v>0</v>
      </c>
      <c r="AQ22" s="54">
        <v>0</v>
      </c>
      <c r="AR22" s="54">
        <v>233.95</v>
      </c>
      <c r="AS22" s="38">
        <v>4.5</v>
      </c>
      <c r="AT22" s="54">
        <v>4.68</v>
      </c>
      <c r="AU22" s="54">
        <v>0</v>
      </c>
      <c r="AV22" s="54">
        <v>0</v>
      </c>
      <c r="AW22" s="54">
        <v>0</v>
      </c>
      <c r="AX22" s="54">
        <v>90.23</v>
      </c>
      <c r="AY22" s="54">
        <v>99.41</v>
      </c>
      <c r="AZ22" s="54">
        <v>134.54</v>
      </c>
      <c r="BA22" s="54">
        <v>100</v>
      </c>
      <c r="BB22" s="54">
        <v>138200</v>
      </c>
      <c r="BC22" s="38" t="s">
        <v>4</v>
      </c>
    </row>
    <row r="23" spans="1:55" s="13" customFormat="1" ht="24.75" customHeight="1" x14ac:dyDescent="0.15">
      <c r="A23" s="53"/>
      <c r="B23" s="53"/>
      <c r="C23" s="53"/>
      <c r="D23" s="53"/>
      <c r="E23" s="53"/>
      <c r="F23" s="53"/>
      <c r="G23" s="53"/>
      <c r="H23" s="53"/>
      <c r="J23" s="53"/>
      <c r="K23" s="53"/>
      <c r="L23" s="53"/>
      <c r="M23" s="53"/>
      <c r="N23" s="53"/>
      <c r="O23" s="53"/>
      <c r="P23" s="53"/>
      <c r="Q23" s="12">
        <v>168.69</v>
      </c>
      <c r="R23" s="14">
        <v>0</v>
      </c>
      <c r="S23" s="14">
        <v>26.48</v>
      </c>
      <c r="T23" s="14">
        <v>0</v>
      </c>
      <c r="U23" s="14">
        <v>0</v>
      </c>
      <c r="V23" s="14">
        <v>0</v>
      </c>
      <c r="W23" s="14">
        <v>7.85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9.81</v>
      </c>
      <c r="AD23" s="14">
        <v>0</v>
      </c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s="13" customFormat="1" ht="24.75" customHeight="1" x14ac:dyDescent="0.15">
      <c r="A24" s="38">
        <v>6</v>
      </c>
      <c r="B24" s="38" t="s">
        <v>1366</v>
      </c>
      <c r="C24" s="38" t="s">
        <v>1367</v>
      </c>
      <c r="D24" s="38" t="s">
        <v>1368</v>
      </c>
      <c r="E24" s="38" t="s">
        <v>169</v>
      </c>
      <c r="F24" s="38" t="s">
        <v>637</v>
      </c>
      <c r="G24" s="38" t="s">
        <v>799</v>
      </c>
      <c r="H24" s="38">
        <v>1</v>
      </c>
      <c r="J24" s="38">
        <v>3</v>
      </c>
      <c r="K24" s="38">
        <v>204</v>
      </c>
      <c r="L24" s="38">
        <v>0</v>
      </c>
      <c r="M24" s="38">
        <v>21</v>
      </c>
      <c r="N24" s="54">
        <v>0</v>
      </c>
      <c r="O24" s="38">
        <v>190</v>
      </c>
      <c r="P24" s="54">
        <v>0.98076923076923095</v>
      </c>
      <c r="Q24" s="12">
        <v>176</v>
      </c>
      <c r="R24" s="12">
        <v>0</v>
      </c>
      <c r="S24" s="14">
        <v>22</v>
      </c>
      <c r="T24" s="14">
        <v>0</v>
      </c>
      <c r="U24" s="14">
        <v>0</v>
      </c>
      <c r="V24" s="14">
        <v>0</v>
      </c>
      <c r="W24" s="14">
        <v>1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2</v>
      </c>
      <c r="AD24" s="14">
        <v>0</v>
      </c>
      <c r="AE24" s="54">
        <v>5.5</v>
      </c>
      <c r="AF24" s="54">
        <v>1</v>
      </c>
      <c r="AG24" s="54">
        <v>0</v>
      </c>
      <c r="AH24" s="54">
        <v>9.6199999999999992</v>
      </c>
      <c r="AI24" s="54">
        <v>7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8">
        <v>0</v>
      </c>
      <c r="AP24" s="54">
        <v>0</v>
      </c>
      <c r="AQ24" s="54">
        <v>0</v>
      </c>
      <c r="AR24" s="54">
        <v>242.8</v>
      </c>
      <c r="AS24" s="38">
        <v>5.5</v>
      </c>
      <c r="AT24" s="54">
        <v>4.8600000000000003</v>
      </c>
      <c r="AU24" s="54">
        <v>0</v>
      </c>
      <c r="AV24" s="54">
        <v>0</v>
      </c>
      <c r="AW24" s="54">
        <v>0</v>
      </c>
      <c r="AX24" s="54">
        <v>84.35</v>
      </c>
      <c r="AY24" s="54">
        <v>94.71</v>
      </c>
      <c r="AZ24" s="54">
        <v>148.09</v>
      </c>
      <c r="BA24" s="54">
        <v>100</v>
      </c>
      <c r="BB24" s="54">
        <v>192400</v>
      </c>
      <c r="BC24" s="38" t="s">
        <v>4</v>
      </c>
    </row>
    <row r="25" spans="1:55" s="13" customFormat="1" ht="24.75" customHeight="1" x14ac:dyDescent="0.15">
      <c r="A25" s="53"/>
      <c r="B25" s="53"/>
      <c r="C25" s="53"/>
      <c r="D25" s="53"/>
      <c r="E25" s="53"/>
      <c r="F25" s="53"/>
      <c r="G25" s="53"/>
      <c r="H25" s="53"/>
      <c r="J25" s="53"/>
      <c r="K25" s="53"/>
      <c r="L25" s="53"/>
      <c r="M25" s="53"/>
      <c r="N25" s="53"/>
      <c r="O25" s="53"/>
      <c r="P25" s="53"/>
      <c r="Q25" s="12">
        <v>172.62</v>
      </c>
      <c r="R25" s="14">
        <v>0</v>
      </c>
      <c r="S25" s="14">
        <v>32.369999999999997</v>
      </c>
      <c r="T25" s="14">
        <v>0</v>
      </c>
      <c r="U25" s="14">
        <v>0</v>
      </c>
      <c r="V25" s="14">
        <v>0</v>
      </c>
      <c r="W25" s="14">
        <v>7.85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7.85</v>
      </c>
      <c r="AD25" s="14">
        <v>0</v>
      </c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s="13" customFormat="1" ht="24.75" customHeight="1" x14ac:dyDescent="0.15">
      <c r="A26" s="38">
        <v>7</v>
      </c>
      <c r="B26" s="38" t="s">
        <v>1369</v>
      </c>
      <c r="C26" s="38" t="s">
        <v>1370</v>
      </c>
      <c r="D26" s="38" t="s">
        <v>1371</v>
      </c>
      <c r="E26" s="38" t="s">
        <v>169</v>
      </c>
      <c r="F26" s="38" t="s">
        <v>637</v>
      </c>
      <c r="G26" s="38" t="s">
        <v>799</v>
      </c>
      <c r="H26" s="38">
        <v>1</v>
      </c>
      <c r="J26" s="38">
        <v>3</v>
      </c>
      <c r="K26" s="38">
        <v>204</v>
      </c>
      <c r="L26" s="38">
        <v>0</v>
      </c>
      <c r="M26" s="38">
        <v>21</v>
      </c>
      <c r="N26" s="54">
        <v>0</v>
      </c>
      <c r="O26" s="38">
        <v>190</v>
      </c>
      <c r="P26" s="54">
        <v>0.98076923076923095</v>
      </c>
      <c r="Q26" s="12">
        <v>176</v>
      </c>
      <c r="R26" s="12">
        <v>0</v>
      </c>
      <c r="S26" s="14">
        <v>22</v>
      </c>
      <c r="T26" s="14">
        <v>0</v>
      </c>
      <c r="U26" s="14">
        <v>0</v>
      </c>
      <c r="V26" s="14">
        <v>0</v>
      </c>
      <c r="W26" s="14">
        <v>1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2</v>
      </c>
      <c r="AD26" s="14">
        <v>0</v>
      </c>
      <c r="AE26" s="54">
        <v>5.5</v>
      </c>
      <c r="AF26" s="54">
        <v>1</v>
      </c>
      <c r="AG26" s="54">
        <v>0</v>
      </c>
      <c r="AH26" s="54">
        <v>9.6199999999999992</v>
      </c>
      <c r="AI26" s="54">
        <v>7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8">
        <v>0</v>
      </c>
      <c r="AP26" s="54">
        <v>0</v>
      </c>
      <c r="AQ26" s="54">
        <v>0</v>
      </c>
      <c r="AR26" s="54">
        <v>242.8</v>
      </c>
      <c r="AS26" s="38">
        <v>5.5</v>
      </c>
      <c r="AT26" s="54">
        <v>4.8600000000000003</v>
      </c>
      <c r="AU26" s="54">
        <v>0</v>
      </c>
      <c r="AV26" s="54">
        <v>0</v>
      </c>
      <c r="AW26" s="54">
        <v>0</v>
      </c>
      <c r="AX26" s="54">
        <v>84.35</v>
      </c>
      <c r="AY26" s="54">
        <v>94.71</v>
      </c>
      <c r="AZ26" s="54">
        <v>148.09</v>
      </c>
      <c r="BA26" s="54">
        <v>100</v>
      </c>
      <c r="BB26" s="54">
        <v>192400</v>
      </c>
      <c r="BC26" s="38" t="s">
        <v>4</v>
      </c>
    </row>
    <row r="27" spans="1:55" s="13" customFormat="1" ht="24.75" customHeight="1" x14ac:dyDescent="0.15">
      <c r="A27" s="53"/>
      <c r="B27" s="53"/>
      <c r="C27" s="53"/>
      <c r="D27" s="53"/>
      <c r="E27" s="53"/>
      <c r="F27" s="53"/>
      <c r="G27" s="53"/>
      <c r="H27" s="53"/>
      <c r="J27" s="53"/>
      <c r="K27" s="53"/>
      <c r="L27" s="53"/>
      <c r="M27" s="53"/>
      <c r="N27" s="53"/>
      <c r="O27" s="53"/>
      <c r="P27" s="53"/>
      <c r="Q27" s="12">
        <v>172.62</v>
      </c>
      <c r="R27" s="14">
        <v>0</v>
      </c>
      <c r="S27" s="14">
        <v>32.369999999999997</v>
      </c>
      <c r="T27" s="14">
        <v>0</v>
      </c>
      <c r="U27" s="14">
        <v>0</v>
      </c>
      <c r="V27" s="14">
        <v>0</v>
      </c>
      <c r="W27" s="14">
        <v>7.85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7.85</v>
      </c>
      <c r="AD27" s="14">
        <v>0</v>
      </c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s="13" customFormat="1" ht="24.75" customHeight="1" x14ac:dyDescent="0.15">
      <c r="A28" s="38">
        <v>8</v>
      </c>
      <c r="B28" s="38" t="s">
        <v>1372</v>
      </c>
      <c r="C28" s="38" t="s">
        <v>1373</v>
      </c>
      <c r="D28" s="38" t="s">
        <v>1374</v>
      </c>
      <c r="E28" s="38" t="s">
        <v>169</v>
      </c>
      <c r="F28" s="38" t="s">
        <v>261</v>
      </c>
      <c r="G28" s="38" t="s">
        <v>799</v>
      </c>
      <c r="H28" s="38">
        <v>1</v>
      </c>
      <c r="J28" s="38">
        <v>2</v>
      </c>
      <c r="K28" s="38">
        <v>204</v>
      </c>
      <c r="L28" s="38">
        <v>0</v>
      </c>
      <c r="M28" s="38">
        <v>21</v>
      </c>
      <c r="N28" s="54">
        <v>0</v>
      </c>
      <c r="O28" s="38">
        <v>182</v>
      </c>
      <c r="P28" s="54">
        <v>0.98076923076923095</v>
      </c>
      <c r="Q28" s="12">
        <v>176</v>
      </c>
      <c r="R28" s="12">
        <v>0</v>
      </c>
      <c r="S28" s="14">
        <v>14</v>
      </c>
      <c r="T28" s="14">
        <v>0</v>
      </c>
      <c r="U28" s="14">
        <v>0</v>
      </c>
      <c r="V28" s="14">
        <v>0</v>
      </c>
      <c r="W28" s="14">
        <v>1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2</v>
      </c>
      <c r="AD28" s="14">
        <v>0</v>
      </c>
      <c r="AE28" s="54">
        <v>3.5</v>
      </c>
      <c r="AF28" s="54">
        <v>1</v>
      </c>
      <c r="AG28" s="54">
        <v>0</v>
      </c>
      <c r="AH28" s="54">
        <v>9.6199999999999992</v>
      </c>
      <c r="AI28" s="54">
        <v>7</v>
      </c>
      <c r="AJ28" s="54">
        <v>0</v>
      </c>
      <c r="AK28" s="54">
        <v>0</v>
      </c>
      <c r="AL28" s="54">
        <v>0</v>
      </c>
      <c r="AM28" s="54">
        <v>0</v>
      </c>
      <c r="AN28" s="54">
        <v>0</v>
      </c>
      <c r="AO28" s="38">
        <v>0</v>
      </c>
      <c r="AP28" s="54">
        <v>0</v>
      </c>
      <c r="AQ28" s="54">
        <v>0</v>
      </c>
      <c r="AR28" s="54">
        <v>229.03</v>
      </c>
      <c r="AS28" s="38">
        <v>3.5</v>
      </c>
      <c r="AT28" s="54">
        <v>4.58</v>
      </c>
      <c r="AU28" s="54">
        <v>0</v>
      </c>
      <c r="AV28" s="54">
        <v>0</v>
      </c>
      <c r="AW28" s="54">
        <v>0</v>
      </c>
      <c r="AX28" s="54">
        <v>92.19</v>
      </c>
      <c r="AY28" s="54">
        <v>100.27</v>
      </c>
      <c r="AZ28" s="54">
        <v>128.76</v>
      </c>
      <c r="BA28" s="54">
        <v>100</v>
      </c>
      <c r="BB28" s="54">
        <v>115000</v>
      </c>
      <c r="BC28" s="38" t="s">
        <v>4</v>
      </c>
    </row>
    <row r="29" spans="1:55" s="13" customFormat="1" ht="24.75" customHeight="1" x14ac:dyDescent="0.15">
      <c r="A29" s="53"/>
      <c r="B29" s="53"/>
      <c r="C29" s="53"/>
      <c r="D29" s="53"/>
      <c r="E29" s="53"/>
      <c r="F29" s="53"/>
      <c r="G29" s="53"/>
      <c r="H29" s="53"/>
      <c r="J29" s="53"/>
      <c r="K29" s="53"/>
      <c r="L29" s="53"/>
      <c r="M29" s="53"/>
      <c r="N29" s="53"/>
      <c r="O29" s="53"/>
      <c r="P29" s="53"/>
      <c r="Q29" s="12">
        <v>172.62</v>
      </c>
      <c r="R29" s="14">
        <v>0</v>
      </c>
      <c r="S29" s="14">
        <v>20.6</v>
      </c>
      <c r="T29" s="14">
        <v>0</v>
      </c>
      <c r="U29" s="14">
        <v>0</v>
      </c>
      <c r="V29" s="14">
        <v>0</v>
      </c>
      <c r="W29" s="14">
        <v>7.85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7.85</v>
      </c>
      <c r="AD29" s="14">
        <v>0</v>
      </c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s="13" customFormat="1" ht="24.75" customHeight="1" x14ac:dyDescent="0.15">
      <c r="A30" s="38">
        <v>9</v>
      </c>
      <c r="B30" s="38" t="s">
        <v>1375</v>
      </c>
      <c r="C30" s="38" t="s">
        <v>1376</v>
      </c>
      <c r="D30" s="38" t="s">
        <v>1377</v>
      </c>
      <c r="E30" s="38" t="s">
        <v>169</v>
      </c>
      <c r="F30" s="38" t="s">
        <v>1378</v>
      </c>
      <c r="G30" s="38" t="s">
        <v>799</v>
      </c>
      <c r="H30" s="38">
        <v>1</v>
      </c>
      <c r="J30" s="38">
        <v>5</v>
      </c>
      <c r="K30" s="38">
        <v>204</v>
      </c>
      <c r="L30" s="38">
        <v>0</v>
      </c>
      <c r="M30" s="38">
        <v>19.5</v>
      </c>
      <c r="N30" s="54">
        <v>0</v>
      </c>
      <c r="O30" s="38">
        <v>168</v>
      </c>
      <c r="P30" s="54">
        <v>0.98076923076923095</v>
      </c>
      <c r="Q30" s="12">
        <v>164</v>
      </c>
      <c r="R30" s="12">
        <v>0</v>
      </c>
      <c r="S30" s="14">
        <v>12</v>
      </c>
      <c r="T30" s="14">
        <v>0</v>
      </c>
      <c r="U30" s="14">
        <v>0</v>
      </c>
      <c r="V30" s="14">
        <v>0</v>
      </c>
      <c r="W30" s="14">
        <v>1</v>
      </c>
      <c r="X30" s="14">
        <v>2</v>
      </c>
      <c r="Y30" s="14">
        <v>0</v>
      </c>
      <c r="Z30" s="14">
        <v>0</v>
      </c>
      <c r="AA30" s="14">
        <v>0</v>
      </c>
      <c r="AB30" s="14">
        <v>0</v>
      </c>
      <c r="AC30" s="14">
        <v>2.5</v>
      </c>
      <c r="AD30" s="14">
        <v>0</v>
      </c>
      <c r="AE30" s="54">
        <v>3</v>
      </c>
      <c r="AF30" s="54">
        <v>0</v>
      </c>
      <c r="AG30" s="54">
        <v>0</v>
      </c>
      <c r="AH30" s="54">
        <v>10</v>
      </c>
      <c r="AI30" s="54">
        <v>7</v>
      </c>
      <c r="AJ30" s="54">
        <v>0</v>
      </c>
      <c r="AK30" s="54">
        <v>0</v>
      </c>
      <c r="AL30" s="54">
        <v>0</v>
      </c>
      <c r="AM30" s="54">
        <v>0</v>
      </c>
      <c r="AN30" s="54">
        <v>0</v>
      </c>
      <c r="AO30" s="38">
        <v>0</v>
      </c>
      <c r="AP30" s="54">
        <v>0</v>
      </c>
      <c r="AQ30" s="54">
        <v>0</v>
      </c>
      <c r="AR30" s="54">
        <v>236.77</v>
      </c>
      <c r="AS30" s="38">
        <v>3</v>
      </c>
      <c r="AT30" s="54">
        <v>4.74</v>
      </c>
      <c r="AU30" s="54">
        <v>0</v>
      </c>
      <c r="AV30" s="54">
        <v>0</v>
      </c>
      <c r="AW30" s="54">
        <v>0</v>
      </c>
      <c r="AX30" s="54">
        <v>92.69</v>
      </c>
      <c r="AY30" s="54">
        <v>100.43</v>
      </c>
      <c r="AZ30" s="54">
        <v>136.34</v>
      </c>
      <c r="BA30" s="54">
        <v>100</v>
      </c>
      <c r="BB30" s="54">
        <v>145400</v>
      </c>
      <c r="BC30" s="38" t="s">
        <v>4</v>
      </c>
    </row>
    <row r="31" spans="1:55" s="13" customFormat="1" ht="24.75" customHeight="1" x14ac:dyDescent="0.15">
      <c r="A31" s="53"/>
      <c r="B31" s="53"/>
      <c r="C31" s="53"/>
      <c r="D31" s="53"/>
      <c r="E31" s="53"/>
      <c r="F31" s="53"/>
      <c r="G31" s="53"/>
      <c r="H31" s="53"/>
      <c r="J31" s="53"/>
      <c r="K31" s="53"/>
      <c r="L31" s="53"/>
      <c r="M31" s="53"/>
      <c r="N31" s="53"/>
      <c r="O31" s="53"/>
      <c r="P31" s="53"/>
      <c r="Q31" s="12">
        <v>160.85</v>
      </c>
      <c r="R31" s="14">
        <v>0</v>
      </c>
      <c r="S31" s="14">
        <v>17.649999999999999</v>
      </c>
      <c r="T31" s="14">
        <v>0</v>
      </c>
      <c r="U31" s="14">
        <v>0</v>
      </c>
      <c r="V31" s="14">
        <v>0</v>
      </c>
      <c r="W31" s="14">
        <v>7.85</v>
      </c>
      <c r="X31" s="14">
        <v>20.624877250409199</v>
      </c>
      <c r="Y31" s="14">
        <v>0</v>
      </c>
      <c r="Z31" s="14">
        <v>0</v>
      </c>
      <c r="AA31" s="14">
        <v>0</v>
      </c>
      <c r="AB31" s="14">
        <v>0</v>
      </c>
      <c r="AC31" s="14">
        <v>9.81</v>
      </c>
      <c r="AD31" s="14">
        <v>0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s="13" customFormat="1" ht="24.75" customHeight="1" x14ac:dyDescent="0.15">
      <c r="A32" s="38">
        <v>10</v>
      </c>
      <c r="B32" s="38" t="s">
        <v>1379</v>
      </c>
      <c r="C32" s="38" t="s">
        <v>1380</v>
      </c>
      <c r="D32" s="38" t="s">
        <v>1381</v>
      </c>
      <c r="E32" s="38" t="s">
        <v>169</v>
      </c>
      <c r="F32" s="38" t="s">
        <v>1116</v>
      </c>
      <c r="G32" s="38" t="s">
        <v>799</v>
      </c>
      <c r="H32" s="38">
        <v>0</v>
      </c>
      <c r="J32" s="38">
        <v>0</v>
      </c>
      <c r="K32" s="38">
        <v>204</v>
      </c>
      <c r="L32" s="38">
        <v>0</v>
      </c>
      <c r="M32" s="38">
        <v>19.5</v>
      </c>
      <c r="N32" s="54">
        <v>0</v>
      </c>
      <c r="O32" s="38">
        <v>172</v>
      </c>
      <c r="P32" s="54">
        <v>0.98076923076923095</v>
      </c>
      <c r="Q32" s="12">
        <v>164</v>
      </c>
      <c r="R32" s="12">
        <v>0</v>
      </c>
      <c r="S32" s="14">
        <v>16</v>
      </c>
      <c r="T32" s="14">
        <v>0</v>
      </c>
      <c r="U32" s="14">
        <v>0</v>
      </c>
      <c r="V32" s="14">
        <v>0</v>
      </c>
      <c r="W32" s="14">
        <v>1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2.5</v>
      </c>
      <c r="AD32" s="14">
        <v>0</v>
      </c>
      <c r="AE32" s="54">
        <v>4</v>
      </c>
      <c r="AF32" s="54">
        <v>2</v>
      </c>
      <c r="AG32" s="54">
        <v>0</v>
      </c>
      <c r="AH32" s="54">
        <v>9.23</v>
      </c>
      <c r="AI32" s="54">
        <v>7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38">
        <v>0</v>
      </c>
      <c r="AP32" s="54">
        <v>0</v>
      </c>
      <c r="AQ32" s="54">
        <v>0</v>
      </c>
      <c r="AR32" s="54">
        <v>222.27</v>
      </c>
      <c r="AS32" s="38">
        <v>4</v>
      </c>
      <c r="AT32" s="54">
        <v>4.45</v>
      </c>
      <c r="AU32" s="54">
        <v>0</v>
      </c>
      <c r="AV32" s="54">
        <v>0</v>
      </c>
      <c r="AW32" s="54">
        <v>0</v>
      </c>
      <c r="AX32" s="54">
        <v>90.23</v>
      </c>
      <c r="AY32" s="54">
        <v>98.68</v>
      </c>
      <c r="AZ32" s="54">
        <v>123.59</v>
      </c>
      <c r="BA32" s="54">
        <v>100</v>
      </c>
      <c r="BB32" s="54">
        <v>94400</v>
      </c>
      <c r="BC32" s="38" t="s">
        <v>4</v>
      </c>
    </row>
    <row r="33" spans="1:55" s="13" customFormat="1" ht="24.75" customHeight="1" x14ac:dyDescent="0.15">
      <c r="A33" s="53"/>
      <c r="B33" s="53"/>
      <c r="C33" s="53"/>
      <c r="D33" s="53"/>
      <c r="E33" s="53"/>
      <c r="F33" s="53"/>
      <c r="G33" s="53"/>
      <c r="H33" s="53"/>
      <c r="J33" s="53"/>
      <c r="K33" s="53"/>
      <c r="L33" s="53"/>
      <c r="M33" s="53"/>
      <c r="N33" s="53"/>
      <c r="O33" s="53"/>
      <c r="P33" s="53"/>
      <c r="Q33" s="12">
        <v>160.85</v>
      </c>
      <c r="R33" s="14">
        <v>0</v>
      </c>
      <c r="S33" s="14">
        <v>23.54</v>
      </c>
      <c r="T33" s="14">
        <v>0</v>
      </c>
      <c r="U33" s="14">
        <v>0</v>
      </c>
      <c r="V33" s="14">
        <v>0</v>
      </c>
      <c r="W33" s="14">
        <v>7.85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9.81</v>
      </c>
      <c r="AD33" s="14">
        <v>0</v>
      </c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</row>
    <row r="34" spans="1:55" s="13" customFormat="1" ht="24.75" customHeight="1" x14ac:dyDescent="0.15">
      <c r="A34" s="38">
        <v>11</v>
      </c>
      <c r="B34" s="38" t="s">
        <v>1382</v>
      </c>
      <c r="C34" s="38" t="s">
        <v>1383</v>
      </c>
      <c r="D34" s="38" t="s">
        <v>1384</v>
      </c>
      <c r="E34" s="38" t="s">
        <v>175</v>
      </c>
      <c r="F34" s="38" t="s">
        <v>783</v>
      </c>
      <c r="G34" s="38" t="s">
        <v>171</v>
      </c>
      <c r="H34" s="38">
        <v>1</v>
      </c>
      <c r="J34" s="38">
        <v>2</v>
      </c>
      <c r="K34" s="38">
        <v>204</v>
      </c>
      <c r="L34" s="38">
        <v>30</v>
      </c>
      <c r="M34" s="38">
        <v>23</v>
      </c>
      <c r="N34" s="54">
        <v>0</v>
      </c>
      <c r="O34" s="38">
        <v>216</v>
      </c>
      <c r="P34" s="54">
        <v>0.98076923076923095</v>
      </c>
      <c r="Q34" s="12">
        <v>192</v>
      </c>
      <c r="R34" s="12">
        <v>0</v>
      </c>
      <c r="S34" s="14">
        <v>32</v>
      </c>
      <c r="T34" s="14">
        <v>0</v>
      </c>
      <c r="U34" s="14">
        <v>0</v>
      </c>
      <c r="V34" s="14">
        <v>0</v>
      </c>
      <c r="W34" s="14">
        <v>1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1</v>
      </c>
      <c r="AD34" s="14">
        <v>0</v>
      </c>
      <c r="AE34" s="54">
        <v>8</v>
      </c>
      <c r="AF34" s="54">
        <v>0</v>
      </c>
      <c r="AG34" s="54">
        <v>0</v>
      </c>
      <c r="AH34" s="54">
        <v>10</v>
      </c>
      <c r="AI34" s="54">
        <v>7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8">
        <v>0</v>
      </c>
      <c r="AP34" s="54">
        <v>0</v>
      </c>
      <c r="AQ34" s="54">
        <v>0</v>
      </c>
      <c r="AR34" s="54">
        <v>302.16000000000003</v>
      </c>
      <c r="AS34" s="38">
        <v>8</v>
      </c>
      <c r="AT34" s="54">
        <v>5.9</v>
      </c>
      <c r="AU34" s="54">
        <v>0</v>
      </c>
      <c r="AV34" s="54">
        <v>0</v>
      </c>
      <c r="AW34" s="54">
        <v>0</v>
      </c>
      <c r="AX34" s="54">
        <v>94.15</v>
      </c>
      <c r="AY34" s="54">
        <v>108.05</v>
      </c>
      <c r="AZ34" s="54">
        <v>194.11</v>
      </c>
      <c r="BA34" s="54">
        <v>150</v>
      </c>
      <c r="BB34" s="54">
        <v>176400</v>
      </c>
      <c r="BC34" s="38" t="s">
        <v>4</v>
      </c>
    </row>
    <row r="35" spans="1:55" s="13" customFormat="1" ht="24.75" customHeight="1" x14ac:dyDescent="0.15">
      <c r="A35" s="53"/>
      <c r="B35" s="53"/>
      <c r="C35" s="53"/>
      <c r="D35" s="53"/>
      <c r="E35" s="53"/>
      <c r="F35" s="53"/>
      <c r="G35" s="53"/>
      <c r="H35" s="53"/>
      <c r="J35" s="53"/>
      <c r="K35" s="53"/>
      <c r="L35" s="53"/>
      <c r="M35" s="53"/>
      <c r="N35" s="53"/>
      <c r="O35" s="53"/>
      <c r="P35" s="53"/>
      <c r="Q35" s="12">
        <v>218.31</v>
      </c>
      <c r="R35" s="14">
        <v>0</v>
      </c>
      <c r="S35" s="14">
        <v>47.08</v>
      </c>
      <c r="T35" s="14">
        <v>0</v>
      </c>
      <c r="U35" s="14">
        <v>0</v>
      </c>
      <c r="V35" s="14">
        <v>0</v>
      </c>
      <c r="W35" s="14">
        <v>7.85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3.92</v>
      </c>
      <c r="AD35" s="14">
        <v>0</v>
      </c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</row>
    <row r="36" spans="1:55" s="13" customFormat="1" ht="24.75" customHeight="1" x14ac:dyDescent="0.15">
      <c r="A36" s="38">
        <v>12</v>
      </c>
      <c r="B36" s="38" t="s">
        <v>1385</v>
      </c>
      <c r="C36" s="38" t="s">
        <v>1386</v>
      </c>
      <c r="D36" s="38" t="s">
        <v>1387</v>
      </c>
      <c r="E36" s="38" t="s">
        <v>175</v>
      </c>
      <c r="F36" s="38" t="s">
        <v>1266</v>
      </c>
      <c r="G36" s="38" t="s">
        <v>171</v>
      </c>
      <c r="H36" s="38">
        <v>1</v>
      </c>
      <c r="J36" s="38">
        <v>1</v>
      </c>
      <c r="K36" s="38">
        <v>204</v>
      </c>
      <c r="L36" s="38">
        <v>0</v>
      </c>
      <c r="M36" s="38">
        <v>21.25</v>
      </c>
      <c r="N36" s="54">
        <v>0</v>
      </c>
      <c r="O36" s="38">
        <v>182</v>
      </c>
      <c r="P36" s="54">
        <v>0.98076923076923095</v>
      </c>
      <c r="Q36" s="12">
        <v>178</v>
      </c>
      <c r="R36" s="12">
        <v>0</v>
      </c>
      <c r="S36" s="14">
        <v>12</v>
      </c>
      <c r="T36" s="14">
        <v>0</v>
      </c>
      <c r="U36" s="14">
        <v>0</v>
      </c>
      <c r="V36" s="14">
        <v>0</v>
      </c>
      <c r="W36" s="14">
        <v>1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1.5</v>
      </c>
      <c r="AD36" s="14">
        <v>0</v>
      </c>
      <c r="AE36" s="54">
        <v>3</v>
      </c>
      <c r="AF36" s="54">
        <v>1.25</v>
      </c>
      <c r="AG36" s="54">
        <v>0</v>
      </c>
      <c r="AH36" s="54">
        <v>9.52</v>
      </c>
      <c r="AI36" s="54">
        <v>7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8">
        <v>0</v>
      </c>
      <c r="AP36" s="54">
        <v>0</v>
      </c>
      <c r="AQ36" s="54">
        <v>0</v>
      </c>
      <c r="AR36" s="54">
        <v>225.48</v>
      </c>
      <c r="AS36" s="38">
        <v>3</v>
      </c>
      <c r="AT36" s="54">
        <v>4.51</v>
      </c>
      <c r="AU36" s="54">
        <v>0</v>
      </c>
      <c r="AV36" s="54">
        <v>0</v>
      </c>
      <c r="AW36" s="54">
        <v>0</v>
      </c>
      <c r="AX36" s="54">
        <v>90.23</v>
      </c>
      <c r="AY36" s="54">
        <v>97.74</v>
      </c>
      <c r="AZ36" s="54">
        <v>127.74</v>
      </c>
      <c r="BA36" s="54">
        <v>100</v>
      </c>
      <c r="BB36" s="54">
        <v>111000</v>
      </c>
      <c r="BC36" s="38" t="s">
        <v>4</v>
      </c>
    </row>
    <row r="37" spans="1:55" s="13" customFormat="1" ht="24.75" customHeight="1" x14ac:dyDescent="0.15">
      <c r="A37" s="53"/>
      <c r="B37" s="53"/>
      <c r="C37" s="53"/>
      <c r="D37" s="53"/>
      <c r="E37" s="53"/>
      <c r="F37" s="53"/>
      <c r="G37" s="53"/>
      <c r="H37" s="53"/>
      <c r="J37" s="53"/>
      <c r="K37" s="53"/>
      <c r="L37" s="53"/>
      <c r="M37" s="53"/>
      <c r="N37" s="53"/>
      <c r="O37" s="53"/>
      <c r="P37" s="53"/>
      <c r="Q37" s="12">
        <v>174.58</v>
      </c>
      <c r="R37" s="14">
        <v>0</v>
      </c>
      <c r="S37" s="14">
        <v>17.649999999999999</v>
      </c>
      <c r="T37" s="14">
        <v>0</v>
      </c>
      <c r="U37" s="14">
        <v>0</v>
      </c>
      <c r="V37" s="14">
        <v>0</v>
      </c>
      <c r="W37" s="14">
        <v>7.85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5.88</v>
      </c>
      <c r="AD37" s="14">
        <v>0</v>
      </c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s="13" customFormat="1" ht="24.75" customHeight="1" x14ac:dyDescent="0.15">
      <c r="A38" s="38">
        <v>13</v>
      </c>
      <c r="B38" s="38" t="s">
        <v>1388</v>
      </c>
      <c r="C38" s="38" t="s">
        <v>1389</v>
      </c>
      <c r="D38" s="38" t="s">
        <v>1390</v>
      </c>
      <c r="E38" s="38" t="s">
        <v>175</v>
      </c>
      <c r="F38" s="38" t="s">
        <v>1081</v>
      </c>
      <c r="G38" s="38" t="s">
        <v>171</v>
      </c>
      <c r="H38" s="38">
        <v>1</v>
      </c>
      <c r="J38" s="38">
        <v>1</v>
      </c>
      <c r="K38" s="38">
        <v>204</v>
      </c>
      <c r="L38" s="38">
        <v>0</v>
      </c>
      <c r="M38" s="38">
        <v>19.5</v>
      </c>
      <c r="N38" s="54">
        <v>0</v>
      </c>
      <c r="O38" s="38">
        <v>170</v>
      </c>
      <c r="P38" s="54">
        <v>0.98076923076923095</v>
      </c>
      <c r="Q38" s="12">
        <v>164</v>
      </c>
      <c r="R38" s="12">
        <v>0</v>
      </c>
      <c r="S38" s="14">
        <v>14</v>
      </c>
      <c r="T38" s="14">
        <v>0</v>
      </c>
      <c r="U38" s="14">
        <v>0</v>
      </c>
      <c r="V38" s="14">
        <v>0</v>
      </c>
      <c r="W38" s="14">
        <v>1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1.5</v>
      </c>
      <c r="AD38" s="14">
        <v>0</v>
      </c>
      <c r="AE38" s="54">
        <v>3.5</v>
      </c>
      <c r="AF38" s="54">
        <v>1</v>
      </c>
      <c r="AG38" s="54">
        <v>2</v>
      </c>
      <c r="AH38" s="54">
        <v>0</v>
      </c>
      <c r="AI38" s="54">
        <v>7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38">
        <v>0</v>
      </c>
      <c r="AP38" s="54">
        <v>0</v>
      </c>
      <c r="AQ38" s="54">
        <v>0</v>
      </c>
      <c r="AR38" s="54">
        <v>205.68</v>
      </c>
      <c r="AS38" s="38">
        <v>3.5</v>
      </c>
      <c r="AT38" s="54">
        <v>4.1100000000000003</v>
      </c>
      <c r="AU38" s="54">
        <v>0</v>
      </c>
      <c r="AV38" s="54">
        <v>0</v>
      </c>
      <c r="AW38" s="54">
        <v>0</v>
      </c>
      <c r="AX38" s="54">
        <v>86.31</v>
      </c>
      <c r="AY38" s="54">
        <v>93.92</v>
      </c>
      <c r="AZ38" s="54">
        <v>111.76</v>
      </c>
      <c r="BA38" s="54">
        <v>100</v>
      </c>
      <c r="BB38" s="54">
        <v>47000</v>
      </c>
      <c r="BC38" s="38" t="s">
        <v>4</v>
      </c>
    </row>
    <row r="39" spans="1:55" s="13" customFormat="1" ht="24.75" customHeight="1" x14ac:dyDescent="0.15">
      <c r="A39" s="53"/>
      <c r="B39" s="53"/>
      <c r="C39" s="53"/>
      <c r="D39" s="53"/>
      <c r="E39" s="53"/>
      <c r="F39" s="53"/>
      <c r="G39" s="53"/>
      <c r="H39" s="53"/>
      <c r="J39" s="53"/>
      <c r="K39" s="53"/>
      <c r="L39" s="53"/>
      <c r="M39" s="53"/>
      <c r="N39" s="53"/>
      <c r="O39" s="53"/>
      <c r="P39" s="53"/>
      <c r="Q39" s="12">
        <v>160.85</v>
      </c>
      <c r="R39" s="14">
        <v>0</v>
      </c>
      <c r="S39" s="14">
        <v>20.6</v>
      </c>
      <c r="T39" s="14">
        <v>0</v>
      </c>
      <c r="U39" s="14">
        <v>0</v>
      </c>
      <c r="V39" s="14">
        <v>0</v>
      </c>
      <c r="W39" s="14">
        <v>7.85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5.88</v>
      </c>
      <c r="AD39" s="14">
        <v>0</v>
      </c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s="33" customFormat="1" ht="16.5" customHeight="1" x14ac:dyDescent="0.2">
      <c r="A40" s="116" t="s">
        <v>303</v>
      </c>
      <c r="B40" s="117"/>
      <c r="C40" s="117"/>
      <c r="D40" s="117"/>
      <c r="E40" s="117"/>
      <c r="F40" s="117"/>
      <c r="G40" s="117"/>
      <c r="H40" s="116">
        <f>SUM(H14:H39)</f>
        <v>11</v>
      </c>
      <c r="J40" s="116">
        <f>SUM(J14:J39)</f>
        <v>26</v>
      </c>
      <c r="K40" s="116">
        <f t="shared" ref="K40:P40" si="0">SUM(K14:K39)</f>
        <v>2652</v>
      </c>
      <c r="L40" s="116">
        <f t="shared" si="0"/>
        <v>30</v>
      </c>
      <c r="M40" s="116">
        <f t="shared" si="0"/>
        <v>263.75</v>
      </c>
      <c r="N40" s="116">
        <f t="shared" si="0"/>
        <v>0</v>
      </c>
      <c r="O40" s="116">
        <f t="shared" si="0"/>
        <v>2332</v>
      </c>
      <c r="P40" s="116">
        <f t="shared" si="0"/>
        <v>12.750000000000005</v>
      </c>
      <c r="Q40" s="34">
        <f>SUM(Q14+Q16+Q18+Q20+Q22+Q24+Q26+Q28+Q30+Q32+Q34+Q36+Q38)</f>
        <v>2214</v>
      </c>
      <c r="R40" s="34">
        <f t="shared" ref="R40:AD40" si="1">SUM(R14+R16+R18+R20+R22+R24+R26+R28+R30+R32+R34+R36+R38)</f>
        <v>0</v>
      </c>
      <c r="S40" s="34">
        <f t="shared" si="1"/>
        <v>222</v>
      </c>
      <c r="T40" s="34">
        <f t="shared" si="1"/>
        <v>0</v>
      </c>
      <c r="U40" s="34">
        <f t="shared" si="1"/>
        <v>0</v>
      </c>
      <c r="V40" s="34">
        <f t="shared" si="1"/>
        <v>0</v>
      </c>
      <c r="W40" s="34">
        <f t="shared" si="1"/>
        <v>13</v>
      </c>
      <c r="X40" s="34">
        <f t="shared" si="1"/>
        <v>3.5</v>
      </c>
      <c r="Y40" s="34">
        <f t="shared" si="1"/>
        <v>0</v>
      </c>
      <c r="Z40" s="34">
        <f t="shared" si="1"/>
        <v>0</v>
      </c>
      <c r="AA40" s="34">
        <f t="shared" si="1"/>
        <v>0</v>
      </c>
      <c r="AB40" s="34">
        <f t="shared" si="1"/>
        <v>0</v>
      </c>
      <c r="AC40" s="34">
        <f t="shared" si="1"/>
        <v>26.5</v>
      </c>
      <c r="AD40" s="34">
        <f t="shared" si="1"/>
        <v>0</v>
      </c>
      <c r="AE40" s="120">
        <f>SUM(AE14:AE39)</f>
        <v>55.5</v>
      </c>
      <c r="AF40" s="120">
        <f t="shared" ref="AF40:BB40" si="2">SUM(AF14:AF39)</f>
        <v>12.75</v>
      </c>
      <c r="AG40" s="120">
        <f t="shared" si="2"/>
        <v>5.5</v>
      </c>
      <c r="AH40" s="120">
        <f t="shared" si="2"/>
        <v>106.27</v>
      </c>
      <c r="AI40" s="120">
        <f t="shared" si="2"/>
        <v>91</v>
      </c>
      <c r="AJ40" s="120">
        <f t="shared" si="2"/>
        <v>0</v>
      </c>
      <c r="AK40" s="120">
        <f t="shared" si="2"/>
        <v>0</v>
      </c>
      <c r="AL40" s="120">
        <f t="shared" si="2"/>
        <v>0</v>
      </c>
      <c r="AM40" s="120">
        <f t="shared" si="2"/>
        <v>0</v>
      </c>
      <c r="AN40" s="120">
        <f t="shared" si="2"/>
        <v>0</v>
      </c>
      <c r="AO40" s="120">
        <f t="shared" si="2"/>
        <v>0</v>
      </c>
      <c r="AP40" s="120">
        <f t="shared" si="2"/>
        <v>0</v>
      </c>
      <c r="AQ40" s="120">
        <f t="shared" si="2"/>
        <v>0</v>
      </c>
      <c r="AR40" s="120">
        <f t="shared" si="2"/>
        <v>3024.0499999999997</v>
      </c>
      <c r="AS40" s="120">
        <f t="shared" si="2"/>
        <v>55.5</v>
      </c>
      <c r="AT40" s="120">
        <f t="shared" si="2"/>
        <v>60.35</v>
      </c>
      <c r="AU40" s="120">
        <f t="shared" si="2"/>
        <v>0</v>
      </c>
      <c r="AV40" s="120">
        <f t="shared" si="2"/>
        <v>0</v>
      </c>
      <c r="AW40" s="120">
        <f t="shared" si="2"/>
        <v>0</v>
      </c>
      <c r="AX40" s="120">
        <f t="shared" si="2"/>
        <v>1150.9099999999999</v>
      </c>
      <c r="AY40" s="120">
        <f t="shared" si="2"/>
        <v>1266.7600000000002</v>
      </c>
      <c r="AZ40" s="120">
        <f t="shared" si="2"/>
        <v>1757.29</v>
      </c>
      <c r="BA40" s="120">
        <f t="shared" si="2"/>
        <v>1300</v>
      </c>
      <c r="BB40" s="120">
        <f t="shared" si="2"/>
        <v>1829400</v>
      </c>
      <c r="BC40" s="121" t="s">
        <v>4</v>
      </c>
    </row>
    <row r="41" spans="1:55" s="33" customFormat="1" ht="16.5" customHeight="1" x14ac:dyDescent="0.2">
      <c r="A41" s="118"/>
      <c r="B41" s="119"/>
      <c r="C41" s="119"/>
      <c r="D41" s="119"/>
      <c r="E41" s="119"/>
      <c r="F41" s="119"/>
      <c r="G41" s="119"/>
      <c r="H41" s="118"/>
      <c r="J41" s="118"/>
      <c r="K41" s="118"/>
      <c r="L41" s="118"/>
      <c r="M41" s="118"/>
      <c r="N41" s="118"/>
      <c r="O41" s="118"/>
      <c r="P41" s="118"/>
      <c r="Q41" s="34">
        <f>SUM(Q15+Q17+Q19+Q21+Q23+Q25+Q27+Q29+Q31+Q33+Q35+Q37+Q39)</f>
        <v>2201.4499999999998</v>
      </c>
      <c r="R41" s="34">
        <f t="shared" ref="R41:AD41" si="3">SUM(R15+R17+R19+R21+R23+R25+R27+R29+R31+R33+R35+R37+R39)</f>
        <v>0</v>
      </c>
      <c r="S41" s="34">
        <f t="shared" si="3"/>
        <v>326.61</v>
      </c>
      <c r="T41" s="34">
        <f t="shared" si="3"/>
        <v>0</v>
      </c>
      <c r="U41" s="34">
        <f t="shared" si="3"/>
        <v>0</v>
      </c>
      <c r="V41" s="34">
        <f t="shared" si="3"/>
        <v>0</v>
      </c>
      <c r="W41" s="34">
        <f t="shared" si="3"/>
        <v>102.04999999999998</v>
      </c>
      <c r="X41" s="34">
        <f t="shared" si="3"/>
        <v>37.273715391434799</v>
      </c>
      <c r="Y41" s="34">
        <f t="shared" si="3"/>
        <v>0</v>
      </c>
      <c r="Z41" s="34">
        <f t="shared" si="3"/>
        <v>0</v>
      </c>
      <c r="AA41" s="34">
        <f t="shared" si="3"/>
        <v>0</v>
      </c>
      <c r="AB41" s="34">
        <f t="shared" si="3"/>
        <v>0</v>
      </c>
      <c r="AC41" s="34">
        <f t="shared" si="3"/>
        <v>103.97</v>
      </c>
      <c r="AD41" s="34">
        <f t="shared" si="3"/>
        <v>0</v>
      </c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22"/>
    </row>
    <row r="42" spans="1:55" s="16" customFormat="1" ht="11.25" x14ac:dyDescent="0.2">
      <c r="A42" s="69" t="s">
        <v>1424</v>
      </c>
      <c r="B42" s="58"/>
      <c r="C42" s="58"/>
      <c r="D42" s="58"/>
      <c r="E42" s="58"/>
      <c r="F42" s="58"/>
      <c r="G42" s="58"/>
      <c r="H42" s="79" t="s">
        <v>4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69" t="s">
        <v>1425</v>
      </c>
      <c r="AA42" s="58"/>
      <c r="AB42" s="58"/>
      <c r="AC42" s="58"/>
      <c r="AD42" s="58"/>
      <c r="AE42" s="58"/>
      <c r="AF42" s="58"/>
      <c r="AG42" s="58"/>
      <c r="AH42" s="79" t="s">
        <v>4</v>
      </c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69" t="s">
        <v>1426</v>
      </c>
      <c r="AZ42" s="58"/>
      <c r="BA42" s="58"/>
      <c r="BB42" s="58"/>
      <c r="BC42" s="58"/>
    </row>
    <row r="43" spans="1:55" s="16" customFormat="1" ht="11.25" x14ac:dyDescent="0.2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</row>
    <row r="44" spans="1:55" ht="17.45" customHeight="1" x14ac:dyDescent="0.25"/>
  </sheetData>
  <mergeCells count="670">
    <mergeCell ref="A8:G8"/>
    <mergeCell ref="AZ40:AZ41"/>
    <mergeCell ref="BA40:BA41"/>
    <mergeCell ref="BB40:BB41"/>
    <mergeCell ref="BC40:BC41"/>
    <mergeCell ref="A42:G43"/>
    <mergeCell ref="H42:Y43"/>
    <mergeCell ref="Z42:AG43"/>
    <mergeCell ref="AH42:AX43"/>
    <mergeCell ref="AY42:BC43"/>
    <mergeCell ref="AU40:AU41"/>
    <mergeCell ref="AV40:AV41"/>
    <mergeCell ref="AW40:AW41"/>
    <mergeCell ref="AX40:AX41"/>
    <mergeCell ref="AY40:AY41"/>
    <mergeCell ref="AP40:AP41"/>
    <mergeCell ref="AQ40:AQ41"/>
    <mergeCell ref="AR40:AR41"/>
    <mergeCell ref="AS40:AS41"/>
    <mergeCell ref="AT40:AT41"/>
    <mergeCell ref="AK40:AK41"/>
    <mergeCell ref="AL40:AL41"/>
    <mergeCell ref="AM40:AM41"/>
    <mergeCell ref="AN40:AN41"/>
    <mergeCell ref="AO40:AO41"/>
    <mergeCell ref="AF40:AF41"/>
    <mergeCell ref="AG40:AG41"/>
    <mergeCell ref="AH40:AH41"/>
    <mergeCell ref="AI40:AI41"/>
    <mergeCell ref="AJ40:AJ41"/>
    <mergeCell ref="M40:M41"/>
    <mergeCell ref="N40:N41"/>
    <mergeCell ref="O40:O41"/>
    <mergeCell ref="P40:P41"/>
    <mergeCell ref="AE40:AE41"/>
    <mergeCell ref="A40:G41"/>
    <mergeCell ref="H40:H41"/>
    <mergeCell ref="J40:J41"/>
    <mergeCell ref="K40:K41"/>
    <mergeCell ref="L40:L41"/>
    <mergeCell ref="AY38:AY39"/>
    <mergeCell ref="AZ38:AZ39"/>
    <mergeCell ref="BA38:BA39"/>
    <mergeCell ref="BB38:BB39"/>
    <mergeCell ref="AJ38:AJ39"/>
    <mergeCell ref="AK38:AK39"/>
    <mergeCell ref="AL38:AL39"/>
    <mergeCell ref="AM38:AM39"/>
    <mergeCell ref="AN38:AN39"/>
    <mergeCell ref="AE38:AE39"/>
    <mergeCell ref="AF38:AF39"/>
    <mergeCell ref="AG38:AG39"/>
    <mergeCell ref="AH38:AH39"/>
    <mergeCell ref="AI38:AI39"/>
    <mergeCell ref="L38:L39"/>
    <mergeCell ref="M38:M39"/>
    <mergeCell ref="N38:N39"/>
    <mergeCell ref="O38:O39"/>
    <mergeCell ref="P38:P39"/>
    <mergeCell ref="BC38:BC39"/>
    <mergeCell ref="AT38:AT39"/>
    <mergeCell ref="AU38:AU39"/>
    <mergeCell ref="AV38:AV39"/>
    <mergeCell ref="AW38:AW39"/>
    <mergeCell ref="AX38:AX39"/>
    <mergeCell ref="AO38:AO39"/>
    <mergeCell ref="AP38:AP39"/>
    <mergeCell ref="AQ38:AQ39"/>
    <mergeCell ref="AR38:AR39"/>
    <mergeCell ref="AS38:AS39"/>
    <mergeCell ref="F38:F39"/>
    <mergeCell ref="G38:G39"/>
    <mergeCell ref="H38:H39"/>
    <mergeCell ref="J38:J39"/>
    <mergeCell ref="K38:K39"/>
    <mergeCell ref="A38:A39"/>
    <mergeCell ref="B38:B39"/>
    <mergeCell ref="C38:C39"/>
    <mergeCell ref="D38:D39"/>
    <mergeCell ref="E38:E39"/>
    <mergeCell ref="AY36:AY37"/>
    <mergeCell ref="AZ36:AZ37"/>
    <mergeCell ref="BA36:BA37"/>
    <mergeCell ref="BB36:BB37"/>
    <mergeCell ref="BC36:BC37"/>
    <mergeCell ref="AT36:AT37"/>
    <mergeCell ref="AU36:AU37"/>
    <mergeCell ref="AV36:AV37"/>
    <mergeCell ref="AW36:AW37"/>
    <mergeCell ref="AX36:AX37"/>
    <mergeCell ref="AO36:AO37"/>
    <mergeCell ref="AP36:AP37"/>
    <mergeCell ref="AQ36:AQ37"/>
    <mergeCell ref="AR36:AR37"/>
    <mergeCell ref="AS36:AS37"/>
    <mergeCell ref="AJ36:AJ37"/>
    <mergeCell ref="AK36:AK37"/>
    <mergeCell ref="AL36:AL37"/>
    <mergeCell ref="AM36:AM37"/>
    <mergeCell ref="AN36:AN37"/>
    <mergeCell ref="AE36:AE37"/>
    <mergeCell ref="AF36:AF37"/>
    <mergeCell ref="AG36:AG37"/>
    <mergeCell ref="AH36:AH37"/>
    <mergeCell ref="AI36:AI37"/>
    <mergeCell ref="L36:L37"/>
    <mergeCell ref="M36:M37"/>
    <mergeCell ref="N36:N37"/>
    <mergeCell ref="O36:O37"/>
    <mergeCell ref="P36:P37"/>
    <mergeCell ref="F36:F37"/>
    <mergeCell ref="G36:G37"/>
    <mergeCell ref="H36:H37"/>
    <mergeCell ref="J36:J37"/>
    <mergeCell ref="K36:K37"/>
    <mergeCell ref="A36:A37"/>
    <mergeCell ref="B36:B37"/>
    <mergeCell ref="C36:C37"/>
    <mergeCell ref="D36:D37"/>
    <mergeCell ref="E36:E37"/>
    <mergeCell ref="AY34:AY35"/>
    <mergeCell ref="AZ34:AZ35"/>
    <mergeCell ref="BA34:BA35"/>
    <mergeCell ref="BB34:BB35"/>
    <mergeCell ref="BC34:BC35"/>
    <mergeCell ref="AT34:AT35"/>
    <mergeCell ref="AU34:AU35"/>
    <mergeCell ref="AV34:AV35"/>
    <mergeCell ref="AW34:AW35"/>
    <mergeCell ref="AX34:AX35"/>
    <mergeCell ref="AO34:AO35"/>
    <mergeCell ref="AP34:AP35"/>
    <mergeCell ref="AQ34:AQ35"/>
    <mergeCell ref="AR34:AR35"/>
    <mergeCell ref="AS34:AS35"/>
    <mergeCell ref="AJ34:AJ35"/>
    <mergeCell ref="AK34:AK35"/>
    <mergeCell ref="AL34:AL35"/>
    <mergeCell ref="AM34:AM35"/>
    <mergeCell ref="AN34:AN35"/>
    <mergeCell ref="AE34:AE35"/>
    <mergeCell ref="AF34:AF35"/>
    <mergeCell ref="AG34:AG35"/>
    <mergeCell ref="AH34:AH35"/>
    <mergeCell ref="AI34:AI35"/>
    <mergeCell ref="L34:L35"/>
    <mergeCell ref="M34:M35"/>
    <mergeCell ref="N34:N35"/>
    <mergeCell ref="O34:O35"/>
    <mergeCell ref="P34:P35"/>
    <mergeCell ref="F34:F35"/>
    <mergeCell ref="G34:G35"/>
    <mergeCell ref="H34:H35"/>
    <mergeCell ref="J34:J35"/>
    <mergeCell ref="K34:K35"/>
    <mergeCell ref="A34:A35"/>
    <mergeCell ref="B34:B35"/>
    <mergeCell ref="C34:C35"/>
    <mergeCell ref="D34:D35"/>
    <mergeCell ref="E34:E35"/>
    <mergeCell ref="AY32:AY33"/>
    <mergeCell ref="AZ32:AZ33"/>
    <mergeCell ref="BA32:BA33"/>
    <mergeCell ref="BB32:BB33"/>
    <mergeCell ref="BC32:BC33"/>
    <mergeCell ref="AT32:AT33"/>
    <mergeCell ref="AU32:AU33"/>
    <mergeCell ref="AV32:AV33"/>
    <mergeCell ref="AW32:AW33"/>
    <mergeCell ref="AX32:AX33"/>
    <mergeCell ref="AO32:AO33"/>
    <mergeCell ref="AP32:AP33"/>
    <mergeCell ref="AQ32:AQ33"/>
    <mergeCell ref="AR32:AR33"/>
    <mergeCell ref="AS32:AS33"/>
    <mergeCell ref="AJ32:AJ33"/>
    <mergeCell ref="AK32:AK33"/>
    <mergeCell ref="AL32:AL33"/>
    <mergeCell ref="AM32:AM33"/>
    <mergeCell ref="AN32:AN33"/>
    <mergeCell ref="AE32:AE33"/>
    <mergeCell ref="AF32:AF33"/>
    <mergeCell ref="AG32:AG33"/>
    <mergeCell ref="AH32:AH33"/>
    <mergeCell ref="AI32:AI33"/>
    <mergeCell ref="L32:L33"/>
    <mergeCell ref="M32:M33"/>
    <mergeCell ref="N32:N33"/>
    <mergeCell ref="O32:O33"/>
    <mergeCell ref="P32:P33"/>
    <mergeCell ref="F32:F33"/>
    <mergeCell ref="G32:G33"/>
    <mergeCell ref="H32:H33"/>
    <mergeCell ref="J32:J33"/>
    <mergeCell ref="K32:K33"/>
    <mergeCell ref="A32:A33"/>
    <mergeCell ref="B32:B33"/>
    <mergeCell ref="C32:C33"/>
    <mergeCell ref="D32:D33"/>
    <mergeCell ref="E32:E33"/>
    <mergeCell ref="AY30:AY31"/>
    <mergeCell ref="AZ30:AZ31"/>
    <mergeCell ref="BA30:BA31"/>
    <mergeCell ref="BB30:BB31"/>
    <mergeCell ref="BC30:BC31"/>
    <mergeCell ref="AT30:AT31"/>
    <mergeCell ref="AU30:AU31"/>
    <mergeCell ref="AV30:AV31"/>
    <mergeCell ref="AW30:AW31"/>
    <mergeCell ref="AX30:AX31"/>
    <mergeCell ref="AO30:AO31"/>
    <mergeCell ref="AP30:AP31"/>
    <mergeCell ref="AQ30:AQ31"/>
    <mergeCell ref="AR30:AR31"/>
    <mergeCell ref="AS30:AS31"/>
    <mergeCell ref="AJ30:AJ31"/>
    <mergeCell ref="AK30:AK31"/>
    <mergeCell ref="AL30:AL31"/>
    <mergeCell ref="AM30:AM31"/>
    <mergeCell ref="AN30:AN31"/>
    <mergeCell ref="AE30:AE31"/>
    <mergeCell ref="AF30:AF31"/>
    <mergeCell ref="AG30:AG31"/>
    <mergeCell ref="AH30:AH31"/>
    <mergeCell ref="AI30:AI31"/>
    <mergeCell ref="L30:L31"/>
    <mergeCell ref="M30:M31"/>
    <mergeCell ref="N30:N31"/>
    <mergeCell ref="O30:O31"/>
    <mergeCell ref="P30:P31"/>
    <mergeCell ref="F30:F31"/>
    <mergeCell ref="G30:G31"/>
    <mergeCell ref="H30:H31"/>
    <mergeCell ref="J30:J31"/>
    <mergeCell ref="K30:K31"/>
    <mergeCell ref="A30:A31"/>
    <mergeCell ref="B30:B31"/>
    <mergeCell ref="C30:C31"/>
    <mergeCell ref="D30:D31"/>
    <mergeCell ref="E30:E31"/>
    <mergeCell ref="AY28:AY29"/>
    <mergeCell ref="AZ28:AZ29"/>
    <mergeCell ref="BA28:BA29"/>
    <mergeCell ref="BB28:BB29"/>
    <mergeCell ref="BC28:BC29"/>
    <mergeCell ref="AT28:AT29"/>
    <mergeCell ref="AU28:AU29"/>
    <mergeCell ref="AV28:AV29"/>
    <mergeCell ref="AW28:AW29"/>
    <mergeCell ref="AX28:AX29"/>
    <mergeCell ref="AO28:AO29"/>
    <mergeCell ref="AP28:AP29"/>
    <mergeCell ref="AQ28:AQ29"/>
    <mergeCell ref="AR28:AR29"/>
    <mergeCell ref="AS28:AS29"/>
    <mergeCell ref="AJ28:AJ29"/>
    <mergeCell ref="AK28:AK29"/>
    <mergeCell ref="AL28:AL29"/>
    <mergeCell ref="AM28:AM29"/>
    <mergeCell ref="AN28:AN29"/>
    <mergeCell ref="AE28:AE29"/>
    <mergeCell ref="AF28:AF29"/>
    <mergeCell ref="AG28:AG29"/>
    <mergeCell ref="AH28:AH29"/>
    <mergeCell ref="AI28:AI29"/>
    <mergeCell ref="L28:L29"/>
    <mergeCell ref="M28:M29"/>
    <mergeCell ref="N28:N29"/>
    <mergeCell ref="O28:O29"/>
    <mergeCell ref="P28:P29"/>
    <mergeCell ref="F28:F29"/>
    <mergeCell ref="G28:G29"/>
    <mergeCell ref="H28:H29"/>
    <mergeCell ref="J28:J29"/>
    <mergeCell ref="K28:K29"/>
    <mergeCell ref="A28:A29"/>
    <mergeCell ref="B28:B29"/>
    <mergeCell ref="C28:C29"/>
    <mergeCell ref="D28:D29"/>
    <mergeCell ref="E28:E29"/>
    <mergeCell ref="AY26:AY27"/>
    <mergeCell ref="AZ26:AZ27"/>
    <mergeCell ref="BA26:BA27"/>
    <mergeCell ref="BB26:BB27"/>
    <mergeCell ref="BC26:BC27"/>
    <mergeCell ref="AT26:AT27"/>
    <mergeCell ref="AU26:AU27"/>
    <mergeCell ref="AV26:AV27"/>
    <mergeCell ref="AW26:AW27"/>
    <mergeCell ref="AX26:AX27"/>
    <mergeCell ref="AO26:AO27"/>
    <mergeCell ref="AP26:AP27"/>
    <mergeCell ref="AQ26:AQ27"/>
    <mergeCell ref="AR26:AR27"/>
    <mergeCell ref="AS26:AS27"/>
    <mergeCell ref="AJ26:AJ27"/>
    <mergeCell ref="AK26:AK27"/>
    <mergeCell ref="AL26:AL27"/>
    <mergeCell ref="AM26:AM27"/>
    <mergeCell ref="AN26:AN27"/>
    <mergeCell ref="AE26:AE27"/>
    <mergeCell ref="AF26:AF27"/>
    <mergeCell ref="AG26:AG27"/>
    <mergeCell ref="AH26:AH27"/>
    <mergeCell ref="AI26:AI27"/>
    <mergeCell ref="L26:L27"/>
    <mergeCell ref="M26:M27"/>
    <mergeCell ref="N26:N27"/>
    <mergeCell ref="O26:O27"/>
    <mergeCell ref="P26:P27"/>
    <mergeCell ref="F26:F27"/>
    <mergeCell ref="G26:G27"/>
    <mergeCell ref="H26:H27"/>
    <mergeCell ref="J26:J27"/>
    <mergeCell ref="K26:K27"/>
    <mergeCell ref="A26:A27"/>
    <mergeCell ref="B26:B27"/>
    <mergeCell ref="C26:C27"/>
    <mergeCell ref="D26:D27"/>
    <mergeCell ref="E26:E27"/>
    <mergeCell ref="AY24:AY25"/>
    <mergeCell ref="AZ24:AZ25"/>
    <mergeCell ref="BA24:BA25"/>
    <mergeCell ref="BB24:BB25"/>
    <mergeCell ref="BC24:BC25"/>
    <mergeCell ref="AT24:AT25"/>
    <mergeCell ref="AU24:AU25"/>
    <mergeCell ref="AV24:AV25"/>
    <mergeCell ref="AW24:AW25"/>
    <mergeCell ref="AX24:AX25"/>
    <mergeCell ref="AO24:AO25"/>
    <mergeCell ref="AP24:AP25"/>
    <mergeCell ref="AQ24:AQ25"/>
    <mergeCell ref="AR24:AR25"/>
    <mergeCell ref="AS24:AS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AI24:AI25"/>
    <mergeCell ref="L24:L25"/>
    <mergeCell ref="M24:M25"/>
    <mergeCell ref="N24:N25"/>
    <mergeCell ref="O24:O25"/>
    <mergeCell ref="P24:P25"/>
    <mergeCell ref="F24:F25"/>
    <mergeCell ref="G24:G25"/>
    <mergeCell ref="H24:H25"/>
    <mergeCell ref="J24:J25"/>
    <mergeCell ref="K24:K25"/>
    <mergeCell ref="A24:A25"/>
    <mergeCell ref="B24:B25"/>
    <mergeCell ref="C24:C25"/>
    <mergeCell ref="D24:D25"/>
    <mergeCell ref="E24:E25"/>
    <mergeCell ref="AY22:AY23"/>
    <mergeCell ref="AZ22:AZ23"/>
    <mergeCell ref="BA22:BA23"/>
    <mergeCell ref="BB22:BB23"/>
    <mergeCell ref="BC22:BC23"/>
    <mergeCell ref="AT22:AT23"/>
    <mergeCell ref="AU22:AU23"/>
    <mergeCell ref="AV22:AV23"/>
    <mergeCell ref="AW22:AW23"/>
    <mergeCell ref="AX22:AX23"/>
    <mergeCell ref="AO22:AO23"/>
    <mergeCell ref="AP22:AP23"/>
    <mergeCell ref="AQ22:AQ23"/>
    <mergeCell ref="AR22:AR23"/>
    <mergeCell ref="AS22:AS23"/>
    <mergeCell ref="AJ22:AJ23"/>
    <mergeCell ref="AK22:AK23"/>
    <mergeCell ref="AL22:AL23"/>
    <mergeCell ref="AM22:AM23"/>
    <mergeCell ref="AN22:AN23"/>
    <mergeCell ref="AE22:AE23"/>
    <mergeCell ref="AF22:AF23"/>
    <mergeCell ref="AG22:AG23"/>
    <mergeCell ref="AH22:AH23"/>
    <mergeCell ref="AI22:AI23"/>
    <mergeCell ref="L22:L23"/>
    <mergeCell ref="M22:M23"/>
    <mergeCell ref="N22:N23"/>
    <mergeCell ref="O22:O23"/>
    <mergeCell ref="P22:P23"/>
    <mergeCell ref="F22:F23"/>
    <mergeCell ref="G22:G23"/>
    <mergeCell ref="H22:H23"/>
    <mergeCell ref="J22:J23"/>
    <mergeCell ref="K22:K23"/>
    <mergeCell ref="A22:A23"/>
    <mergeCell ref="B22:B23"/>
    <mergeCell ref="C22:C23"/>
    <mergeCell ref="D22:D23"/>
    <mergeCell ref="E22:E23"/>
    <mergeCell ref="AY20:AY21"/>
    <mergeCell ref="AZ20:AZ21"/>
    <mergeCell ref="BA20:BA21"/>
    <mergeCell ref="BB20:BB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18:A19"/>
    <mergeCell ref="B18:B19"/>
    <mergeCell ref="C18:C19"/>
    <mergeCell ref="D18:D19"/>
    <mergeCell ref="E18:E19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14:AH15"/>
    <mergeCell ref="K14:K15"/>
    <mergeCell ref="L14:L15"/>
    <mergeCell ref="M14:M15"/>
    <mergeCell ref="N14:N15"/>
    <mergeCell ref="O14:O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Z11:AZ12"/>
    <mergeCell ref="BA11:BA12"/>
    <mergeCell ref="BB11:BB12"/>
    <mergeCell ref="AJ11:AJ12"/>
    <mergeCell ref="AK11:AK1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Y9:AY10"/>
    <mergeCell ref="AZ9:AZ10"/>
    <mergeCell ref="BA9:BA10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T9:T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U9:U10"/>
    <mergeCell ref="V9:V10"/>
    <mergeCell ref="W9:W10"/>
    <mergeCell ref="X9:X10"/>
    <mergeCell ref="Y9:Y10"/>
    <mergeCell ref="P9:P10"/>
    <mergeCell ref="Q9:Q10"/>
    <mergeCell ref="R9:R10"/>
    <mergeCell ref="S9:S10"/>
  </mergeCells>
  <pageMargins left="0" right="0" top="0" bottom="0" header="0" footer="0"/>
  <pageSetup paperSize="8" orientation="landscape" horizontalDpi="300" verticalDpi="300" r:id="rId1"/>
  <headerFooter alignWithMargins="0">
    <oddFooter>Page &amp;P of &amp;N</oddFooter>
  </headerFooter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C25"/>
  <sheetViews>
    <sheetView showGridLines="0" view="pageBreakPreview" topLeftCell="A10" zoomScale="150" zoomScaleNormal="100" zoomScaleSheetLayoutView="150" workbookViewId="0">
      <selection activeCell="R35" sqref="R35"/>
    </sheetView>
  </sheetViews>
  <sheetFormatPr defaultRowHeight="15" x14ac:dyDescent="0.25"/>
  <cols>
    <col min="1" max="1" width="2.85546875" customWidth="1"/>
    <col min="2" max="2" width="5.5703125" customWidth="1"/>
    <col min="3" max="4" width="6" customWidth="1"/>
    <col min="5" max="5" width="3.5703125" customWidth="1"/>
    <col min="6" max="6" width="8.42578125" customWidth="1"/>
    <col min="7" max="7" width="5.28515625" customWidth="1"/>
    <col min="8" max="8" width="3.140625" customWidth="1"/>
    <col min="9" max="9" width="0" hidden="1" customWidth="1"/>
    <col min="10" max="11" width="4" customWidth="1"/>
    <col min="12" max="12" width="3.7109375" customWidth="1"/>
    <col min="13" max="13" width="4.5703125" customWidth="1"/>
    <col min="14" max="14" width="5.140625" customWidth="1"/>
    <col min="15" max="16" width="4" customWidth="1"/>
    <col min="17" max="17" width="7.140625" customWidth="1"/>
    <col min="18" max="18" width="6.28515625" customWidth="1"/>
    <col min="19" max="19" width="7.140625" customWidth="1"/>
    <col min="20" max="20" width="5.5703125" customWidth="1"/>
    <col min="21" max="21" width="6.28515625" hidden="1" customWidth="1"/>
    <col min="22" max="22" width="3.5703125" customWidth="1"/>
    <col min="23" max="23" width="6.85546875" customWidth="1"/>
    <col min="24" max="24" width="4.28515625" hidden="1" customWidth="1"/>
    <col min="25" max="25" width="5.5703125" customWidth="1"/>
    <col min="26" max="26" width="3.7109375" hidden="1" customWidth="1"/>
    <col min="27" max="27" width="3.5703125" hidden="1" customWidth="1"/>
    <col min="28" max="28" width="4.28515625" hidden="1" customWidth="1"/>
    <col min="29" max="29" width="4.140625" hidden="1" customWidth="1"/>
    <col min="30" max="30" width="4.85546875" hidden="1" customWidth="1"/>
    <col min="31" max="31" width="4.42578125" customWidth="1"/>
    <col min="32" max="32" width="5" customWidth="1"/>
    <col min="33" max="34" width="3.85546875" customWidth="1"/>
    <col min="35" max="35" width="4.5703125" customWidth="1"/>
    <col min="36" max="36" width="4.7109375" hidden="1" customWidth="1"/>
    <col min="37" max="37" width="4.28515625" hidden="1" customWidth="1"/>
    <col min="38" max="38" width="4.140625" hidden="1" customWidth="1"/>
    <col min="39" max="39" width="3.85546875" hidden="1" customWidth="1"/>
    <col min="40" max="40" width="4" hidden="1" customWidth="1"/>
    <col min="41" max="41" width="4" customWidth="1"/>
    <col min="42" max="42" width="5.28515625" hidden="1" customWidth="1"/>
    <col min="43" max="43" width="5" hidden="1" customWidth="1"/>
    <col min="44" max="44" width="5" customWidth="1"/>
    <col min="45" max="45" width="4" customWidth="1"/>
    <col min="46" max="46" width="4.5703125" customWidth="1"/>
    <col min="47" max="47" width="3.7109375" customWidth="1"/>
    <col min="48" max="48" width="3.5703125" customWidth="1"/>
    <col min="49" max="49" width="3.85546875" customWidth="1"/>
    <col min="50" max="50" width="4.42578125" customWidth="1"/>
    <col min="51" max="51" width="4.7109375" customWidth="1"/>
    <col min="52" max="52" width="6" customWidth="1"/>
    <col min="53" max="53" width="5.5703125" customWidth="1"/>
    <col min="54" max="54" width="7.140625" customWidth="1"/>
    <col min="55" max="55" width="11.7109375" customWidth="1"/>
    <col min="56" max="56" width="0.42578125" customWidth="1"/>
  </cols>
  <sheetData>
    <row r="1" spans="1:55" ht="18.2" customHeight="1" x14ac:dyDescent="0.25"/>
    <row r="2" spans="1:55" ht="58.3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</row>
    <row r="3" spans="1:55" ht="4.1500000000000004" customHeight="1" x14ac:dyDescent="0.25"/>
    <row r="4" spans="1:55" ht="18" customHeight="1" x14ac:dyDescent="0.25">
      <c r="A4" s="37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</row>
    <row r="5" spans="1:55" ht="0.95" customHeight="1" x14ac:dyDescent="0.25"/>
    <row r="6" spans="1:55" ht="23.1" customHeight="1" x14ac:dyDescent="0.25">
      <c r="A6" s="37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</row>
    <row r="7" spans="1:55" ht="0.75" customHeight="1" x14ac:dyDescent="0.25"/>
    <row r="8" spans="1:55" s="15" customFormat="1" ht="25.5" customHeight="1" x14ac:dyDescent="0.2">
      <c r="A8" s="65" t="s">
        <v>1233</v>
      </c>
      <c r="B8" s="65"/>
      <c r="C8" s="65"/>
      <c r="D8" s="65"/>
      <c r="E8" s="65"/>
      <c r="F8" s="65"/>
      <c r="G8" s="65"/>
      <c r="H8" s="30" t="s">
        <v>4</v>
      </c>
      <c r="J8" s="30" t="s">
        <v>4</v>
      </c>
      <c r="K8" s="30" t="s">
        <v>4</v>
      </c>
      <c r="L8" s="30" t="s">
        <v>4</v>
      </c>
      <c r="M8" s="30" t="s">
        <v>4</v>
      </c>
      <c r="N8" s="30" t="s">
        <v>4</v>
      </c>
      <c r="O8" s="30" t="s">
        <v>4</v>
      </c>
      <c r="P8" s="30" t="s">
        <v>4</v>
      </c>
      <c r="Q8" s="30" t="s">
        <v>4</v>
      </c>
      <c r="R8" s="30" t="s">
        <v>4</v>
      </c>
      <c r="S8" s="30" t="s">
        <v>4</v>
      </c>
      <c r="T8" s="30" t="s">
        <v>4</v>
      </c>
      <c r="U8" s="30" t="s">
        <v>4</v>
      </c>
      <c r="V8" s="30" t="s">
        <v>4</v>
      </c>
      <c r="W8" s="30" t="s">
        <v>4</v>
      </c>
      <c r="X8" s="30" t="s">
        <v>4</v>
      </c>
      <c r="Y8" s="30" t="s">
        <v>4</v>
      </c>
      <c r="Z8" s="30" t="s">
        <v>4</v>
      </c>
      <c r="AA8" s="30" t="s">
        <v>4</v>
      </c>
      <c r="AB8" s="30" t="s">
        <v>4</v>
      </c>
      <c r="AC8" s="30" t="s">
        <v>4</v>
      </c>
      <c r="AD8" s="30" t="s">
        <v>4</v>
      </c>
      <c r="AE8" s="30" t="s">
        <v>4</v>
      </c>
      <c r="AF8" s="30" t="s">
        <v>4</v>
      </c>
      <c r="AG8" s="30" t="s">
        <v>4</v>
      </c>
      <c r="AH8" s="30" t="s">
        <v>4</v>
      </c>
      <c r="AI8" s="30" t="s">
        <v>4</v>
      </c>
      <c r="AJ8" s="30" t="s">
        <v>4</v>
      </c>
      <c r="AK8" s="30" t="s">
        <v>4</v>
      </c>
      <c r="AL8" s="30" t="s">
        <v>4</v>
      </c>
      <c r="AM8" s="30" t="s">
        <v>4</v>
      </c>
      <c r="AN8" s="30" t="s">
        <v>4</v>
      </c>
      <c r="AO8" s="30" t="s">
        <v>4</v>
      </c>
      <c r="AP8" s="30" t="s">
        <v>4</v>
      </c>
      <c r="AQ8" s="30" t="s">
        <v>4</v>
      </c>
      <c r="AR8" s="30" t="s">
        <v>4</v>
      </c>
      <c r="AS8" s="30" t="s">
        <v>4</v>
      </c>
      <c r="AT8" s="30" t="s">
        <v>4</v>
      </c>
      <c r="AU8" s="30" t="s">
        <v>4</v>
      </c>
      <c r="AV8" s="30" t="s">
        <v>4</v>
      </c>
      <c r="AW8" s="30" t="s">
        <v>4</v>
      </c>
      <c r="AX8" s="30" t="s">
        <v>4</v>
      </c>
      <c r="AY8" s="30" t="s">
        <v>4</v>
      </c>
      <c r="AZ8" s="30" t="s">
        <v>4</v>
      </c>
      <c r="BA8" s="30" t="s">
        <v>4</v>
      </c>
      <c r="BB8" s="30" t="s">
        <v>4</v>
      </c>
      <c r="BC8" s="30" t="s">
        <v>4</v>
      </c>
    </row>
    <row r="9" spans="1:55" s="19" customFormat="1" ht="39.75" customHeight="1" x14ac:dyDescent="0.15">
      <c r="A9" s="38" t="s">
        <v>5</v>
      </c>
      <c r="B9" s="38" t="s">
        <v>6</v>
      </c>
      <c r="C9" s="38" t="s">
        <v>7</v>
      </c>
      <c r="D9" s="40"/>
      <c r="E9" s="38" t="s">
        <v>8</v>
      </c>
      <c r="F9" s="38" t="s">
        <v>9</v>
      </c>
      <c r="G9" s="38" t="s">
        <v>10</v>
      </c>
      <c r="H9" s="38" t="s">
        <v>11</v>
      </c>
      <c r="I9" s="43"/>
      <c r="J9" s="44"/>
      <c r="K9" s="38" t="s">
        <v>1395</v>
      </c>
      <c r="L9" s="38" t="s">
        <v>13</v>
      </c>
      <c r="M9" s="38" t="s">
        <v>14</v>
      </c>
      <c r="N9" s="38" t="s">
        <v>1396</v>
      </c>
      <c r="O9" s="38" t="s">
        <v>16</v>
      </c>
      <c r="P9" s="38" t="s">
        <v>1397</v>
      </c>
      <c r="Q9" s="38" t="s">
        <v>1398</v>
      </c>
      <c r="R9" s="38" t="s">
        <v>1399</v>
      </c>
      <c r="S9" s="38" t="s">
        <v>1400</v>
      </c>
      <c r="T9" s="38" t="s">
        <v>1401</v>
      </c>
      <c r="U9" s="38" t="s">
        <v>1402</v>
      </c>
      <c r="V9" s="38" t="s">
        <v>1403</v>
      </c>
      <c r="W9" s="38" t="s">
        <v>1404</v>
      </c>
      <c r="X9" s="38" t="s">
        <v>1405</v>
      </c>
      <c r="Y9" s="38" t="s">
        <v>1406</v>
      </c>
      <c r="Z9" s="38" t="s">
        <v>1407</v>
      </c>
      <c r="AA9" s="38" t="s">
        <v>1408</v>
      </c>
      <c r="AB9" s="38" t="s">
        <v>1409</v>
      </c>
      <c r="AC9" s="38" t="s">
        <v>1410</v>
      </c>
      <c r="AD9" s="38" t="s">
        <v>1411</v>
      </c>
      <c r="AE9" s="38" t="s">
        <v>1412</v>
      </c>
      <c r="AF9" s="38" t="s">
        <v>1413</v>
      </c>
      <c r="AG9" s="38" t="s">
        <v>1414</v>
      </c>
      <c r="AH9" s="38" t="s">
        <v>35</v>
      </c>
      <c r="AI9" s="38" t="s">
        <v>36</v>
      </c>
      <c r="AJ9" s="38" t="s">
        <v>37</v>
      </c>
      <c r="AK9" s="38" t="s">
        <v>1415</v>
      </c>
      <c r="AL9" s="38" t="s">
        <v>39</v>
      </c>
      <c r="AM9" s="38" t="s">
        <v>40</v>
      </c>
      <c r="AN9" s="38" t="s">
        <v>41</v>
      </c>
      <c r="AO9" s="38" t="s">
        <v>1416</v>
      </c>
      <c r="AP9" s="38" t="s">
        <v>43</v>
      </c>
      <c r="AQ9" s="38" t="s">
        <v>1417</v>
      </c>
      <c r="AR9" s="38" t="s">
        <v>1418</v>
      </c>
      <c r="AS9" s="38" t="s">
        <v>1419</v>
      </c>
      <c r="AT9" s="38" t="s">
        <v>47</v>
      </c>
      <c r="AU9" s="38" t="s">
        <v>48</v>
      </c>
      <c r="AV9" s="38" t="s">
        <v>1420</v>
      </c>
      <c r="AW9" s="38" t="s">
        <v>1421</v>
      </c>
      <c r="AX9" s="38" t="s">
        <v>1422</v>
      </c>
      <c r="AY9" s="38" t="s">
        <v>52</v>
      </c>
      <c r="AZ9" s="38" t="s">
        <v>1423</v>
      </c>
      <c r="BA9" s="38" t="s">
        <v>54</v>
      </c>
      <c r="BB9" s="38" t="s">
        <v>55</v>
      </c>
      <c r="BC9" s="38" t="s">
        <v>56</v>
      </c>
    </row>
    <row r="10" spans="1:55" s="19" customFormat="1" ht="39.75" customHeight="1" x14ac:dyDescent="0.15">
      <c r="A10" s="39"/>
      <c r="B10" s="39"/>
      <c r="C10" s="41"/>
      <c r="D10" s="42"/>
      <c r="E10" s="39"/>
      <c r="F10" s="39"/>
      <c r="G10" s="39"/>
      <c r="H10" s="12" t="s">
        <v>57</v>
      </c>
      <c r="I10" s="38" t="s">
        <v>58</v>
      </c>
      <c r="J10" s="4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</row>
    <row r="11" spans="1:55" x14ac:dyDescent="0.25">
      <c r="A11" s="95" t="s">
        <v>59</v>
      </c>
      <c r="B11" s="95" t="s">
        <v>60</v>
      </c>
      <c r="C11" s="95" t="s">
        <v>61</v>
      </c>
      <c r="D11" s="97"/>
      <c r="E11" s="95" t="s">
        <v>62</v>
      </c>
      <c r="F11" s="95" t="s">
        <v>63</v>
      </c>
      <c r="G11" s="95" t="s">
        <v>64</v>
      </c>
      <c r="H11" s="95" t="s">
        <v>65</v>
      </c>
      <c r="I11" s="100"/>
      <c r="J11" s="101"/>
      <c r="K11" s="95" t="s">
        <v>66</v>
      </c>
      <c r="L11" s="95" t="s">
        <v>67</v>
      </c>
      <c r="M11" s="95" t="s">
        <v>68</v>
      </c>
      <c r="N11" s="95" t="s">
        <v>69</v>
      </c>
      <c r="O11" s="95" t="s">
        <v>70</v>
      </c>
      <c r="P11" s="95" t="s">
        <v>71</v>
      </c>
      <c r="Q11" s="95" t="s">
        <v>72</v>
      </c>
      <c r="R11" s="95" t="s">
        <v>73</v>
      </c>
      <c r="S11" s="95" t="s">
        <v>74</v>
      </c>
      <c r="T11" s="95" t="s">
        <v>75</v>
      </c>
      <c r="U11" s="95" t="s">
        <v>76</v>
      </c>
      <c r="V11" s="95" t="s">
        <v>77</v>
      </c>
      <c r="W11" s="95" t="s">
        <v>78</v>
      </c>
      <c r="X11" s="95" t="s">
        <v>79</v>
      </c>
      <c r="Y11" s="95" t="s">
        <v>80</v>
      </c>
      <c r="Z11" s="95" t="s">
        <v>81</v>
      </c>
      <c r="AA11" s="95" t="s">
        <v>82</v>
      </c>
      <c r="AB11" s="95" t="s">
        <v>83</v>
      </c>
      <c r="AC11" s="95" t="s">
        <v>84</v>
      </c>
      <c r="AD11" s="95" t="s">
        <v>85</v>
      </c>
      <c r="AE11" s="95" t="s">
        <v>86</v>
      </c>
      <c r="AF11" s="95" t="s">
        <v>87</v>
      </c>
      <c r="AG11" s="95" t="s">
        <v>88</v>
      </c>
      <c r="AH11" s="95" t="s">
        <v>89</v>
      </c>
      <c r="AI11" s="95" t="s">
        <v>90</v>
      </c>
      <c r="AJ11" s="95" t="s">
        <v>91</v>
      </c>
      <c r="AK11" s="95" t="s">
        <v>92</v>
      </c>
      <c r="AL11" s="95" t="s">
        <v>93</v>
      </c>
      <c r="AM11" s="95" t="s">
        <v>94</v>
      </c>
      <c r="AN11" s="95" t="s">
        <v>95</v>
      </c>
      <c r="AO11" s="95" t="s">
        <v>96</v>
      </c>
      <c r="AP11" s="95" t="s">
        <v>97</v>
      </c>
      <c r="AQ11" s="95" t="s">
        <v>98</v>
      </c>
      <c r="AR11" s="95" t="s">
        <v>99</v>
      </c>
      <c r="AS11" s="95" t="s">
        <v>100</v>
      </c>
      <c r="AT11" s="95" t="s">
        <v>101</v>
      </c>
      <c r="AU11" s="95" t="s">
        <v>102</v>
      </c>
      <c r="AV11" s="95" t="s">
        <v>103</v>
      </c>
      <c r="AW11" s="95" t="s">
        <v>104</v>
      </c>
      <c r="AX11" s="95" t="s">
        <v>105</v>
      </c>
      <c r="AY11" s="95" t="s">
        <v>106</v>
      </c>
      <c r="AZ11" s="95" t="s">
        <v>107</v>
      </c>
      <c r="BA11" s="95" t="s">
        <v>108</v>
      </c>
      <c r="BB11" s="95" t="s">
        <v>109</v>
      </c>
      <c r="BC11" s="95" t="s">
        <v>110</v>
      </c>
    </row>
    <row r="12" spans="1:55" ht="16.5" x14ac:dyDescent="0.25">
      <c r="A12" s="96"/>
      <c r="B12" s="96"/>
      <c r="C12" s="98"/>
      <c r="D12" s="99"/>
      <c r="E12" s="96"/>
      <c r="F12" s="96"/>
      <c r="G12" s="96"/>
      <c r="H12" s="3" t="s">
        <v>111</v>
      </c>
      <c r="I12" s="95" t="s">
        <v>112</v>
      </c>
      <c r="J12" s="10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</row>
    <row r="13" spans="1:55" ht="45" customHeight="1" x14ac:dyDescent="0.25">
      <c r="A13" s="4" t="s">
        <v>113</v>
      </c>
      <c r="B13" s="4" t="s">
        <v>114</v>
      </c>
      <c r="C13" s="108" t="s">
        <v>115</v>
      </c>
      <c r="D13" s="101"/>
      <c r="E13" s="4" t="s">
        <v>116</v>
      </c>
      <c r="F13" s="4" t="s">
        <v>117</v>
      </c>
      <c r="G13" s="4" t="s">
        <v>118</v>
      </c>
      <c r="H13" s="4" t="s">
        <v>119</v>
      </c>
      <c r="J13" s="4" t="s">
        <v>120</v>
      </c>
      <c r="K13" s="4" t="s">
        <v>121</v>
      </c>
      <c r="L13" s="4" t="s">
        <v>122</v>
      </c>
      <c r="M13" s="4" t="s">
        <v>123</v>
      </c>
      <c r="N13" s="4" t="s">
        <v>124</v>
      </c>
      <c r="O13" s="4" t="s">
        <v>125</v>
      </c>
      <c r="P13" s="4" t="s">
        <v>126</v>
      </c>
      <c r="Q13" s="4" t="s">
        <v>127</v>
      </c>
      <c r="R13" s="4" t="s">
        <v>128</v>
      </c>
      <c r="S13" s="4" t="s">
        <v>129</v>
      </c>
      <c r="T13" s="4" t="s">
        <v>130</v>
      </c>
      <c r="U13" s="4" t="s">
        <v>131</v>
      </c>
      <c r="V13" s="4" t="s">
        <v>132</v>
      </c>
      <c r="W13" s="4" t="s">
        <v>133</v>
      </c>
      <c r="X13" s="4" t="s">
        <v>134</v>
      </c>
      <c r="Y13" s="4" t="s">
        <v>135</v>
      </c>
      <c r="Z13" s="4" t="s">
        <v>136</v>
      </c>
      <c r="AA13" s="4" t="s">
        <v>137</v>
      </c>
      <c r="AB13" s="4" t="s">
        <v>138</v>
      </c>
      <c r="AC13" s="4" t="s">
        <v>139</v>
      </c>
      <c r="AD13" s="4" t="s">
        <v>140</v>
      </c>
      <c r="AE13" s="4" t="s">
        <v>141</v>
      </c>
      <c r="AF13" s="4" t="s">
        <v>142</v>
      </c>
      <c r="AG13" s="4" t="s">
        <v>143</v>
      </c>
      <c r="AH13" s="4" t="s">
        <v>144</v>
      </c>
      <c r="AI13" s="4" t="s">
        <v>145</v>
      </c>
      <c r="AJ13" s="4" t="s">
        <v>146</v>
      </c>
      <c r="AK13" s="4" t="s">
        <v>147</v>
      </c>
      <c r="AL13" s="4" t="s">
        <v>148</v>
      </c>
      <c r="AM13" s="4" t="s">
        <v>149</v>
      </c>
      <c r="AN13" s="4" t="s">
        <v>150</v>
      </c>
      <c r="AO13" s="4" t="s">
        <v>151</v>
      </c>
      <c r="AP13" s="4" t="s">
        <v>152</v>
      </c>
      <c r="AQ13" s="4" t="s">
        <v>153</v>
      </c>
      <c r="AR13" s="4" t="s">
        <v>154</v>
      </c>
      <c r="AS13" s="4" t="s">
        <v>155</v>
      </c>
      <c r="AT13" s="4" t="s">
        <v>156</v>
      </c>
      <c r="AU13" s="4" t="s">
        <v>157</v>
      </c>
      <c r="AV13" s="4" t="s">
        <v>158</v>
      </c>
      <c r="AW13" s="4" t="s">
        <v>159</v>
      </c>
      <c r="AX13" s="4" t="s">
        <v>160</v>
      </c>
      <c r="AY13" s="4" t="s">
        <v>161</v>
      </c>
      <c r="AZ13" s="4" t="s">
        <v>162</v>
      </c>
      <c r="BA13" s="4" t="s">
        <v>163</v>
      </c>
      <c r="BB13" s="4" t="s">
        <v>164</v>
      </c>
      <c r="BC13" s="4" t="s">
        <v>165</v>
      </c>
    </row>
    <row r="14" spans="1:55" s="13" customFormat="1" ht="24.75" customHeight="1" x14ac:dyDescent="0.15">
      <c r="A14" s="38">
        <v>1</v>
      </c>
      <c r="B14" s="38" t="s">
        <v>1234</v>
      </c>
      <c r="C14" s="38" t="s">
        <v>1235</v>
      </c>
      <c r="D14" s="38" t="s">
        <v>1236</v>
      </c>
      <c r="E14" s="38" t="s">
        <v>169</v>
      </c>
      <c r="F14" s="38" t="s">
        <v>349</v>
      </c>
      <c r="G14" s="38" t="s">
        <v>171</v>
      </c>
      <c r="H14" s="38">
        <v>1</v>
      </c>
      <c r="J14" s="38">
        <v>0</v>
      </c>
      <c r="K14" s="38">
        <v>204</v>
      </c>
      <c r="L14" s="38">
        <v>0</v>
      </c>
      <c r="M14" s="38">
        <v>22.5</v>
      </c>
      <c r="N14" s="54">
        <v>346.29354999999998</v>
      </c>
      <c r="O14" s="38">
        <v>208</v>
      </c>
      <c r="P14" s="54">
        <v>1.66487283653846</v>
      </c>
      <c r="Q14" s="12">
        <v>188</v>
      </c>
      <c r="R14" s="12">
        <v>0</v>
      </c>
      <c r="S14" s="14">
        <v>28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54">
        <v>7</v>
      </c>
      <c r="AF14" s="54">
        <v>1.5</v>
      </c>
      <c r="AG14" s="54">
        <v>0</v>
      </c>
      <c r="AH14" s="54">
        <v>9.42</v>
      </c>
      <c r="AI14" s="54">
        <v>7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8">
        <v>0</v>
      </c>
      <c r="AP14" s="54">
        <v>0</v>
      </c>
      <c r="AQ14" s="54">
        <v>0</v>
      </c>
      <c r="AR14" s="54">
        <v>414.18</v>
      </c>
      <c r="AS14" s="38">
        <v>7</v>
      </c>
      <c r="AT14" s="54">
        <v>5.9</v>
      </c>
      <c r="AU14" s="54">
        <v>0</v>
      </c>
      <c r="AV14" s="54">
        <v>0</v>
      </c>
      <c r="AW14" s="54">
        <v>0</v>
      </c>
      <c r="AX14" s="54">
        <v>90.23</v>
      </c>
      <c r="AY14" s="54">
        <v>103.13</v>
      </c>
      <c r="AZ14" s="54">
        <v>311.05</v>
      </c>
      <c r="BA14" s="54">
        <v>300</v>
      </c>
      <c r="BB14" s="54">
        <v>44200</v>
      </c>
      <c r="BC14" s="38" t="s">
        <v>4</v>
      </c>
    </row>
    <row r="15" spans="1:55" s="13" customFormat="1" ht="24.75" customHeight="1" x14ac:dyDescent="0.15">
      <c r="A15" s="53"/>
      <c r="B15" s="53"/>
      <c r="C15" s="53"/>
      <c r="D15" s="53"/>
      <c r="E15" s="53"/>
      <c r="F15" s="53"/>
      <c r="G15" s="53"/>
      <c r="H15" s="53"/>
      <c r="J15" s="53"/>
      <c r="K15" s="53"/>
      <c r="L15" s="53"/>
      <c r="M15" s="53"/>
      <c r="N15" s="53"/>
      <c r="O15" s="53"/>
      <c r="P15" s="53"/>
      <c r="Q15" s="12">
        <v>313</v>
      </c>
      <c r="R15" s="14">
        <v>0</v>
      </c>
      <c r="S15" s="14">
        <v>69.92</v>
      </c>
      <c r="T15" s="14">
        <v>0</v>
      </c>
      <c r="U15" s="14">
        <v>0</v>
      </c>
      <c r="V15" s="14">
        <v>0</v>
      </c>
      <c r="W15" s="14">
        <v>7.85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5" s="13" customFormat="1" ht="24.75" customHeight="1" x14ac:dyDescent="0.15">
      <c r="A16" s="38">
        <v>2</v>
      </c>
      <c r="B16" s="38" t="s">
        <v>1237</v>
      </c>
      <c r="C16" s="38" t="s">
        <v>1238</v>
      </c>
      <c r="D16" s="38" t="s">
        <v>1239</v>
      </c>
      <c r="E16" s="38" t="s">
        <v>169</v>
      </c>
      <c r="F16" s="38" t="s">
        <v>349</v>
      </c>
      <c r="G16" s="38" t="s">
        <v>171</v>
      </c>
      <c r="H16" s="38">
        <v>1</v>
      </c>
      <c r="J16" s="38">
        <v>0</v>
      </c>
      <c r="K16" s="38">
        <v>204</v>
      </c>
      <c r="L16" s="38">
        <v>0</v>
      </c>
      <c r="M16" s="38">
        <v>22</v>
      </c>
      <c r="N16" s="54">
        <v>329.93835000000001</v>
      </c>
      <c r="O16" s="38">
        <v>206</v>
      </c>
      <c r="P16" s="54">
        <v>1.60164247572816</v>
      </c>
      <c r="Q16" s="12">
        <v>184</v>
      </c>
      <c r="R16" s="12">
        <v>0</v>
      </c>
      <c r="S16" s="14">
        <v>30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54">
        <v>7.5</v>
      </c>
      <c r="AF16" s="54">
        <v>2</v>
      </c>
      <c r="AG16" s="54">
        <v>0</v>
      </c>
      <c r="AH16" s="54">
        <v>9.23</v>
      </c>
      <c r="AI16" s="54">
        <v>7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8">
        <v>0</v>
      </c>
      <c r="AP16" s="54">
        <v>0</v>
      </c>
      <c r="AQ16" s="54">
        <v>0</v>
      </c>
      <c r="AR16" s="54">
        <v>398.35</v>
      </c>
      <c r="AS16" s="38">
        <v>7.5</v>
      </c>
      <c r="AT16" s="54">
        <v>5.9</v>
      </c>
      <c r="AU16" s="54">
        <v>0</v>
      </c>
      <c r="AV16" s="54">
        <v>0</v>
      </c>
      <c r="AW16" s="54">
        <v>0</v>
      </c>
      <c r="AX16" s="54">
        <v>78.459999999999994</v>
      </c>
      <c r="AY16" s="54">
        <v>91.86</v>
      </c>
      <c r="AZ16" s="54">
        <v>306.49</v>
      </c>
      <c r="BA16" s="54">
        <v>300</v>
      </c>
      <c r="BB16" s="54">
        <v>26000</v>
      </c>
      <c r="BC16" s="38" t="s">
        <v>4</v>
      </c>
    </row>
    <row r="17" spans="1:55" s="13" customFormat="1" ht="24.75" customHeight="1" x14ac:dyDescent="0.15">
      <c r="A17" s="53"/>
      <c r="B17" s="53"/>
      <c r="C17" s="53"/>
      <c r="D17" s="53"/>
      <c r="E17" s="53"/>
      <c r="F17" s="53"/>
      <c r="G17" s="53"/>
      <c r="H17" s="53"/>
      <c r="J17" s="53"/>
      <c r="K17" s="53"/>
      <c r="L17" s="53"/>
      <c r="M17" s="53"/>
      <c r="N17" s="53"/>
      <c r="O17" s="53"/>
      <c r="P17" s="53"/>
      <c r="Q17" s="12">
        <v>294.7</v>
      </c>
      <c r="R17" s="14">
        <v>0</v>
      </c>
      <c r="S17" s="14">
        <v>72.069999999999993</v>
      </c>
      <c r="T17" s="14">
        <v>0</v>
      </c>
      <c r="U17" s="14">
        <v>0</v>
      </c>
      <c r="V17" s="14">
        <v>0</v>
      </c>
      <c r="W17" s="14">
        <v>7.85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s="13" customFormat="1" ht="24.75" customHeight="1" x14ac:dyDescent="0.15">
      <c r="A18" s="38">
        <v>3</v>
      </c>
      <c r="B18" s="38" t="s">
        <v>1240</v>
      </c>
      <c r="C18" s="38" t="s">
        <v>1241</v>
      </c>
      <c r="D18" s="38" t="s">
        <v>1242</v>
      </c>
      <c r="E18" s="38" t="s">
        <v>169</v>
      </c>
      <c r="F18" s="38" t="s">
        <v>1243</v>
      </c>
      <c r="G18" s="38" t="s">
        <v>171</v>
      </c>
      <c r="H18" s="38">
        <v>1</v>
      </c>
      <c r="J18" s="38">
        <v>0</v>
      </c>
      <c r="K18" s="38">
        <v>204</v>
      </c>
      <c r="L18" s="38">
        <v>0</v>
      </c>
      <c r="M18" s="38">
        <v>23</v>
      </c>
      <c r="N18" s="54">
        <v>385.58845000000002</v>
      </c>
      <c r="O18" s="38">
        <v>216</v>
      </c>
      <c r="P18" s="54">
        <v>1.78513171296296</v>
      </c>
      <c r="Q18" s="12">
        <v>192</v>
      </c>
      <c r="R18" s="12">
        <v>0</v>
      </c>
      <c r="S18" s="14">
        <v>32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54">
        <v>8</v>
      </c>
      <c r="AF18" s="54">
        <v>1</v>
      </c>
      <c r="AG18" s="54">
        <v>0</v>
      </c>
      <c r="AH18" s="54">
        <v>9.6199999999999992</v>
      </c>
      <c r="AI18" s="54">
        <v>7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8">
        <v>0</v>
      </c>
      <c r="AP18" s="54">
        <v>0</v>
      </c>
      <c r="AQ18" s="54">
        <v>0</v>
      </c>
      <c r="AR18" s="54">
        <v>460.89977692876499</v>
      </c>
      <c r="AS18" s="38">
        <v>8</v>
      </c>
      <c r="AT18" s="54">
        <v>5.9</v>
      </c>
      <c r="AU18" s="54">
        <v>1.9597769287650999</v>
      </c>
      <c r="AV18" s="54">
        <v>0</v>
      </c>
      <c r="AW18" s="54">
        <v>0</v>
      </c>
      <c r="AX18" s="54">
        <v>94.15</v>
      </c>
      <c r="AY18" s="54">
        <v>110.00977692876501</v>
      </c>
      <c r="AZ18" s="54">
        <v>350.89</v>
      </c>
      <c r="BA18" s="54">
        <v>350</v>
      </c>
      <c r="BB18" s="54">
        <v>3600</v>
      </c>
      <c r="BC18" s="38" t="s">
        <v>4</v>
      </c>
    </row>
    <row r="19" spans="1:55" s="13" customFormat="1" ht="24.75" customHeight="1" x14ac:dyDescent="0.15">
      <c r="A19" s="53"/>
      <c r="B19" s="53"/>
      <c r="C19" s="53"/>
      <c r="D19" s="53"/>
      <c r="E19" s="53"/>
      <c r="F19" s="53"/>
      <c r="G19" s="53"/>
      <c r="H19" s="53"/>
      <c r="J19" s="53"/>
      <c r="K19" s="53"/>
      <c r="L19" s="53"/>
      <c r="M19" s="53"/>
      <c r="N19" s="53"/>
      <c r="O19" s="53"/>
      <c r="P19" s="53"/>
      <c r="Q19" s="12">
        <v>342.75</v>
      </c>
      <c r="R19" s="14">
        <v>0</v>
      </c>
      <c r="S19" s="14">
        <v>85.69</v>
      </c>
      <c r="T19" s="14">
        <v>0</v>
      </c>
      <c r="U19" s="14">
        <v>0</v>
      </c>
      <c r="V19" s="14">
        <v>0</v>
      </c>
      <c r="W19" s="14">
        <v>7.85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s="13" customFormat="1" ht="24.75" customHeight="1" x14ac:dyDescent="0.15">
      <c r="A20" s="38">
        <v>4</v>
      </c>
      <c r="B20" s="38" t="s">
        <v>1244</v>
      </c>
      <c r="C20" s="38" t="s">
        <v>1245</v>
      </c>
      <c r="D20" s="38" t="s">
        <v>1246</v>
      </c>
      <c r="E20" s="38" t="s">
        <v>169</v>
      </c>
      <c r="F20" s="38" t="s">
        <v>1247</v>
      </c>
      <c r="G20" s="38" t="s">
        <v>745</v>
      </c>
      <c r="H20" s="38">
        <v>1</v>
      </c>
      <c r="J20" s="38">
        <v>3</v>
      </c>
      <c r="K20" s="38">
        <v>204</v>
      </c>
      <c r="L20" s="38">
        <v>0</v>
      </c>
      <c r="M20" s="38">
        <v>19</v>
      </c>
      <c r="N20" s="54">
        <v>242.56604999999999</v>
      </c>
      <c r="O20" s="38">
        <v>176</v>
      </c>
      <c r="P20" s="54">
        <v>1.37821619318182</v>
      </c>
      <c r="Q20" s="12">
        <v>160</v>
      </c>
      <c r="R20" s="12">
        <v>0</v>
      </c>
      <c r="S20" s="14">
        <v>24</v>
      </c>
      <c r="T20" s="14">
        <v>0</v>
      </c>
      <c r="U20" s="14">
        <v>0</v>
      </c>
      <c r="V20" s="14">
        <v>0</v>
      </c>
      <c r="W20" s="14">
        <v>1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54">
        <v>6</v>
      </c>
      <c r="AF20" s="54">
        <v>4.5</v>
      </c>
      <c r="AG20" s="54">
        <v>0.5</v>
      </c>
      <c r="AH20" s="54">
        <v>0</v>
      </c>
      <c r="AI20" s="54">
        <v>7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8">
        <v>0</v>
      </c>
      <c r="AP20" s="54">
        <v>0</v>
      </c>
      <c r="AQ20" s="54">
        <v>0</v>
      </c>
      <c r="AR20" s="54">
        <v>290.98</v>
      </c>
      <c r="AS20" s="38">
        <v>6</v>
      </c>
      <c r="AT20" s="54">
        <v>5.82</v>
      </c>
      <c r="AU20" s="54">
        <v>0</v>
      </c>
      <c r="AV20" s="54">
        <v>0</v>
      </c>
      <c r="AW20" s="54">
        <v>0</v>
      </c>
      <c r="AX20" s="54">
        <v>66.69</v>
      </c>
      <c r="AY20" s="54">
        <v>78.510000000000005</v>
      </c>
      <c r="AZ20" s="54">
        <v>212.47</v>
      </c>
      <c r="BA20" s="54">
        <v>200</v>
      </c>
      <c r="BB20" s="54">
        <v>49900</v>
      </c>
      <c r="BC20" s="38" t="s">
        <v>4</v>
      </c>
    </row>
    <row r="21" spans="1:55" s="13" customFormat="1" ht="24.75" customHeight="1" x14ac:dyDescent="0.15">
      <c r="A21" s="53"/>
      <c r="B21" s="53"/>
      <c r="C21" s="53"/>
      <c r="D21" s="53"/>
      <c r="E21" s="53"/>
      <c r="F21" s="53"/>
      <c r="G21" s="53"/>
      <c r="H21" s="53"/>
      <c r="J21" s="53"/>
      <c r="K21" s="53"/>
      <c r="L21" s="53"/>
      <c r="M21" s="53"/>
      <c r="N21" s="53"/>
      <c r="O21" s="53"/>
      <c r="P21" s="53"/>
      <c r="Q21" s="12">
        <v>220.51</v>
      </c>
      <c r="R21" s="14">
        <v>0</v>
      </c>
      <c r="S21" s="14">
        <v>49.62</v>
      </c>
      <c r="T21" s="14">
        <v>0</v>
      </c>
      <c r="U21" s="14">
        <v>0</v>
      </c>
      <c r="V21" s="14">
        <v>0</v>
      </c>
      <c r="W21" s="14">
        <v>7.85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s="16" customFormat="1" ht="16.5" customHeight="1" x14ac:dyDescent="0.2">
      <c r="A22" s="57" t="s">
        <v>303</v>
      </c>
      <c r="B22" s="58"/>
      <c r="C22" s="58"/>
      <c r="D22" s="58"/>
      <c r="E22" s="58"/>
      <c r="F22" s="58"/>
      <c r="G22" s="58"/>
      <c r="H22" s="61">
        <f>SUM(H14:H21)</f>
        <v>4</v>
      </c>
      <c r="J22" s="61">
        <f>SUM(J14:J21)</f>
        <v>3</v>
      </c>
      <c r="K22" s="61">
        <f t="shared" ref="K22:P22" si="0">SUM(K14:K21)</f>
        <v>816</v>
      </c>
      <c r="L22" s="61">
        <f t="shared" si="0"/>
        <v>0</v>
      </c>
      <c r="M22" s="61">
        <f t="shared" si="0"/>
        <v>86.5</v>
      </c>
      <c r="N22" s="61">
        <f t="shared" si="0"/>
        <v>1304.3863999999999</v>
      </c>
      <c r="O22" s="61">
        <f t="shared" si="0"/>
        <v>806</v>
      </c>
      <c r="P22" s="61">
        <f t="shared" si="0"/>
        <v>6.4298632184113993</v>
      </c>
      <c r="Q22" s="17">
        <f>SUM(Q14+Q16+Q18+Q20)</f>
        <v>724</v>
      </c>
      <c r="R22" s="17">
        <f t="shared" ref="R22:AD22" si="1">SUM(R14+R16+R18+R20)</f>
        <v>0</v>
      </c>
      <c r="S22" s="17">
        <f t="shared" si="1"/>
        <v>114</v>
      </c>
      <c r="T22" s="17">
        <f t="shared" si="1"/>
        <v>0</v>
      </c>
      <c r="U22" s="17">
        <f t="shared" si="1"/>
        <v>0</v>
      </c>
      <c r="V22" s="17">
        <f t="shared" si="1"/>
        <v>0</v>
      </c>
      <c r="W22" s="17">
        <f t="shared" si="1"/>
        <v>4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7">
        <f t="shared" si="1"/>
        <v>0</v>
      </c>
      <c r="AB22" s="17">
        <f t="shared" si="1"/>
        <v>0</v>
      </c>
      <c r="AC22" s="17">
        <f t="shared" si="1"/>
        <v>0</v>
      </c>
      <c r="AD22" s="17">
        <f t="shared" si="1"/>
        <v>0</v>
      </c>
      <c r="AE22" s="62">
        <f>SUM(AE14:AE21)</f>
        <v>28.5</v>
      </c>
      <c r="AF22" s="62">
        <f t="shared" ref="AF22:BB22" si="2">SUM(AF14:AF21)</f>
        <v>9</v>
      </c>
      <c r="AG22" s="62">
        <f t="shared" si="2"/>
        <v>0.5</v>
      </c>
      <c r="AH22" s="62">
        <f t="shared" si="2"/>
        <v>28.269999999999996</v>
      </c>
      <c r="AI22" s="62">
        <f t="shared" si="2"/>
        <v>28</v>
      </c>
      <c r="AJ22" s="62">
        <f t="shared" si="2"/>
        <v>0</v>
      </c>
      <c r="AK22" s="62">
        <f t="shared" si="2"/>
        <v>0</v>
      </c>
      <c r="AL22" s="62">
        <f t="shared" si="2"/>
        <v>0</v>
      </c>
      <c r="AM22" s="62">
        <f t="shared" si="2"/>
        <v>0</v>
      </c>
      <c r="AN22" s="62">
        <f t="shared" si="2"/>
        <v>0</v>
      </c>
      <c r="AO22" s="62">
        <f t="shared" si="2"/>
        <v>0</v>
      </c>
      <c r="AP22" s="62">
        <f t="shared" si="2"/>
        <v>0</v>
      </c>
      <c r="AQ22" s="62">
        <f t="shared" si="2"/>
        <v>0</v>
      </c>
      <c r="AR22" s="62">
        <f t="shared" si="2"/>
        <v>1564.409776928765</v>
      </c>
      <c r="AS22" s="62">
        <f t="shared" si="2"/>
        <v>28.5</v>
      </c>
      <c r="AT22" s="62">
        <f t="shared" si="2"/>
        <v>23.520000000000003</v>
      </c>
      <c r="AU22" s="62">
        <f t="shared" si="2"/>
        <v>1.9597769287650999</v>
      </c>
      <c r="AV22" s="62">
        <f t="shared" si="2"/>
        <v>0</v>
      </c>
      <c r="AW22" s="62">
        <f t="shared" si="2"/>
        <v>0</v>
      </c>
      <c r="AX22" s="62">
        <f t="shared" si="2"/>
        <v>329.53000000000003</v>
      </c>
      <c r="AY22" s="62">
        <f t="shared" si="2"/>
        <v>383.50977692876501</v>
      </c>
      <c r="AZ22" s="62">
        <f t="shared" si="2"/>
        <v>1180.8999999999999</v>
      </c>
      <c r="BA22" s="62">
        <f t="shared" si="2"/>
        <v>1150</v>
      </c>
      <c r="BB22" s="62">
        <f t="shared" si="2"/>
        <v>123700</v>
      </c>
      <c r="BC22" s="67" t="s">
        <v>4</v>
      </c>
    </row>
    <row r="23" spans="1:55" s="16" customFormat="1" ht="16.5" customHeight="1" x14ac:dyDescent="0.2">
      <c r="A23" s="59"/>
      <c r="B23" s="60"/>
      <c r="C23" s="60"/>
      <c r="D23" s="60"/>
      <c r="E23" s="60"/>
      <c r="F23" s="60"/>
      <c r="G23" s="60"/>
      <c r="H23" s="59"/>
      <c r="J23" s="59"/>
      <c r="K23" s="59"/>
      <c r="L23" s="59"/>
      <c r="M23" s="59"/>
      <c r="N23" s="59"/>
      <c r="O23" s="59"/>
      <c r="P23" s="59"/>
      <c r="Q23" s="17">
        <f>SUM(Q15+Q17+Q19+Q21)</f>
        <v>1170.96</v>
      </c>
      <c r="R23" s="17">
        <f t="shared" ref="R23:AD23" si="3">SUM(R15+R17+R19+R21)</f>
        <v>0</v>
      </c>
      <c r="S23" s="17">
        <f t="shared" si="3"/>
        <v>277.3</v>
      </c>
      <c r="T23" s="17">
        <f t="shared" si="3"/>
        <v>0</v>
      </c>
      <c r="U23" s="17">
        <f t="shared" si="3"/>
        <v>0</v>
      </c>
      <c r="V23" s="17">
        <f t="shared" si="3"/>
        <v>0</v>
      </c>
      <c r="W23" s="17">
        <f t="shared" si="3"/>
        <v>31.4</v>
      </c>
      <c r="X23" s="17">
        <f t="shared" si="3"/>
        <v>0</v>
      </c>
      <c r="Y23" s="17">
        <f t="shared" si="3"/>
        <v>0</v>
      </c>
      <c r="Z23" s="17">
        <f t="shared" si="3"/>
        <v>0</v>
      </c>
      <c r="AA23" s="17">
        <f t="shared" si="3"/>
        <v>0</v>
      </c>
      <c r="AB23" s="17">
        <f t="shared" si="3"/>
        <v>0</v>
      </c>
      <c r="AC23" s="17">
        <f t="shared" si="3"/>
        <v>0</v>
      </c>
      <c r="AD23" s="17">
        <f t="shared" si="3"/>
        <v>0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68"/>
    </row>
    <row r="24" spans="1:55" s="16" customFormat="1" ht="41.65" customHeight="1" x14ac:dyDescent="0.2">
      <c r="A24" s="69" t="s">
        <v>1424</v>
      </c>
      <c r="B24" s="58"/>
      <c r="C24" s="58"/>
      <c r="D24" s="58"/>
      <c r="E24" s="58"/>
      <c r="F24" s="58"/>
      <c r="G24" s="58"/>
      <c r="H24" s="28" t="s">
        <v>4</v>
      </c>
      <c r="V24" s="66" t="s">
        <v>1425</v>
      </c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79" t="s">
        <v>4</v>
      </c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69" t="s">
        <v>1426</v>
      </c>
      <c r="AZ24" s="58"/>
      <c r="BA24" s="58"/>
      <c r="BB24" s="58"/>
      <c r="BC24" s="58"/>
    </row>
    <row r="25" spans="1:55" ht="0" hidden="1" customHeight="1" x14ac:dyDescent="0.25"/>
  </sheetData>
  <mergeCells count="309">
    <mergeCell ref="V24:AG24"/>
    <mergeCell ref="AZ22:AZ23"/>
    <mergeCell ref="BA22:BA23"/>
    <mergeCell ref="BB22:BB23"/>
    <mergeCell ref="BC22:BC23"/>
    <mergeCell ref="A24:G24"/>
    <mergeCell ref="AH24:AX24"/>
    <mergeCell ref="AY24:BC24"/>
    <mergeCell ref="AU22:AU23"/>
    <mergeCell ref="AV22:AV23"/>
    <mergeCell ref="AW22:AW23"/>
    <mergeCell ref="AX22:AX23"/>
    <mergeCell ref="AY22:AY23"/>
    <mergeCell ref="AP22:AP23"/>
    <mergeCell ref="AQ22:AQ23"/>
    <mergeCell ref="AR22:AR23"/>
    <mergeCell ref="AS22:AS23"/>
    <mergeCell ref="AT22:AT23"/>
    <mergeCell ref="AK22:AK23"/>
    <mergeCell ref="AL22:AL23"/>
    <mergeCell ref="AM22:AM23"/>
    <mergeCell ref="AN22:AN23"/>
    <mergeCell ref="AO22:AO23"/>
    <mergeCell ref="AF22:AF23"/>
    <mergeCell ref="AG22:AG23"/>
    <mergeCell ref="AH22:AH23"/>
    <mergeCell ref="AI22:AI23"/>
    <mergeCell ref="AJ22:AJ23"/>
    <mergeCell ref="M22:M23"/>
    <mergeCell ref="N22:N23"/>
    <mergeCell ref="O22:O23"/>
    <mergeCell ref="P22:P23"/>
    <mergeCell ref="AE22:AE23"/>
    <mergeCell ref="A22:G23"/>
    <mergeCell ref="H22:H23"/>
    <mergeCell ref="J22:J23"/>
    <mergeCell ref="K22:K23"/>
    <mergeCell ref="L22:L23"/>
    <mergeCell ref="AY20:AY21"/>
    <mergeCell ref="AZ20:AZ21"/>
    <mergeCell ref="BA20:BA21"/>
    <mergeCell ref="BB20:BB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AI20:AI21"/>
    <mergeCell ref="L20:L21"/>
    <mergeCell ref="M20:M21"/>
    <mergeCell ref="N20:N21"/>
    <mergeCell ref="O20:O21"/>
    <mergeCell ref="P20:P21"/>
    <mergeCell ref="BC20:BC21"/>
    <mergeCell ref="AT20:AT21"/>
    <mergeCell ref="AU20:AU21"/>
    <mergeCell ref="AV20:AV21"/>
    <mergeCell ref="AW20:AW21"/>
    <mergeCell ref="AX20:AX21"/>
    <mergeCell ref="AO20:AO21"/>
    <mergeCell ref="AP20:AP21"/>
    <mergeCell ref="AQ20:AQ21"/>
    <mergeCell ref="AR20:AR21"/>
    <mergeCell ref="AS20:AS21"/>
    <mergeCell ref="F20:F21"/>
    <mergeCell ref="G20:G21"/>
    <mergeCell ref="H20:H21"/>
    <mergeCell ref="J20:J21"/>
    <mergeCell ref="K20:K21"/>
    <mergeCell ref="A20:A21"/>
    <mergeCell ref="B20:B21"/>
    <mergeCell ref="C20:C21"/>
    <mergeCell ref="D20:D21"/>
    <mergeCell ref="E20:E21"/>
    <mergeCell ref="AY18:AY19"/>
    <mergeCell ref="AZ18:AZ19"/>
    <mergeCell ref="BA18:BA19"/>
    <mergeCell ref="BB18:BB19"/>
    <mergeCell ref="BC18:BC19"/>
    <mergeCell ref="AT18:AT19"/>
    <mergeCell ref="AU18:AU19"/>
    <mergeCell ref="AV18:AV19"/>
    <mergeCell ref="AW18:AW19"/>
    <mergeCell ref="AX18:AX19"/>
    <mergeCell ref="AO18:AO19"/>
    <mergeCell ref="AP18:AP19"/>
    <mergeCell ref="AQ18:AQ19"/>
    <mergeCell ref="AR18:AR19"/>
    <mergeCell ref="AS18:AS19"/>
    <mergeCell ref="AJ18:AJ19"/>
    <mergeCell ref="AK18:AK19"/>
    <mergeCell ref="AL18:AL19"/>
    <mergeCell ref="AM18:AM19"/>
    <mergeCell ref="AN18:AN19"/>
    <mergeCell ref="AE18:AE19"/>
    <mergeCell ref="AF18:AF19"/>
    <mergeCell ref="AG18:AG19"/>
    <mergeCell ref="AH18:AH19"/>
    <mergeCell ref="AI18:AI19"/>
    <mergeCell ref="L18:L19"/>
    <mergeCell ref="M18:M19"/>
    <mergeCell ref="N18:N19"/>
    <mergeCell ref="O18:O19"/>
    <mergeCell ref="P18:P19"/>
    <mergeCell ref="F18:F19"/>
    <mergeCell ref="G18:G19"/>
    <mergeCell ref="H18:H19"/>
    <mergeCell ref="J18:J19"/>
    <mergeCell ref="K18:K19"/>
    <mergeCell ref="A18:A19"/>
    <mergeCell ref="B18:B19"/>
    <mergeCell ref="C18:C19"/>
    <mergeCell ref="D18:D19"/>
    <mergeCell ref="E18:E19"/>
    <mergeCell ref="AY16:AY17"/>
    <mergeCell ref="AZ16:AZ17"/>
    <mergeCell ref="BA16:BA17"/>
    <mergeCell ref="BB16:BB17"/>
    <mergeCell ref="BC16:BC17"/>
    <mergeCell ref="AT16:AT17"/>
    <mergeCell ref="AU16:AU17"/>
    <mergeCell ref="AV16:AV17"/>
    <mergeCell ref="AW16:AW17"/>
    <mergeCell ref="AX16:AX17"/>
    <mergeCell ref="AO16:AO17"/>
    <mergeCell ref="AP16:AP17"/>
    <mergeCell ref="AQ16:AQ17"/>
    <mergeCell ref="AR16:AR17"/>
    <mergeCell ref="AS16:AS17"/>
    <mergeCell ref="AJ16:AJ17"/>
    <mergeCell ref="AK16:AK17"/>
    <mergeCell ref="AL16:AL17"/>
    <mergeCell ref="AM16:AM17"/>
    <mergeCell ref="AN16:AN17"/>
    <mergeCell ref="AE16:AE17"/>
    <mergeCell ref="AF16:AF17"/>
    <mergeCell ref="AG16:AG17"/>
    <mergeCell ref="AH16:AH17"/>
    <mergeCell ref="AI16:AI17"/>
    <mergeCell ref="BC14:BC15"/>
    <mergeCell ref="A16:A17"/>
    <mergeCell ref="B16:B17"/>
    <mergeCell ref="C16:C17"/>
    <mergeCell ref="D16:D17"/>
    <mergeCell ref="E16:E17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P16:P17"/>
    <mergeCell ref="AX14:AX15"/>
    <mergeCell ref="AY14:AY15"/>
    <mergeCell ref="AZ14:AZ15"/>
    <mergeCell ref="BA14:BA15"/>
    <mergeCell ref="BB14:BB15"/>
    <mergeCell ref="AS14:AS15"/>
    <mergeCell ref="AT14:AT15"/>
    <mergeCell ref="AU14:AU15"/>
    <mergeCell ref="AV14:AV15"/>
    <mergeCell ref="AW14:AW15"/>
    <mergeCell ref="AN14:AN15"/>
    <mergeCell ref="AO14:AO15"/>
    <mergeCell ref="AP14:AP15"/>
    <mergeCell ref="AQ14:AQ15"/>
    <mergeCell ref="AR14:AR15"/>
    <mergeCell ref="AI14:AI15"/>
    <mergeCell ref="AJ14:AJ15"/>
    <mergeCell ref="AK14:AK15"/>
    <mergeCell ref="AL14:AL15"/>
    <mergeCell ref="AM14:AM15"/>
    <mergeCell ref="P14:P15"/>
    <mergeCell ref="AE14:AE15"/>
    <mergeCell ref="AF14:AF15"/>
    <mergeCell ref="AG14:AG15"/>
    <mergeCell ref="AH14:AH15"/>
    <mergeCell ref="K14:K15"/>
    <mergeCell ref="L14:L15"/>
    <mergeCell ref="M14:M15"/>
    <mergeCell ref="N14:N15"/>
    <mergeCell ref="O14:O15"/>
    <mergeCell ref="E14:E15"/>
    <mergeCell ref="F14:F15"/>
    <mergeCell ref="G14:G15"/>
    <mergeCell ref="H14:H15"/>
    <mergeCell ref="J14:J15"/>
    <mergeCell ref="C13:D13"/>
    <mergeCell ref="A14:A15"/>
    <mergeCell ref="B14:B15"/>
    <mergeCell ref="C14:C15"/>
    <mergeCell ref="D14:D15"/>
    <mergeCell ref="AY11:AY12"/>
    <mergeCell ref="AZ11:AZ12"/>
    <mergeCell ref="BA11:BA12"/>
    <mergeCell ref="BB11:BB12"/>
    <mergeCell ref="AJ11:AJ12"/>
    <mergeCell ref="AK11:AK12"/>
    <mergeCell ref="AL11:AL12"/>
    <mergeCell ref="AM11:AM12"/>
    <mergeCell ref="AN11:AN12"/>
    <mergeCell ref="AE11:AE12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BC11:BC12"/>
    <mergeCell ref="AT11:AT12"/>
    <mergeCell ref="AU11:AU12"/>
    <mergeCell ref="AV11:AV12"/>
    <mergeCell ref="AW11:AW12"/>
    <mergeCell ref="AX11:AX12"/>
    <mergeCell ref="AO11:AO12"/>
    <mergeCell ref="AP11:AP12"/>
    <mergeCell ref="AQ11:AQ12"/>
    <mergeCell ref="AR11:AR12"/>
    <mergeCell ref="AS11:AS12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K11:K12"/>
    <mergeCell ref="L11:L12"/>
    <mergeCell ref="M11:M12"/>
    <mergeCell ref="N11:N12"/>
    <mergeCell ref="O11:O12"/>
    <mergeCell ref="I10:J10"/>
    <mergeCell ref="A11:A12"/>
    <mergeCell ref="B11:B12"/>
    <mergeCell ref="C11:D12"/>
    <mergeCell ref="E11:E12"/>
    <mergeCell ref="F11:F12"/>
    <mergeCell ref="G11:G12"/>
    <mergeCell ref="H11:J11"/>
    <mergeCell ref="I12:J12"/>
    <mergeCell ref="AY9:AY10"/>
    <mergeCell ref="AZ9:AZ10"/>
    <mergeCell ref="BA9:BA10"/>
    <mergeCell ref="BB9:BB10"/>
    <mergeCell ref="BC9:BC10"/>
    <mergeCell ref="AT9:AT10"/>
    <mergeCell ref="AU9:AU10"/>
    <mergeCell ref="AV9:AV10"/>
    <mergeCell ref="AW9:AW10"/>
    <mergeCell ref="AX9:AX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S9:S10"/>
    <mergeCell ref="T9:T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A2:BC2"/>
    <mergeCell ref="A4:BC4"/>
    <mergeCell ref="A6:BC6"/>
    <mergeCell ref="A9:A10"/>
    <mergeCell ref="B9:B10"/>
    <mergeCell ref="C9:D10"/>
    <mergeCell ref="E9:E10"/>
    <mergeCell ref="F9:F10"/>
    <mergeCell ref="G9:G10"/>
    <mergeCell ref="H9:J9"/>
    <mergeCell ref="K9:K10"/>
    <mergeCell ref="L9:L10"/>
    <mergeCell ref="M9:M10"/>
    <mergeCell ref="N9:N10"/>
    <mergeCell ref="O9:O10"/>
    <mergeCell ref="A8:G8"/>
    <mergeCell ref="U9:U10"/>
    <mergeCell ref="V9:V10"/>
    <mergeCell ref="W9:W10"/>
    <mergeCell ref="X9:X10"/>
    <mergeCell ref="Y9:Y10"/>
    <mergeCell ref="P9:P10"/>
    <mergeCell ref="Q9:Q10"/>
    <mergeCell ref="R9:R10"/>
  </mergeCells>
  <pageMargins left="0" right="0" top="0" bottom="0.83333464566929105" header="0" footer="0"/>
  <pageSetup paperSize="8" orientation="landscape" horizontalDpi="300" verticalDpi="3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22</vt:i4>
      </vt:variant>
    </vt:vector>
  </HeadingPairs>
  <TitlesOfParts>
    <vt:vector size="43" baseType="lpstr">
      <vt:lpstr>人事 大医生</vt:lpstr>
      <vt:lpstr>人事部</vt:lpstr>
      <vt:lpstr>Office 办公室</vt:lpstr>
      <vt:lpstr>Linking 缝盘</vt:lpstr>
      <vt:lpstr>Stiching 挑撞</vt:lpstr>
      <vt:lpstr> Autoknit 电脑机</vt:lpstr>
      <vt:lpstr>Panel Checking 查片</vt:lpstr>
      <vt:lpstr>Cleaner 清洁工</vt:lpstr>
      <vt:lpstr>Electric 电工</vt:lpstr>
      <vt:lpstr>QC</vt:lpstr>
      <vt:lpstr>YARN WH 毛料仓</vt:lpstr>
      <vt:lpstr> cook 煮饭</vt:lpstr>
      <vt:lpstr>LABEL SEWING 平车 </vt:lpstr>
      <vt:lpstr>WASHING 洗水</vt:lpstr>
      <vt:lpstr>烫衣 IRONING</vt:lpstr>
      <vt:lpstr>包装 PACKING</vt:lpstr>
      <vt:lpstr>电焊工</vt:lpstr>
      <vt:lpstr>行政部</vt:lpstr>
      <vt:lpstr>前查   First Checking</vt:lpstr>
      <vt:lpstr> 复查   Final checking</vt:lpstr>
      <vt:lpstr>MENDING  补衣</vt:lpstr>
      <vt:lpstr>'YARN WH 毛料仓'!Print_Area</vt:lpstr>
      <vt:lpstr>' Autoknit 电脑机'!Print_Titles</vt:lpstr>
      <vt:lpstr>' cook 煮饭'!Print_Titles</vt:lpstr>
      <vt:lpstr>' 复查   Final checking'!Print_Titles</vt:lpstr>
      <vt:lpstr>'Cleaner 清洁工'!Print_Titles</vt:lpstr>
      <vt:lpstr>'Electric 电工'!Print_Titles</vt:lpstr>
      <vt:lpstr>'LABEL SEWING 平车 '!Print_Titles</vt:lpstr>
      <vt:lpstr>'Linking 缝盘'!Print_Titles</vt:lpstr>
      <vt:lpstr>'MENDING  补衣'!Print_Titles</vt:lpstr>
      <vt:lpstr>'Office 办公室'!Print_Titles</vt:lpstr>
      <vt:lpstr>'Panel Checking 查片'!Print_Titles</vt:lpstr>
      <vt:lpstr>QC!Print_Titles</vt:lpstr>
      <vt:lpstr>'Stiching 挑撞'!Print_Titles</vt:lpstr>
      <vt:lpstr>'WASHING 洗水'!Print_Titles</vt:lpstr>
      <vt:lpstr>'YARN WH 毛料仓'!Print_Titles</vt:lpstr>
      <vt:lpstr>'人事 大医生'!Print_Titles</vt:lpstr>
      <vt:lpstr>人事部!Print_Titles</vt:lpstr>
      <vt:lpstr>'前查   First Checking'!Print_Titles</vt:lpstr>
      <vt:lpstr>'包装 PACKING'!Print_Titles</vt:lpstr>
      <vt:lpstr>'烫衣 IRONING'!Print_Titles</vt:lpstr>
      <vt:lpstr>电焊工!Print_Titles</vt:lpstr>
      <vt:lpstr>行政部!Print_Titles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Noy Chek</cp:lastModifiedBy>
  <cp:lastPrinted>2024-10-08T00:33:47Z</cp:lastPrinted>
  <dcterms:modified xsi:type="dcterms:W3CDTF">2024-11-18T02:01:45Z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