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ការងារសាល់c\ដោះស្រាយព្យួរខែ១០\របាយការណ៍ផ្ញើរចេញ៦១\៥៨\៥៧\កណ្តាល\"/>
    </mc:Choice>
  </mc:AlternateContent>
  <xr:revisionPtr revIDLastSave="0" documentId="13_ncr:1_{5BE09D06-341A-4DFF-8C54-0A7EFAD0989B}" xr6:coauthVersionLast="47" xr6:coauthVersionMax="47" xr10:uidLastSave="{00000000-0000-0000-0000-000000000000}"/>
  <bookViews>
    <workbookView xWindow="0" yWindow="1920" windowWidth="23040" windowHeight="7620" activeTab="2" xr2:uid="{00000000-000D-0000-FFFF-FFFF00000000}"/>
  </bookViews>
  <sheets>
    <sheet name="Worksheet" sheetId="1" r:id="rId1"/>
    <sheet name="ផ្ទៀងផ្ទាត់" sheetId="2" r:id="rId2"/>
    <sheet name="Upload" sheetId="3" r:id="rId3"/>
  </sheets>
  <definedNames>
    <definedName name="_xlnm._FilterDatabase" localSheetId="2" hidden="1">Upload!#REF!</definedName>
    <definedName name="_xlnm._FilterDatabase" localSheetId="1" hidden="1">ផ្ទៀងផ្ទាត់!$A$2:$BC$42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" i="2" l="1"/>
  <c r="AS2" i="2"/>
  <c r="AR2" i="2"/>
  <c r="K4" i="2"/>
  <c r="L4" i="2"/>
  <c r="M4" i="2" s="1"/>
  <c r="O4" i="2" s="1"/>
  <c r="R4" i="2"/>
  <c r="S4" i="2" s="1"/>
  <c r="T4" i="2" s="1"/>
  <c r="U4" i="2" s="1"/>
  <c r="V4" i="2" s="1"/>
  <c r="K5" i="2"/>
  <c r="L5" i="2"/>
  <c r="R5" i="2"/>
  <c r="S5" i="2"/>
  <c r="T5" i="2" s="1"/>
  <c r="U5" i="2" s="1"/>
  <c r="V5" i="2" s="1"/>
  <c r="K6" i="2"/>
  <c r="L6" i="2"/>
  <c r="M6" i="2"/>
  <c r="R6" i="2"/>
  <c r="S6" i="2" s="1"/>
  <c r="T6" i="2" s="1"/>
  <c r="U6" i="2" s="1"/>
  <c r="V6" i="2" s="1"/>
  <c r="K7" i="2"/>
  <c r="L7" i="2"/>
  <c r="M7" i="2" s="1"/>
  <c r="R7" i="2"/>
  <c r="S7" i="2" s="1"/>
  <c r="T7" i="2" s="1"/>
  <c r="U7" i="2" s="1"/>
  <c r="V7" i="2" s="1"/>
  <c r="K8" i="2"/>
  <c r="L8" i="2"/>
  <c r="M8" i="2" s="1"/>
  <c r="R8" i="2"/>
  <c r="S8" i="2"/>
  <c r="T8" i="2" s="1"/>
  <c r="U8" i="2" s="1"/>
  <c r="V8" i="2" s="1"/>
  <c r="K9" i="2"/>
  <c r="L9" i="2"/>
  <c r="M9" i="2" s="1"/>
  <c r="R9" i="2"/>
  <c r="S9" i="2"/>
  <c r="T9" i="2" s="1"/>
  <c r="U9" i="2" s="1"/>
  <c r="V9" i="2" s="1"/>
  <c r="K10" i="2"/>
  <c r="L10" i="2"/>
  <c r="R10" i="2"/>
  <c r="S10" i="2" s="1"/>
  <c r="T10" i="2" s="1"/>
  <c r="U10" i="2" s="1"/>
  <c r="V10" i="2" s="1"/>
  <c r="K11" i="2"/>
  <c r="L11" i="2"/>
  <c r="M11" i="2" s="1"/>
  <c r="O11" i="2" s="1"/>
  <c r="R11" i="2"/>
  <c r="S11" i="2"/>
  <c r="T11" i="2" s="1"/>
  <c r="U11" i="2" s="1"/>
  <c r="V11" i="2" s="1"/>
  <c r="K12" i="2"/>
  <c r="L12" i="2"/>
  <c r="M12" i="2" s="1"/>
  <c r="O12" i="2" s="1"/>
  <c r="R12" i="2"/>
  <c r="S12" i="2" s="1"/>
  <c r="T12" i="2" s="1"/>
  <c r="U12" i="2" s="1"/>
  <c r="V12" i="2" s="1"/>
  <c r="K13" i="2"/>
  <c r="L13" i="2"/>
  <c r="M13" i="2" s="1"/>
  <c r="R13" i="2"/>
  <c r="S13" i="2" s="1"/>
  <c r="T13" i="2" s="1"/>
  <c r="U13" i="2" s="1"/>
  <c r="V13" i="2" s="1"/>
  <c r="K14" i="2"/>
  <c r="L14" i="2"/>
  <c r="M14" i="2" s="1"/>
  <c r="O14" i="2" s="1"/>
  <c r="R14" i="2"/>
  <c r="S14" i="2" s="1"/>
  <c r="T14" i="2" s="1"/>
  <c r="U14" i="2" s="1"/>
  <c r="V14" i="2" s="1"/>
  <c r="K15" i="2"/>
  <c r="L15" i="2"/>
  <c r="M15" i="2" s="1"/>
  <c r="R15" i="2"/>
  <c r="S15" i="2" s="1"/>
  <c r="T15" i="2" s="1"/>
  <c r="U15" i="2" s="1"/>
  <c r="V15" i="2" s="1"/>
  <c r="K16" i="2"/>
  <c r="L16" i="2"/>
  <c r="R16" i="2"/>
  <c r="S16" i="2" s="1"/>
  <c r="T16" i="2" s="1"/>
  <c r="U16" i="2" s="1"/>
  <c r="V16" i="2" s="1"/>
  <c r="K17" i="2"/>
  <c r="L17" i="2"/>
  <c r="M17" i="2" s="1"/>
  <c r="R17" i="2"/>
  <c r="S17" i="2"/>
  <c r="T17" i="2" s="1"/>
  <c r="U17" i="2" s="1"/>
  <c r="V17" i="2" s="1"/>
  <c r="W17" i="2" s="1"/>
  <c r="K18" i="2"/>
  <c r="L18" i="2"/>
  <c r="M18" i="2" s="1"/>
  <c r="O18" i="2" s="1"/>
  <c r="R18" i="2"/>
  <c r="S18" i="2"/>
  <c r="T18" i="2" s="1"/>
  <c r="U18" i="2" s="1"/>
  <c r="V18" i="2" s="1"/>
  <c r="W18" i="2" s="1"/>
  <c r="K19" i="2"/>
  <c r="L19" i="2"/>
  <c r="M19" i="2"/>
  <c r="N19" i="2" s="1"/>
  <c r="R19" i="2"/>
  <c r="S19" i="2" s="1"/>
  <c r="T19" i="2" s="1"/>
  <c r="U19" i="2" s="1"/>
  <c r="V19" i="2" s="1"/>
  <c r="K20" i="2"/>
  <c r="L20" i="2"/>
  <c r="M20" i="2" s="1"/>
  <c r="R20" i="2"/>
  <c r="S20" i="2" s="1"/>
  <c r="T20" i="2" s="1"/>
  <c r="U20" i="2" s="1"/>
  <c r="V20" i="2" s="1"/>
  <c r="K21" i="2"/>
  <c r="L21" i="2"/>
  <c r="M21" i="2" s="1"/>
  <c r="N21" i="2" s="1"/>
  <c r="R21" i="2"/>
  <c r="S21" i="2" s="1"/>
  <c r="T21" i="2" s="1"/>
  <c r="U21" i="2" s="1"/>
  <c r="V21" i="2" s="1"/>
  <c r="K22" i="2"/>
  <c r="L22" i="2"/>
  <c r="M22" i="2" s="1"/>
  <c r="R22" i="2"/>
  <c r="S22" i="2"/>
  <c r="T22" i="2" s="1"/>
  <c r="U22" i="2" s="1"/>
  <c r="V22" i="2" s="1"/>
  <c r="K23" i="2"/>
  <c r="L23" i="2"/>
  <c r="M23" i="2"/>
  <c r="O23" i="2" s="1"/>
  <c r="R23" i="2"/>
  <c r="S23" i="2" s="1"/>
  <c r="T23" i="2" s="1"/>
  <c r="U23" i="2" s="1"/>
  <c r="V23" i="2" s="1"/>
  <c r="X23" i="2" s="1"/>
  <c r="K24" i="2"/>
  <c r="L24" i="2"/>
  <c r="M24" i="2" s="1"/>
  <c r="R24" i="2"/>
  <c r="S24" i="2" s="1"/>
  <c r="T24" i="2" s="1"/>
  <c r="U24" i="2" s="1"/>
  <c r="V24" i="2" s="1"/>
  <c r="K25" i="2"/>
  <c r="L25" i="2"/>
  <c r="M25" i="2" s="1"/>
  <c r="O25" i="2" s="1"/>
  <c r="R25" i="2"/>
  <c r="S25" i="2" s="1"/>
  <c r="T25" i="2" s="1"/>
  <c r="U25" i="2" s="1"/>
  <c r="V25" i="2" s="1"/>
  <c r="K26" i="2"/>
  <c r="L26" i="2"/>
  <c r="R26" i="2"/>
  <c r="S26" i="2" s="1"/>
  <c r="T26" i="2" s="1"/>
  <c r="U26" i="2" s="1"/>
  <c r="V26" i="2" s="1"/>
  <c r="K27" i="2"/>
  <c r="L27" i="2"/>
  <c r="M27" i="2" s="1"/>
  <c r="R27" i="2"/>
  <c r="S27" i="2" s="1"/>
  <c r="T27" i="2" s="1"/>
  <c r="U27" i="2" s="1"/>
  <c r="V27" i="2" s="1"/>
  <c r="K28" i="2"/>
  <c r="L28" i="2"/>
  <c r="M28" i="2" s="1"/>
  <c r="R28" i="2"/>
  <c r="S28" i="2" s="1"/>
  <c r="T28" i="2" s="1"/>
  <c r="U28" i="2" s="1"/>
  <c r="V28" i="2" s="1"/>
  <c r="K29" i="2"/>
  <c r="L29" i="2"/>
  <c r="M29" i="2" s="1"/>
  <c r="R29" i="2"/>
  <c r="S29" i="2"/>
  <c r="T29" i="2" s="1"/>
  <c r="U29" i="2" s="1"/>
  <c r="V29" i="2" s="1"/>
  <c r="K30" i="2"/>
  <c r="L30" i="2"/>
  <c r="M30" i="2" s="1"/>
  <c r="R30" i="2"/>
  <c r="S30" i="2" s="1"/>
  <c r="T30" i="2" s="1"/>
  <c r="U30" i="2" s="1"/>
  <c r="V30" i="2" s="1"/>
  <c r="K31" i="2"/>
  <c r="L31" i="2"/>
  <c r="M31" i="2" s="1"/>
  <c r="R31" i="2"/>
  <c r="S31" i="2" s="1"/>
  <c r="T31" i="2" s="1"/>
  <c r="U31" i="2" s="1"/>
  <c r="V31" i="2" s="1"/>
  <c r="K32" i="2"/>
  <c r="L32" i="2"/>
  <c r="M32" i="2" s="1"/>
  <c r="R32" i="2"/>
  <c r="S32" i="2" s="1"/>
  <c r="T32" i="2" s="1"/>
  <c r="U32" i="2" s="1"/>
  <c r="V32" i="2" s="1"/>
  <c r="K33" i="2"/>
  <c r="L33" i="2"/>
  <c r="M33" i="2" s="1"/>
  <c r="O33" i="2" s="1"/>
  <c r="R33" i="2"/>
  <c r="S33" i="2" s="1"/>
  <c r="T33" i="2" s="1"/>
  <c r="U33" i="2" s="1"/>
  <c r="V33" i="2" s="1"/>
  <c r="W33" i="2" s="1"/>
  <c r="K34" i="2"/>
  <c r="L34" i="2"/>
  <c r="M34" i="2" s="1"/>
  <c r="O34" i="2" s="1"/>
  <c r="R34" i="2"/>
  <c r="S34" i="2" s="1"/>
  <c r="T34" i="2" s="1"/>
  <c r="U34" i="2" s="1"/>
  <c r="V34" i="2" s="1"/>
  <c r="K35" i="2"/>
  <c r="L35" i="2"/>
  <c r="M35" i="2" s="1"/>
  <c r="R35" i="2"/>
  <c r="S35" i="2" s="1"/>
  <c r="T35" i="2" s="1"/>
  <c r="U35" i="2" s="1"/>
  <c r="V35" i="2" s="1"/>
  <c r="W35" i="2" s="1"/>
  <c r="K36" i="2"/>
  <c r="L36" i="2"/>
  <c r="M36" i="2" s="1"/>
  <c r="O36" i="2" s="1"/>
  <c r="R36" i="2"/>
  <c r="S36" i="2" s="1"/>
  <c r="T36" i="2" s="1"/>
  <c r="U36" i="2" s="1"/>
  <c r="V36" i="2" s="1"/>
  <c r="K37" i="2"/>
  <c r="L37" i="2"/>
  <c r="R37" i="2"/>
  <c r="S37" i="2" s="1"/>
  <c r="T37" i="2" s="1"/>
  <c r="U37" i="2" s="1"/>
  <c r="V37" i="2" s="1"/>
  <c r="K38" i="2"/>
  <c r="L38" i="2"/>
  <c r="R38" i="2"/>
  <c r="S38" i="2" s="1"/>
  <c r="T38" i="2" s="1"/>
  <c r="U38" i="2" s="1"/>
  <c r="V38" i="2" s="1"/>
  <c r="K39" i="2"/>
  <c r="L39" i="2"/>
  <c r="M39" i="2" s="1"/>
  <c r="R39" i="2"/>
  <c r="S39" i="2" s="1"/>
  <c r="T39" i="2" s="1"/>
  <c r="U39" i="2" s="1"/>
  <c r="V39" i="2" s="1"/>
  <c r="K40" i="2"/>
  <c r="L40" i="2"/>
  <c r="M40" i="2" s="1"/>
  <c r="R40" i="2"/>
  <c r="S40" i="2" s="1"/>
  <c r="T40" i="2" s="1"/>
  <c r="U40" i="2" s="1"/>
  <c r="V40" i="2" s="1"/>
  <c r="K41" i="2"/>
  <c r="L41" i="2"/>
  <c r="M41" i="2" s="1"/>
  <c r="O41" i="2" s="1"/>
  <c r="R41" i="2"/>
  <c r="S41" i="2" s="1"/>
  <c r="T41" i="2"/>
  <c r="U41" i="2" s="1"/>
  <c r="V41" i="2" s="1"/>
  <c r="W41" i="2" s="1"/>
  <c r="K42" i="2"/>
  <c r="L42" i="2"/>
  <c r="M42" i="2" s="1"/>
  <c r="O42" i="2" s="1"/>
  <c r="R42" i="2"/>
  <c r="S42" i="2" s="1"/>
  <c r="T42" i="2" s="1"/>
  <c r="U42" i="2" s="1"/>
  <c r="V42" i="2" s="1"/>
  <c r="R3" i="2"/>
  <c r="S3" i="2" s="1"/>
  <c r="T3" i="2" s="1"/>
  <c r="U3" i="2" s="1"/>
  <c r="V3" i="2" s="1"/>
  <c r="L3" i="2"/>
  <c r="M3" i="2" s="1"/>
  <c r="K3" i="2"/>
  <c r="X33" i="2" l="1"/>
  <c r="N18" i="2"/>
  <c r="W36" i="2"/>
  <c r="X36" i="2"/>
  <c r="N35" i="2"/>
  <c r="O35" i="2"/>
  <c r="N23" i="2"/>
  <c r="N29" i="2"/>
  <c r="N14" i="2"/>
  <c r="N22" i="2"/>
  <c r="N12" i="2"/>
  <c r="N15" i="2"/>
  <c r="O15" i="2"/>
  <c r="W21" i="2"/>
  <c r="X21" i="2"/>
  <c r="W9" i="2"/>
  <c r="X9" i="2"/>
  <c r="X14" i="2"/>
  <c r="W14" i="2"/>
  <c r="W34" i="2"/>
  <c r="X34" i="2"/>
  <c r="O7" i="2"/>
  <c r="N7" i="2"/>
  <c r="O32" i="2"/>
  <c r="N32" i="2"/>
  <c r="W19" i="2"/>
  <c r="X19" i="2"/>
  <c r="N40" i="2"/>
  <c r="W23" i="2"/>
  <c r="N11" i="2"/>
  <c r="N4" i="2"/>
  <c r="N36" i="2"/>
  <c r="N30" i="2"/>
  <c r="N20" i="2"/>
  <c r="O21" i="2"/>
  <c r="O19" i="2"/>
  <c r="W42" i="2"/>
  <c r="X42" i="2"/>
  <c r="Y42" i="2"/>
  <c r="W32" i="2"/>
  <c r="X32" i="2"/>
  <c r="Y32" i="2"/>
  <c r="W28" i="2"/>
  <c r="X28" i="2"/>
  <c r="Y28" i="2"/>
  <c r="X15" i="2"/>
  <c r="Y15" i="2"/>
  <c r="W15" i="2"/>
  <c r="Z15" i="2" s="1"/>
  <c r="Y30" i="2"/>
  <c r="Z30" i="2" s="1"/>
  <c r="X30" i="2"/>
  <c r="W30" i="2"/>
  <c r="W29" i="2"/>
  <c r="X29" i="2"/>
  <c r="Y29" i="2"/>
  <c r="Y20" i="2"/>
  <c r="W20" i="2"/>
  <c r="X20" i="2"/>
  <c r="W8" i="2"/>
  <c r="X8" i="2"/>
  <c r="Y8" i="2"/>
  <c r="Y36" i="2"/>
  <c r="Z36" i="2" s="1"/>
  <c r="Y34" i="2"/>
  <c r="W25" i="2"/>
  <c r="X25" i="2"/>
  <c r="Y25" i="2"/>
  <c r="W40" i="2"/>
  <c r="Y40" i="2"/>
  <c r="X40" i="2"/>
  <c r="W27" i="2"/>
  <c r="X27" i="2"/>
  <c r="Y27" i="2"/>
  <c r="O31" i="2"/>
  <c r="W26" i="2"/>
  <c r="X26" i="2"/>
  <c r="Y26" i="2"/>
  <c r="W24" i="2"/>
  <c r="X24" i="2"/>
  <c r="Y24" i="2"/>
  <c r="X39" i="2"/>
  <c r="W39" i="2"/>
  <c r="Y39" i="2"/>
  <c r="Y22" i="2"/>
  <c r="X22" i="2"/>
  <c r="W22" i="2"/>
  <c r="W12" i="2"/>
  <c r="Z12" i="2" s="1"/>
  <c r="X12" i="2"/>
  <c r="Y12" i="2"/>
  <c r="Y38" i="2"/>
  <c r="W38" i="2"/>
  <c r="X38" i="2"/>
  <c r="X31" i="2"/>
  <c r="W31" i="2"/>
  <c r="Y31" i="2"/>
  <c r="O13" i="2"/>
  <c r="O30" i="2"/>
  <c r="O28" i="2"/>
  <c r="Y18" i="2"/>
  <c r="O6" i="2"/>
  <c r="W13" i="2"/>
  <c r="X13" i="2"/>
  <c r="Y13" i="2"/>
  <c r="W11" i="2"/>
  <c r="X11" i="2"/>
  <c r="Y11" i="2"/>
  <c r="W10" i="2"/>
  <c r="Z10" i="2" s="1"/>
  <c r="X10" i="2"/>
  <c r="Y10" i="2"/>
  <c r="O8" i="2"/>
  <c r="N6" i="2"/>
  <c r="W37" i="2"/>
  <c r="N27" i="2"/>
  <c r="O27" i="2"/>
  <c r="W4" i="2"/>
  <c r="X4" i="2"/>
  <c r="Y4" i="2"/>
  <c r="O29" i="2"/>
  <c r="X17" i="2"/>
  <c r="Y17" i="2"/>
  <c r="N42" i="2"/>
  <c r="M38" i="2"/>
  <c r="N38" i="2" s="1"/>
  <c r="Y33" i="2"/>
  <c r="Z33" i="2" s="1"/>
  <c r="O24" i="2"/>
  <c r="N24" i="2"/>
  <c r="W16" i="2"/>
  <c r="X16" i="2"/>
  <c r="Y16" i="2"/>
  <c r="Y35" i="2"/>
  <c r="Y6" i="2"/>
  <c r="W6" i="2"/>
  <c r="X6" i="2"/>
  <c r="M37" i="2"/>
  <c r="N37" i="2" s="1"/>
  <c r="X35" i="2"/>
  <c r="M16" i="2"/>
  <c r="N9" i="2"/>
  <c r="N31" i="2"/>
  <c r="Y19" i="2"/>
  <c r="Z19" i="2" s="1"/>
  <c r="X7" i="2"/>
  <c r="Y7" i="2"/>
  <c r="W7" i="2"/>
  <c r="O40" i="2"/>
  <c r="O39" i="2"/>
  <c r="M26" i="2"/>
  <c r="N26" i="2"/>
  <c r="N39" i="2"/>
  <c r="N28" i="2"/>
  <c r="O9" i="2"/>
  <c r="W5" i="2"/>
  <c r="X5" i="2"/>
  <c r="Y5" i="2"/>
  <c r="Y41" i="2"/>
  <c r="Y37" i="2"/>
  <c r="Z21" i="2"/>
  <c r="Y21" i="2"/>
  <c r="O17" i="2"/>
  <c r="Y9" i="2"/>
  <c r="X41" i="2"/>
  <c r="N41" i="2"/>
  <c r="X37" i="2"/>
  <c r="Z34" i="2"/>
  <c r="Y23" i="2"/>
  <c r="Z23" i="2" s="1"/>
  <c r="O22" i="2"/>
  <c r="O20" i="2"/>
  <c r="X18" i="2"/>
  <c r="N17" i="2"/>
  <c r="N13" i="2"/>
  <c r="M5" i="2"/>
  <c r="Y14" i="2"/>
  <c r="M10" i="2"/>
  <c r="N10" i="2" s="1"/>
  <c r="N8" i="2"/>
  <c r="N34" i="2"/>
  <c r="N33" i="2"/>
  <c r="N25" i="2"/>
  <c r="O3" i="2"/>
  <c r="X3" i="2"/>
  <c r="Y3" i="2"/>
  <c r="W3" i="2"/>
  <c r="N3" i="2"/>
  <c r="AW2" i="2"/>
  <c r="Z42" i="2" l="1"/>
  <c r="Z3" i="2"/>
  <c r="P28" i="2"/>
  <c r="Q28" i="2" s="1"/>
  <c r="Z28" i="2"/>
  <c r="Z9" i="2"/>
  <c r="Z32" i="2"/>
  <c r="Z41" i="2"/>
  <c r="Z39" i="2"/>
  <c r="Z5" i="2"/>
  <c r="Z17" i="2"/>
  <c r="Z25" i="2"/>
  <c r="Z20" i="2"/>
  <c r="Z31" i="2"/>
  <c r="Z24" i="2"/>
  <c r="Z29" i="2"/>
  <c r="Z38" i="2"/>
  <c r="Z26" i="2"/>
  <c r="Z14" i="2"/>
  <c r="Z40" i="2"/>
  <c r="Z27" i="2"/>
  <c r="Z7" i="2"/>
  <c r="Z13" i="2"/>
  <c r="Z8" i="2"/>
  <c r="AA28" i="2"/>
  <c r="Z18" i="2"/>
  <c r="Z35" i="2"/>
  <c r="Z6" i="2"/>
  <c r="Z16" i="2"/>
  <c r="Z37" i="2"/>
  <c r="Z11" i="2"/>
  <c r="Z4" i="2"/>
  <c r="Z22" i="2"/>
  <c r="O16" i="2"/>
  <c r="P16" i="2"/>
  <c r="O10" i="2"/>
  <c r="P10" i="2"/>
  <c r="P39" i="2"/>
  <c r="Q39" i="2" s="1"/>
  <c r="P21" i="2"/>
  <c r="Q21" i="2" s="1"/>
  <c r="AA21" i="2" s="1"/>
  <c r="O38" i="2"/>
  <c r="P38" i="2"/>
  <c r="Q38" i="2" s="1"/>
  <c r="AA38" i="2" s="1"/>
  <c r="P14" i="2"/>
  <c r="Q14" i="2" s="1"/>
  <c r="AA14" i="2" s="1"/>
  <c r="P15" i="2"/>
  <c r="Q15" i="2" s="1"/>
  <c r="AA15" i="2" s="1"/>
  <c r="N5" i="2"/>
  <c r="O37" i="2"/>
  <c r="P37" i="2"/>
  <c r="Q37" i="2" s="1"/>
  <c r="AA37" i="2" s="1"/>
  <c r="P13" i="2"/>
  <c r="Q13" i="2" s="1"/>
  <c r="P19" i="2"/>
  <c r="Q19" i="2" s="1"/>
  <c r="AA19" i="2" s="1"/>
  <c r="P23" i="2"/>
  <c r="Q23" i="2" s="1"/>
  <c r="AA23" i="2" s="1"/>
  <c r="P3" i="2"/>
  <c r="Q3" i="2" s="1"/>
  <c r="O5" i="2"/>
  <c r="P5" i="2"/>
  <c r="P12" i="2"/>
  <c r="Q12" i="2" s="1"/>
  <c r="AA12" i="2" s="1"/>
  <c r="P25" i="2"/>
  <c r="Q25" i="2" s="1"/>
  <c r="AA25" i="2" s="1"/>
  <c r="P11" i="2"/>
  <c r="Q11" i="2" s="1"/>
  <c r="P4" i="2"/>
  <c r="Q4" i="2" s="1"/>
  <c r="AA4" i="2" s="1"/>
  <c r="P33" i="2"/>
  <c r="Q33" i="2" s="1"/>
  <c r="AA33" i="2" s="1"/>
  <c r="P41" i="2"/>
  <c r="Q41" i="2" s="1"/>
  <c r="AA41" i="2" s="1"/>
  <c r="P24" i="2"/>
  <c r="Q24" i="2" s="1"/>
  <c r="P42" i="2"/>
  <c r="Q42" i="2" s="1"/>
  <c r="AA42" i="2" s="1"/>
  <c r="P34" i="2"/>
  <c r="Q34" i="2" s="1"/>
  <c r="AA34" i="2" s="1"/>
  <c r="P36" i="2"/>
  <c r="Q36" i="2" s="1"/>
  <c r="AA36" i="2" s="1"/>
  <c r="P32" i="2"/>
  <c r="Q32" i="2" s="1"/>
  <c r="AA32" i="2" s="1"/>
  <c r="P35" i="2"/>
  <c r="Q35" i="2" s="1"/>
  <c r="AA35" i="2" s="1"/>
  <c r="P9" i="2"/>
  <c r="Q9" i="2" s="1"/>
  <c r="AA9" i="2" s="1"/>
  <c r="P31" i="2"/>
  <c r="Q31" i="2" s="1"/>
  <c r="P18" i="2"/>
  <c r="Q18" i="2" s="1"/>
  <c r="P8" i="2"/>
  <c r="Q8" i="2" s="1"/>
  <c r="AA8" i="2" s="1"/>
  <c r="P40" i="2"/>
  <c r="Q40" i="2" s="1"/>
  <c r="AA40" i="2" s="1"/>
  <c r="P7" i="2"/>
  <c r="Q7" i="2" s="1"/>
  <c r="AA7" i="2" s="1"/>
  <c r="P17" i="2"/>
  <c r="Q17" i="2" s="1"/>
  <c r="AA17" i="2" s="1"/>
  <c r="O26" i="2"/>
  <c r="P26" i="2"/>
  <c r="N16" i="2"/>
  <c r="P20" i="2"/>
  <c r="Q20" i="2" s="1"/>
  <c r="AA20" i="2" s="1"/>
  <c r="P29" i="2"/>
  <c r="Q29" i="2" s="1"/>
  <c r="AA29" i="2" s="1"/>
  <c r="P27" i="2"/>
  <c r="Q27" i="2" s="1"/>
  <c r="AA27" i="2" s="1"/>
  <c r="P6" i="2"/>
  <c r="Q6" i="2" s="1"/>
  <c r="AA6" i="2" s="1"/>
  <c r="P30" i="2"/>
  <c r="Q30" i="2" s="1"/>
  <c r="AA30" i="2" s="1"/>
  <c r="P22" i="2"/>
  <c r="Q22" i="2" s="1"/>
  <c r="AA22" i="2" l="1"/>
  <c r="AA39" i="2"/>
  <c r="Q5" i="2"/>
  <c r="AA3" i="2"/>
  <c r="AZ2" i="2"/>
  <c r="AY2" i="2"/>
  <c r="AA31" i="2"/>
  <c r="AA24" i="2"/>
  <c r="Q26" i="2"/>
  <c r="AA26" i="2" s="1"/>
  <c r="AA11" i="2"/>
  <c r="AA13" i="2"/>
  <c r="Q16" i="2"/>
  <c r="AA16" i="2" s="1"/>
  <c r="AA18" i="2"/>
  <c r="Q10" i="2"/>
  <c r="AA10" i="2" s="1"/>
  <c r="AA5" i="2"/>
  <c r="AV2" i="2" l="1"/>
  <c r="AU2" i="2"/>
  <c r="AT2" i="2"/>
  <c r="BA2" i="2" s="1"/>
  <c r="BB2" i="2" s="1"/>
</calcChain>
</file>

<file path=xl/sharedStrings.xml><?xml version="1.0" encoding="utf-8"?>
<sst xmlns="http://schemas.openxmlformats.org/spreadsheetml/2006/main" count="933" uniqueCount="260">
  <si>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 វ៉ាយ អិម ជី ហ្គាមេន អេកសេសើរី ( វ៉ាយ អិម ជី ហ្គាមេន អេកសេសើរី)  </t>
    </r>
    <r>
      <rPr>
        <sz val="11"/>
        <color rgb="FFFF0000"/>
        <rFont val="Khmer OS Muol Light"/>
      </rPr>
      <t>សកម្មភាពអាជីវកម្ម  ប៉ាក់លើសម្លៀកបំពាក់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 ភូមិ ទួលសាលា ឃុំ/សង្កាត់ ព្រៃពួច ក្រុង/ស្រុក/ខណ្ឌ អង្គស្នួល រាជធានី/ខេត្ត កណ្ដាល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៥៤ថ្ងៃ ចាប់ពីថ្ងៃទី០៨ ខែតុលា ឆ្នាំ២០២១ ដល់ថ្ងៃទី៣០ ខែវិច្ឆិកា ឆ្នាំ២០២១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</si>
  <si>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</si>
  <si>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</si>
  <si>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</si>
  <si>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</si>
  <si>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</si>
  <si>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</si>
  <si>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លេខអត្តសញ្ញាណប័ណ្ណ
ប័ណ្ណ​សញ្ញាតិខ្មែរ</t>
  </si>
  <si>
    <t>លេខទូរស័ព្ទ</t>
  </si>
  <si>
    <t>ស្នាមមេដៃស្តាំ</t>
  </si>
  <si>
    <t>ប៉ុន វ៉ាន់ស៊ី</t>
  </si>
  <si>
    <t>ស</t>
  </si>
  <si>
    <t>1985-11-29</t>
  </si>
  <si>
    <t>28511181915437ភ</t>
  </si>
  <si>
    <t>ស៊ូ ស្រីរ័ត្ន</t>
  </si>
  <si>
    <t>1990-01-08</t>
  </si>
  <si>
    <t>29005170773379ល</t>
  </si>
  <si>
    <t>ចាន់ ផិល</t>
  </si>
  <si>
    <t>1995-05-06</t>
  </si>
  <si>
    <t>29511160465912ន</t>
  </si>
  <si>
    <t>ម៉ៅ ផាន្នី</t>
  </si>
  <si>
    <t>1991-02-16</t>
  </si>
  <si>
    <t>29111160463732ឍ</t>
  </si>
  <si>
    <t>យួន ចន្នី</t>
  </si>
  <si>
    <t>1996-02-05</t>
  </si>
  <si>
    <t>29611160466612ធ</t>
  </si>
  <si>
    <t>ចាន់ សាម៉ី</t>
  </si>
  <si>
    <t>1999-11-10</t>
  </si>
  <si>
    <t>29911160466476ស</t>
  </si>
  <si>
    <t>នួន ស្រីល័ក្ខ</t>
  </si>
  <si>
    <t>1994-12-02</t>
  </si>
  <si>
    <t>29411160466267ព</t>
  </si>
  <si>
    <t>សាយ ភ័ក្រ</t>
  </si>
  <si>
    <t>1992-02-01</t>
  </si>
  <si>
    <t>29211160465855ព</t>
  </si>
  <si>
    <t>សុំ ហេង</t>
  </si>
  <si>
    <t>1986-12-20</t>
  </si>
  <si>
    <t>28602170629332ធ</t>
  </si>
  <si>
    <t>ស៊ីន សុកគុណ</t>
  </si>
  <si>
    <t>1999-01-09</t>
  </si>
  <si>
    <t>29911160466798ឃ</t>
  </si>
  <si>
    <t>ខុម សុឃួន</t>
  </si>
  <si>
    <t>1986-05-04</t>
  </si>
  <si>
    <t>28611160466647យ</t>
  </si>
  <si>
    <t>សុំ មករា</t>
  </si>
  <si>
    <t>1989-05-05</t>
  </si>
  <si>
    <t>28911160465994អ</t>
  </si>
  <si>
    <t>សុក ឡន</t>
  </si>
  <si>
    <t>1993-07-10</t>
  </si>
  <si>
    <t>29311160465787ល</t>
  </si>
  <si>
    <t>ហង់ ស្រីទូច</t>
  </si>
  <si>
    <t>1989-09-08</t>
  </si>
  <si>
    <t>28901181160427ទ</t>
  </si>
  <si>
    <t>សួស ដាលី</t>
  </si>
  <si>
    <t>2000-01-16</t>
  </si>
  <si>
    <t>20011181877084ត</t>
  </si>
  <si>
    <t>នុត​ ប្រើច</t>
  </si>
  <si>
    <t>1990-07-26</t>
  </si>
  <si>
    <t>29001202284882ត</t>
  </si>
  <si>
    <t>ឃឹម សុខណាក់</t>
  </si>
  <si>
    <t>1989-03-05</t>
  </si>
  <si>
    <t>28911160466919ហ</t>
  </si>
  <si>
    <t>ឃឹម សុខនី</t>
  </si>
  <si>
    <t>1988-04-06</t>
  </si>
  <si>
    <t>28811160466134ធ</t>
  </si>
  <si>
    <t>ចត លី</t>
  </si>
  <si>
    <t>1986-10-10</t>
  </si>
  <si>
    <t>28606181428703ភ</t>
  </si>
  <si>
    <t>នាង ខន</t>
  </si>
  <si>
    <t>1990-06-05</t>
  </si>
  <si>
    <t>29011160465961ធ</t>
  </si>
  <si>
    <t>យ៉ន ណុន</t>
  </si>
  <si>
    <t>1998-04-04</t>
  </si>
  <si>
    <t>29806181433447ល</t>
  </si>
  <si>
    <t>យ៉ន តូច</t>
  </si>
  <si>
    <t>1991-02-02</t>
  </si>
  <si>
    <t>29108181546224ប</t>
  </si>
  <si>
    <t>ចត សាវី</t>
  </si>
  <si>
    <t>1994-03-03</t>
  </si>
  <si>
    <t>29411160466737ម</t>
  </si>
  <si>
    <t>វាណ្ណា សុខនីន</t>
  </si>
  <si>
    <t>1998-06-09</t>
  </si>
  <si>
    <t>29811160466750ភ</t>
  </si>
  <si>
    <t>ឈន សុខខាន</t>
  </si>
  <si>
    <t>1996-02-19</t>
  </si>
  <si>
    <t>29611160466931ព</t>
  </si>
  <si>
    <t>ប៉ុន ចាន់ដេត</t>
  </si>
  <si>
    <t>2000-02-01</t>
  </si>
  <si>
    <t>20006181441926ឋ</t>
  </si>
  <si>
    <t>សួង​ ស៊ុនណារ៉ា</t>
  </si>
  <si>
    <t>2001-03-22</t>
  </si>
  <si>
    <t>20112192265436ឋ</t>
  </si>
  <si>
    <t>សឿន កុសល់</t>
  </si>
  <si>
    <t>1999-10-10</t>
  </si>
  <si>
    <t>29911160466881ស</t>
  </si>
  <si>
    <t>យ៉ែម សារ៉ាត់</t>
  </si>
  <si>
    <t>1990-08-25</t>
  </si>
  <si>
    <t>29011160466980ប</t>
  </si>
  <si>
    <t>វឿន ឌីម</t>
  </si>
  <si>
    <t>1996-10-10</t>
  </si>
  <si>
    <t>29611160463713ទ</t>
  </si>
  <si>
    <t>ប៊ូ ស្រីដា</t>
  </si>
  <si>
    <t>1995-10-10</t>
  </si>
  <si>
    <t>29511160466810ទ</t>
  </si>
  <si>
    <t>បេ​ សុគន្ធារ៉ា</t>
  </si>
  <si>
    <t>1999-03-05</t>
  </si>
  <si>
    <t>29911160466090ផ</t>
  </si>
  <si>
    <t>ផាន់ សិរីរដ្ឋ</t>
  </si>
  <si>
    <t>1996-07-12</t>
  </si>
  <si>
    <t>29611160465506ន</t>
  </si>
  <si>
    <t>ឈឿន សីហា</t>
  </si>
  <si>
    <t>ប</t>
  </si>
  <si>
    <t>1996-03-24</t>
  </si>
  <si>
    <t>19611160466580ផ</t>
  </si>
  <si>
    <t>សួស លីន</t>
  </si>
  <si>
    <t>2000-01-15</t>
  </si>
  <si>
    <t>20011160466047ច</t>
  </si>
  <si>
    <t>ប៉ុន ចាន់ធួន</t>
  </si>
  <si>
    <t>1988-05-05</t>
  </si>
  <si>
    <t>28811160464103ឌ</t>
  </si>
  <si>
    <t>សែ ស្រីអូន</t>
  </si>
  <si>
    <t>1998-11-06</t>
  </si>
  <si>
    <t>29811170956414យ</t>
  </si>
  <si>
    <t>លឹម សុខចេង</t>
  </si>
  <si>
    <t>1996-06-01</t>
  </si>
  <si>
    <t>29606181451041ត</t>
  </si>
  <si>
    <t>ចាន់ អ៊ិច</t>
  </si>
  <si>
    <t>1989-01-03</t>
  </si>
  <si>
    <t>28904181344206ន</t>
  </si>
  <si>
    <t>សេក ចន្នី</t>
  </si>
  <si>
    <t>1980-05-03</t>
  </si>
  <si>
    <t>28011160466984ភ</t>
  </si>
  <si>
    <t>បានបញ្ចប់ត្រឹមលេខរៀងទី 40 ឈ្មោះ សេក ចន្នី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</si>
  <si>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ថ្ងៃទី៣០ ខែកញ្ញា ឆ្នាំ២០២១
ហត្ថលេខា និងត្រា
នាយកក្រុមហ៊ុន</t>
  </si>
  <si>
    <t>ប៉ាក់</t>
  </si>
  <si>
    <t>061678892</t>
  </si>
  <si>
    <t>020770140</t>
  </si>
  <si>
    <t>030503721</t>
  </si>
  <si>
    <t>030814064</t>
  </si>
  <si>
    <t>030511450</t>
  </si>
  <si>
    <t>030768149</t>
  </si>
  <si>
    <t>030462850</t>
  </si>
  <si>
    <t>030821625</t>
  </si>
  <si>
    <t>030910337</t>
  </si>
  <si>
    <t>030632954</t>
  </si>
  <si>
    <t>020594732</t>
  </si>
  <si>
    <t>030851260</t>
  </si>
  <si>
    <t>050888499</t>
  </si>
  <si>
    <t>020770214</t>
  </si>
  <si>
    <t>031016824</t>
  </si>
  <si>
    <t>150740114</t>
  </si>
  <si>
    <t>100731372</t>
  </si>
  <si>
    <t>101226164</t>
  </si>
  <si>
    <t>030671455</t>
  </si>
  <si>
    <t>101264149</t>
  </si>
  <si>
    <t>030642589</t>
  </si>
  <si>
    <t>030533942</t>
  </si>
  <si>
    <t>030536152</t>
  </si>
  <si>
    <t>030805420</t>
  </si>
  <si>
    <t>030810662</t>
  </si>
  <si>
    <t>030811865</t>
  </si>
  <si>
    <t>031054239</t>
  </si>
  <si>
    <t>030763412</t>
  </si>
  <si>
    <t>100992438</t>
  </si>
  <si>
    <t>030591966</t>
  </si>
  <si>
    <t>030762333</t>
  </si>
  <si>
    <t>070271709</t>
  </si>
  <si>
    <t>030489311</t>
  </si>
  <si>
    <t>030511454</t>
  </si>
  <si>
    <t>030768150</t>
  </si>
  <si>
    <t>030769361</t>
  </si>
  <si>
    <t>030988994</t>
  </si>
  <si>
    <t>020877227</t>
  </si>
  <si>
    <t>030396250</t>
  </si>
  <si>
    <t>030675478</t>
  </si>
  <si>
    <t>086260659</t>
  </si>
  <si>
    <t>098523736</t>
  </si>
  <si>
    <t>0978303892</t>
  </si>
  <si>
    <t>0883478000</t>
  </si>
  <si>
    <t>0963670068</t>
  </si>
  <si>
    <t>0977457746</t>
  </si>
  <si>
    <t>087632623</t>
  </si>
  <si>
    <t>0976217126</t>
  </si>
  <si>
    <t>0888686019</t>
  </si>
  <si>
    <t>015905837</t>
  </si>
  <si>
    <t>016273177</t>
  </si>
  <si>
    <t>016307537</t>
  </si>
  <si>
    <t>081765986</t>
  </si>
  <si>
    <t>010779376</t>
  </si>
  <si>
    <t>066811028</t>
  </si>
  <si>
    <t>015218576</t>
  </si>
  <si>
    <t>0973425170</t>
  </si>
  <si>
    <t>068654429</t>
  </si>
  <si>
    <t>086864609</t>
  </si>
  <si>
    <t>0969757314</t>
  </si>
  <si>
    <t>0966330511</t>
  </si>
  <si>
    <t>0967395927</t>
  </si>
  <si>
    <t>098716697</t>
  </si>
  <si>
    <t>069652446</t>
  </si>
  <si>
    <t>0969214254</t>
  </si>
  <si>
    <t>087400719</t>
  </si>
  <si>
    <t>016648977</t>
  </si>
  <si>
    <t>0964959951</t>
  </si>
  <si>
    <t>0966162792</t>
  </si>
  <si>
    <t>015362026</t>
  </si>
  <si>
    <t>081931889</t>
  </si>
  <si>
    <t>016765485</t>
  </si>
  <si>
    <t>0978308950</t>
  </si>
  <si>
    <t>016792452</t>
  </si>
  <si>
    <t>0963642401</t>
  </si>
  <si>
    <t>081324868</t>
  </si>
  <si>
    <t>0976204627</t>
  </si>
  <si>
    <t>ពេទ្យ</t>
  </si>
  <si>
    <t>0977694613</t>
  </si>
  <si>
    <t>0965866300</t>
  </si>
  <si>
    <t>0979954900</t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</si>
  <si>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</si>
  <si>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</si>
  <si>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</si>
  <si>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</si>
  <si>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</si>
  <si>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</si>
  <si>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</si>
  <si>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</si>
  <si>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</si>
  <si>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</si>
  <si>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មិនអនុញ្ញាតសរុប</t>
  </si>
  <si>
    <t>បញ្ហាកម្មករបរទេស</t>
  </si>
  <si>
    <t>មានបញ្ហាឬគ្មាន NID</t>
  </si>
  <si>
    <t>មានបញ្ហាឬ 
គ្មានលេខទូរស័ព្ទ</t>
  </si>
  <si>
    <t>បញ្ហា២​ យ៉ាងតិច(មេដៃ, NID, Tel)</t>
  </si>
  <si>
    <t>ផ្ទៀងផ្ទាត់</t>
  </si>
  <si>
    <t>ករណី (Display លេខ NID 8 digits (ប៉ុន្តែត្រូវពិនិត្យលេខ 8 ខ្ទង់នៅក្នុង Hard Copy ហើយត្រូវប្តូ ដាក់លេខ ២ នៅត្រង់ column NID ត្រឹមត្រូវ)</t>
  </si>
  <si>
    <t>លេខ NID</t>
  </si>
  <si>
    <t>លេខ NID ថ្មី</t>
  </si>
  <si>
    <t>NID
(ត្រឹមត្រូវទម្រង់)</t>
  </si>
  <si>
    <t>NID
(មិនមានលេខ)</t>
  </si>
  <si>
    <t>NID
(ស្ទួន)</t>
  </si>
  <si>
    <t>លេខទូរសព្ទ</t>
  </si>
  <si>
    <t>Replace "/" "-" and "Space"</t>
  </si>
  <si>
    <t>First Tel Extract</t>
  </si>
  <si>
    <t>Error Adjustment</t>
  </si>
  <si>
    <t>លេខទូរសព្ទថ្មី</t>
  </si>
  <si>
    <t>លេខទូរសព្ទ 
(មិនត្រូវទម្រង់)</t>
  </si>
  <si>
    <t>លេខទូរសព្ទ 
(មិនមានលេខ)</t>
  </si>
  <si>
    <t>លេខទូរសព្ទ 
(ស្ទួន)</t>
  </si>
  <si>
    <t>ស្រី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</si>
  <si>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</si>
  <si>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t>ប្រុស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</si>
  <si>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</si>
  <si>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</si>
  <si>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</si>
  <si>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</si>
  <si>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</si>
  <si>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</si>
  <si>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</si>
  <si>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</si>
  <si>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40 ឈ្មោះ សេក ចន្នី (ស្រីចំនួន 39 នាក់) ក្នុងនោះ
- ទទួលបានប្រាក់ឧបត្ថម្ភចំនួន   40 នាក់ (ស្រី  39 នាក់)
- មិនទទួលបានប្រាក់ឧបត្ថម្ភចំនួន   0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</si>
  <si>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 វ៉ាយ អិម ជី ហ្គាមេន អេកសេសើរី </t>
    </r>
    <r>
      <rPr>
        <sz val="11"/>
        <rFont val="Khmer OS Muol Light"/>
      </rPr>
      <t xml:space="preserve">  សកម្មភាពអាជីវកម្ម  ប៉ាក់លើសម្លៀកបំពាក់</t>
    </r>
    <r>
      <rPr>
        <sz val="11"/>
        <color rgb="FF000000"/>
        <rFont val="Khmer OS Muol Light"/>
      </rPr>
      <t xml:space="preserve">
អាសយដ្ឋាន  ភូមិ ទួលសាលា ឃុំ ព្រៃពួច ស្រុក អង្គស្នួល ខេត្ត កណ្ដាល </t>
    </r>
  </si>
  <si>
    <t>រយៈពេលព្យួរកិច្ចសន្យាការងារ ៤៩ថ្ងៃ ចាប់ពីថ្ងៃទី១៣ ខែតុលា ឆ្នាំ២០២១ ដល់ថ្ងៃទី៣០ ខែវិច្ឆិកា ឆ្នាំ២០២១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</si>
</sst>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10"/>
      <color indexed="8"/>
      <name val="Arial"/>
      <family val="2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b/>
      <sz val="10"/>
      <color rgb="FFC00000"/>
      <name val="Khmer OS Battambang"/>
    </font>
    <font>
      <b/>
      <sz val="9"/>
      <name val="Khmer OS System"/>
    </font>
    <font>
      <b/>
      <sz val="9"/>
      <color rgb="FF3366CC"/>
      <name val="Khmer OS System"/>
    </font>
    <font>
      <sz val="10"/>
      <color theme="1"/>
      <name val="Khmer OS Battambang"/>
    </font>
    <font>
      <sz val="10"/>
      <color rgb="FFFF0000"/>
      <name val="Khmer OS Battambang"/>
    </font>
    <font>
      <b/>
      <sz val="26"/>
      <color rgb="FFFF0000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2"/>
      <name val="Khmer OS Battambang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  <font>
      <sz val="11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8" fillId="4" borderId="8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0" fillId="0" borderId="7" xfId="0" applyBorder="1"/>
    <xf numFmtId="0" fontId="9" fillId="9" borderId="8" xfId="0" applyFont="1" applyFill="1" applyBorder="1" applyAlignment="1" applyProtection="1">
      <alignment horizontal="center" vertical="center" wrapText="1"/>
      <protection locked="0"/>
    </xf>
    <xf numFmtId="0" fontId="10" fillId="10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vertical="center" wrapText="1"/>
    </xf>
    <xf numFmtId="0" fontId="11" fillId="5" borderId="11" xfId="0" applyFont="1" applyFill="1" applyBorder="1" applyAlignment="1" applyProtection="1">
      <alignment horizontal="center" vertical="center" wrapText="1"/>
      <protection locked="0"/>
    </xf>
    <xf numFmtId="0" fontId="12" fillId="10" borderId="12" xfId="0" applyFont="1" applyFill="1" applyBorder="1" applyAlignment="1">
      <alignment horizontal="center" vertical="center" wrapText="1"/>
    </xf>
    <xf numFmtId="49" fontId="13" fillId="10" borderId="12" xfId="0" applyNumberFormat="1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15" fillId="9" borderId="3" xfId="0" applyFont="1" applyFill="1" applyBorder="1" applyAlignment="1">
      <alignment horizontal="center" vertical="center" wrapText="1"/>
    </xf>
    <xf numFmtId="0" fontId="10" fillId="10" borderId="14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right" vertical="center"/>
    </xf>
    <xf numFmtId="0" fontId="17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right" vertical="center"/>
    </xf>
    <xf numFmtId="2" fontId="18" fillId="0" borderId="3" xfId="0" applyNumberFormat="1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0" fontId="19" fillId="4" borderId="3" xfId="0" applyFont="1" applyFill="1" applyBorder="1" applyAlignment="1">
      <alignment horizontal="right" vertical="center"/>
    </xf>
    <xf numFmtId="2" fontId="20" fillId="0" borderId="3" xfId="0" applyNumberFormat="1" applyFont="1" applyBorder="1" applyAlignment="1">
      <alignment horizontal="center" vertical="center" shrinkToFit="1"/>
    </xf>
    <xf numFmtId="49" fontId="18" fillId="0" borderId="3" xfId="0" applyNumberFormat="1" applyFont="1" applyBorder="1" applyAlignment="1">
      <alignment horizontal="right" vertical="center"/>
    </xf>
    <xf numFmtId="0" fontId="17" fillId="0" borderId="3" xfId="0" applyFont="1" applyBorder="1" applyAlignment="1">
      <alignment vertical="center"/>
    </xf>
    <xf numFmtId="0" fontId="19" fillId="3" borderId="13" xfId="0" applyFont="1" applyFill="1" applyBorder="1" applyAlignment="1">
      <alignment horizontal="right" vertical="center"/>
    </xf>
    <xf numFmtId="0" fontId="0" fillId="0" borderId="13" xfId="0" applyBorder="1"/>
    <xf numFmtId="0" fontId="21" fillId="0" borderId="13" xfId="0" applyFont="1" applyBorder="1"/>
    <xf numFmtId="0" fontId="0" fillId="0" borderId="0" xfId="0"/>
    <xf numFmtId="49" fontId="0" fillId="0" borderId="0" xfId="0" applyNumberFormat="1"/>
    <xf numFmtId="0" fontId="0" fillId="3" borderId="0" xfId="0" applyFill="1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3" fillId="0" borderId="19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 wrapText="1"/>
    </xf>
    <xf numFmtId="49" fontId="23" fillId="0" borderId="19" xfId="0" applyNumberFormat="1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4" fillId="0" borderId="16" xfId="0" applyFont="1" applyBorder="1" applyAlignment="1">
      <alignment vertical="center"/>
    </xf>
    <xf numFmtId="49" fontId="23" fillId="0" borderId="16" xfId="0" applyNumberFormat="1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26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 vertical="center" wrapText="1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horizontal="left" vertical="center" wrapText="1"/>
      <protection locked="0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workbookViewId="0">
      <selection sqref="A1:I1"/>
    </sheetView>
  </sheetViews>
  <sheetFormatPr defaultRowHeight="22.8" x14ac:dyDescent="0.8"/>
  <cols>
    <col min="1" max="1" width="6" customWidth="1"/>
    <col min="2" max="2" width="16" customWidth="1"/>
    <col min="3" max="3" width="4" customWidth="1"/>
    <col min="4" max="4" width="12" customWidth="1"/>
    <col min="5" max="5" width="13" customWidth="1"/>
    <col min="6" max="6" width="23" style="1" customWidth="1"/>
    <col min="7" max="8" width="17" style="1" customWidth="1"/>
    <col min="9" max="9" width="20.5" customWidth="1"/>
  </cols>
  <sheetData>
    <row r="1" spans="1:9" ht="159.9" customHeight="1" x14ac:dyDescent="0.8">
      <c r="A1" s="69" t="s">
        <v>0</v>
      </c>
      <c r="B1" s="70"/>
      <c r="C1" s="70"/>
      <c r="D1" s="70"/>
      <c r="E1" s="70"/>
      <c r="F1" s="70"/>
      <c r="G1" s="70"/>
      <c r="H1" s="70"/>
      <c r="I1" s="70"/>
    </row>
    <row r="2" spans="1:9" ht="69.900000000000006" customHeight="1" x14ac:dyDescent="0.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9" t="s">
        <v>8</v>
      </c>
      <c r="I2" s="2" t="s">
        <v>9</v>
      </c>
    </row>
    <row r="3" spans="1:9" ht="60" customHeight="1" x14ac:dyDescent="0.8">
      <c r="A3" s="3">
        <v>1</v>
      </c>
      <c r="B3" s="3" t="s">
        <v>10</v>
      </c>
      <c r="C3" s="3" t="s">
        <v>11</v>
      </c>
      <c r="D3" s="3" t="s">
        <v>12</v>
      </c>
      <c r="E3" s="3" t="s">
        <v>134</v>
      </c>
      <c r="F3" s="5" t="s">
        <v>13</v>
      </c>
      <c r="G3" s="6" t="s">
        <v>135</v>
      </c>
      <c r="H3" s="6" t="s">
        <v>175</v>
      </c>
      <c r="I3" s="8"/>
    </row>
    <row r="4" spans="1:9" ht="60" customHeight="1" x14ac:dyDescent="0.8">
      <c r="A4" s="3">
        <v>2</v>
      </c>
      <c r="B4" s="3" t="s">
        <v>14</v>
      </c>
      <c r="C4" s="3" t="s">
        <v>11</v>
      </c>
      <c r="D4" s="3" t="s">
        <v>15</v>
      </c>
      <c r="E4" s="3" t="s">
        <v>212</v>
      </c>
      <c r="F4" s="5" t="s">
        <v>16</v>
      </c>
      <c r="G4" s="7" t="s">
        <v>136</v>
      </c>
      <c r="H4" s="7" t="s">
        <v>176</v>
      </c>
      <c r="I4" s="8"/>
    </row>
    <row r="5" spans="1:9" ht="60" customHeight="1" x14ac:dyDescent="0.8">
      <c r="A5" s="3">
        <v>3</v>
      </c>
      <c r="B5" s="3" t="s">
        <v>17</v>
      </c>
      <c r="C5" s="3" t="s">
        <v>11</v>
      </c>
      <c r="D5" s="3" t="s">
        <v>18</v>
      </c>
      <c r="E5" s="3" t="s">
        <v>134</v>
      </c>
      <c r="F5" s="5" t="s">
        <v>19</v>
      </c>
      <c r="G5" s="7" t="s">
        <v>137</v>
      </c>
      <c r="H5" s="7" t="s">
        <v>177</v>
      </c>
      <c r="I5" s="8"/>
    </row>
    <row r="6" spans="1:9" ht="60" customHeight="1" x14ac:dyDescent="0.8">
      <c r="A6" s="3">
        <v>4</v>
      </c>
      <c r="B6" s="3" t="s">
        <v>20</v>
      </c>
      <c r="C6" s="3" t="s">
        <v>11</v>
      </c>
      <c r="D6" s="3" t="s">
        <v>21</v>
      </c>
      <c r="E6" s="3" t="s">
        <v>134</v>
      </c>
      <c r="F6" s="5" t="s">
        <v>22</v>
      </c>
      <c r="G6" s="7" t="s">
        <v>138</v>
      </c>
      <c r="H6" s="7" t="s">
        <v>178</v>
      </c>
      <c r="I6" s="8"/>
    </row>
    <row r="7" spans="1:9" ht="60" customHeight="1" x14ac:dyDescent="0.8">
      <c r="A7" s="3">
        <v>5</v>
      </c>
      <c r="B7" s="3" t="s">
        <v>23</v>
      </c>
      <c r="C7" s="3" t="s">
        <v>11</v>
      </c>
      <c r="D7" s="3" t="s">
        <v>24</v>
      </c>
      <c r="E7" s="3" t="s">
        <v>134</v>
      </c>
      <c r="F7" s="5" t="s">
        <v>25</v>
      </c>
      <c r="G7" s="7" t="s">
        <v>139</v>
      </c>
      <c r="H7" s="7" t="s">
        <v>179</v>
      </c>
      <c r="I7" s="8"/>
    </row>
    <row r="8" spans="1:9" ht="60" customHeight="1" x14ac:dyDescent="0.8">
      <c r="A8" s="3">
        <v>6</v>
      </c>
      <c r="B8" s="3" t="s">
        <v>26</v>
      </c>
      <c r="C8" s="3" t="s">
        <v>11</v>
      </c>
      <c r="D8" s="3" t="s">
        <v>27</v>
      </c>
      <c r="E8" s="3" t="s">
        <v>134</v>
      </c>
      <c r="F8" s="5" t="s">
        <v>28</v>
      </c>
      <c r="G8" s="7" t="s">
        <v>140</v>
      </c>
      <c r="H8" s="7" t="s">
        <v>180</v>
      </c>
      <c r="I8" s="8"/>
    </row>
    <row r="9" spans="1:9" ht="60" customHeight="1" x14ac:dyDescent="0.8">
      <c r="A9" s="3">
        <v>7</v>
      </c>
      <c r="B9" s="3" t="s">
        <v>29</v>
      </c>
      <c r="C9" s="3" t="s">
        <v>11</v>
      </c>
      <c r="D9" s="3" t="s">
        <v>30</v>
      </c>
      <c r="E9" s="3" t="s">
        <v>134</v>
      </c>
      <c r="F9" s="5" t="s">
        <v>31</v>
      </c>
      <c r="G9" s="7" t="s">
        <v>141</v>
      </c>
      <c r="H9" s="7" t="s">
        <v>181</v>
      </c>
      <c r="I9" s="8"/>
    </row>
    <row r="10" spans="1:9" ht="60" customHeight="1" x14ac:dyDescent="0.8">
      <c r="A10" s="3">
        <v>8</v>
      </c>
      <c r="B10" s="3" t="s">
        <v>32</v>
      </c>
      <c r="C10" s="3" t="s">
        <v>11</v>
      </c>
      <c r="D10" s="3" t="s">
        <v>33</v>
      </c>
      <c r="E10" s="3" t="s">
        <v>134</v>
      </c>
      <c r="F10" s="5" t="s">
        <v>34</v>
      </c>
      <c r="G10" s="7" t="s">
        <v>142</v>
      </c>
      <c r="H10" s="7" t="s">
        <v>182</v>
      </c>
      <c r="I10" s="8"/>
    </row>
    <row r="11" spans="1:9" ht="60" customHeight="1" x14ac:dyDescent="0.8">
      <c r="A11" s="3">
        <v>9</v>
      </c>
      <c r="B11" s="3" t="s">
        <v>35</v>
      </c>
      <c r="C11" s="3" t="s">
        <v>11</v>
      </c>
      <c r="D11" s="3" t="s">
        <v>36</v>
      </c>
      <c r="E11" s="3" t="s">
        <v>134</v>
      </c>
      <c r="F11" s="5" t="s">
        <v>37</v>
      </c>
      <c r="G11" s="7" t="s">
        <v>143</v>
      </c>
      <c r="H11" s="7" t="s">
        <v>183</v>
      </c>
      <c r="I11" s="8"/>
    </row>
    <row r="12" spans="1:9" ht="60" customHeight="1" x14ac:dyDescent="0.8">
      <c r="A12" s="3">
        <v>10</v>
      </c>
      <c r="B12" s="3" t="s">
        <v>38</v>
      </c>
      <c r="C12" s="3" t="s">
        <v>11</v>
      </c>
      <c r="D12" s="3" t="s">
        <v>39</v>
      </c>
      <c r="E12" s="3" t="s">
        <v>134</v>
      </c>
      <c r="F12" s="5" t="s">
        <v>40</v>
      </c>
      <c r="G12" s="7" t="s">
        <v>144</v>
      </c>
      <c r="H12" s="7" t="s">
        <v>184</v>
      </c>
      <c r="I12" s="8"/>
    </row>
    <row r="13" spans="1:9" ht="60" customHeight="1" x14ac:dyDescent="0.8">
      <c r="A13" s="3">
        <v>11</v>
      </c>
      <c r="B13" s="3" t="s">
        <v>41</v>
      </c>
      <c r="C13" s="3" t="s">
        <v>11</v>
      </c>
      <c r="D13" s="3" t="s">
        <v>42</v>
      </c>
      <c r="E13" s="3" t="s">
        <v>134</v>
      </c>
      <c r="F13" s="5" t="s">
        <v>43</v>
      </c>
      <c r="G13" s="7" t="s">
        <v>145</v>
      </c>
      <c r="H13" s="7" t="s">
        <v>185</v>
      </c>
      <c r="I13" s="8"/>
    </row>
    <row r="14" spans="1:9" ht="60" customHeight="1" x14ac:dyDescent="0.8">
      <c r="A14" s="3">
        <v>12</v>
      </c>
      <c r="B14" s="3" t="s">
        <v>44</v>
      </c>
      <c r="C14" s="3" t="s">
        <v>11</v>
      </c>
      <c r="D14" s="3" t="s">
        <v>45</v>
      </c>
      <c r="E14" s="3" t="s">
        <v>134</v>
      </c>
      <c r="F14" s="5" t="s">
        <v>46</v>
      </c>
      <c r="G14" s="7" t="s">
        <v>146</v>
      </c>
      <c r="H14" s="7" t="s">
        <v>186</v>
      </c>
      <c r="I14" s="8"/>
    </row>
    <row r="15" spans="1:9" ht="60" customHeight="1" x14ac:dyDescent="0.8">
      <c r="A15" s="3">
        <v>13</v>
      </c>
      <c r="B15" s="3" t="s">
        <v>47</v>
      </c>
      <c r="C15" s="3" t="s">
        <v>11</v>
      </c>
      <c r="D15" s="3" t="s">
        <v>48</v>
      </c>
      <c r="E15" s="3" t="s">
        <v>134</v>
      </c>
      <c r="F15" s="5" t="s">
        <v>49</v>
      </c>
      <c r="G15" s="7" t="s">
        <v>147</v>
      </c>
      <c r="H15" s="7" t="s">
        <v>187</v>
      </c>
      <c r="I15" s="8"/>
    </row>
    <row r="16" spans="1:9" ht="60" customHeight="1" x14ac:dyDescent="0.8">
      <c r="A16" s="3">
        <v>14</v>
      </c>
      <c r="B16" s="3" t="s">
        <v>50</v>
      </c>
      <c r="C16" s="3" t="s">
        <v>11</v>
      </c>
      <c r="D16" s="3" t="s">
        <v>51</v>
      </c>
      <c r="E16" s="3" t="s">
        <v>134</v>
      </c>
      <c r="F16" s="5" t="s">
        <v>52</v>
      </c>
      <c r="G16" s="7" t="s">
        <v>148</v>
      </c>
      <c r="H16" s="7" t="s">
        <v>188</v>
      </c>
      <c r="I16" s="8"/>
    </row>
    <row r="17" spans="1:9" ht="60" customHeight="1" x14ac:dyDescent="0.8">
      <c r="A17" s="3">
        <v>15</v>
      </c>
      <c r="B17" s="3" t="s">
        <v>53</v>
      </c>
      <c r="C17" s="3" t="s">
        <v>11</v>
      </c>
      <c r="D17" s="3" t="s">
        <v>54</v>
      </c>
      <c r="E17" s="3" t="s">
        <v>134</v>
      </c>
      <c r="F17" s="5" t="s">
        <v>55</v>
      </c>
      <c r="G17" s="7" t="s">
        <v>149</v>
      </c>
      <c r="H17" s="7" t="s">
        <v>213</v>
      </c>
      <c r="I17" s="8"/>
    </row>
    <row r="18" spans="1:9" ht="60" customHeight="1" x14ac:dyDescent="0.8">
      <c r="A18" s="3">
        <v>16</v>
      </c>
      <c r="B18" s="3" t="s">
        <v>56</v>
      </c>
      <c r="C18" s="3" t="s">
        <v>11</v>
      </c>
      <c r="D18" s="3" t="s">
        <v>57</v>
      </c>
      <c r="E18" s="3" t="s">
        <v>134</v>
      </c>
      <c r="F18" s="5" t="s">
        <v>58</v>
      </c>
      <c r="G18" s="7" t="s">
        <v>150</v>
      </c>
      <c r="H18" s="7" t="s">
        <v>189</v>
      </c>
      <c r="I18" s="8"/>
    </row>
    <row r="19" spans="1:9" ht="60" customHeight="1" x14ac:dyDescent="0.8">
      <c r="A19" s="3">
        <v>17</v>
      </c>
      <c r="B19" s="3" t="s">
        <v>59</v>
      </c>
      <c r="C19" s="3" t="s">
        <v>11</v>
      </c>
      <c r="D19" s="3" t="s">
        <v>60</v>
      </c>
      <c r="E19" s="3" t="s">
        <v>134</v>
      </c>
      <c r="F19" s="5" t="s">
        <v>61</v>
      </c>
      <c r="G19" s="7" t="s">
        <v>151</v>
      </c>
      <c r="H19" s="7" t="s">
        <v>190</v>
      </c>
      <c r="I19" s="8"/>
    </row>
    <row r="20" spans="1:9" ht="60" customHeight="1" x14ac:dyDescent="0.8">
      <c r="A20" s="3">
        <v>18</v>
      </c>
      <c r="B20" s="3" t="s">
        <v>62</v>
      </c>
      <c r="C20" s="3" t="s">
        <v>11</v>
      </c>
      <c r="D20" s="3" t="s">
        <v>63</v>
      </c>
      <c r="E20" s="3" t="s">
        <v>134</v>
      </c>
      <c r="F20" s="5" t="s">
        <v>64</v>
      </c>
      <c r="G20" s="7" t="s">
        <v>152</v>
      </c>
      <c r="H20" s="7" t="s">
        <v>191</v>
      </c>
      <c r="I20" s="8"/>
    </row>
    <row r="21" spans="1:9" ht="60" customHeight="1" x14ac:dyDescent="0.8">
      <c r="A21" s="3">
        <v>19</v>
      </c>
      <c r="B21" s="3" t="s">
        <v>65</v>
      </c>
      <c r="C21" s="3" t="s">
        <v>11</v>
      </c>
      <c r="D21" s="3" t="s">
        <v>66</v>
      </c>
      <c r="E21" s="3" t="s">
        <v>134</v>
      </c>
      <c r="F21" s="5" t="s">
        <v>67</v>
      </c>
      <c r="G21" s="7" t="s">
        <v>153</v>
      </c>
      <c r="H21" s="7" t="s">
        <v>192</v>
      </c>
      <c r="I21" s="8"/>
    </row>
    <row r="22" spans="1:9" ht="60" customHeight="1" x14ac:dyDescent="0.8">
      <c r="A22" s="3">
        <v>20</v>
      </c>
      <c r="B22" s="3" t="s">
        <v>68</v>
      </c>
      <c r="C22" s="3" t="s">
        <v>11</v>
      </c>
      <c r="D22" s="3" t="s">
        <v>69</v>
      </c>
      <c r="E22" s="3" t="s">
        <v>134</v>
      </c>
      <c r="F22" s="5" t="s">
        <v>70</v>
      </c>
      <c r="G22" s="7" t="s">
        <v>154</v>
      </c>
      <c r="H22" s="7" t="s">
        <v>193</v>
      </c>
      <c r="I22" s="8"/>
    </row>
    <row r="23" spans="1:9" ht="60" customHeight="1" x14ac:dyDescent="0.8">
      <c r="A23" s="3">
        <v>21</v>
      </c>
      <c r="B23" s="3" t="s">
        <v>71</v>
      </c>
      <c r="C23" s="3" t="s">
        <v>11</v>
      </c>
      <c r="D23" s="3" t="s">
        <v>72</v>
      </c>
      <c r="E23" s="3" t="s">
        <v>134</v>
      </c>
      <c r="F23" s="5" t="s">
        <v>73</v>
      </c>
      <c r="G23" s="7" t="s">
        <v>155</v>
      </c>
      <c r="H23" s="7" t="s">
        <v>194</v>
      </c>
      <c r="I23" s="8"/>
    </row>
    <row r="24" spans="1:9" ht="60" customHeight="1" x14ac:dyDescent="0.8">
      <c r="A24" s="3">
        <v>22</v>
      </c>
      <c r="B24" s="3" t="s">
        <v>74</v>
      </c>
      <c r="C24" s="3" t="s">
        <v>11</v>
      </c>
      <c r="D24" s="3" t="s">
        <v>75</v>
      </c>
      <c r="E24" s="3" t="s">
        <v>134</v>
      </c>
      <c r="F24" s="5" t="s">
        <v>76</v>
      </c>
      <c r="G24" s="7" t="s">
        <v>156</v>
      </c>
      <c r="H24" s="7" t="s">
        <v>195</v>
      </c>
      <c r="I24" s="8"/>
    </row>
    <row r="25" spans="1:9" ht="60" customHeight="1" x14ac:dyDescent="0.8">
      <c r="A25" s="3">
        <v>23</v>
      </c>
      <c r="B25" s="3" t="s">
        <v>77</v>
      </c>
      <c r="C25" s="3" t="s">
        <v>11</v>
      </c>
      <c r="D25" s="3" t="s">
        <v>78</v>
      </c>
      <c r="E25" s="3" t="s">
        <v>134</v>
      </c>
      <c r="F25" s="5" t="s">
        <v>79</v>
      </c>
      <c r="G25" s="7" t="s">
        <v>157</v>
      </c>
      <c r="H25" s="7" t="s">
        <v>196</v>
      </c>
      <c r="I25" s="8"/>
    </row>
    <row r="26" spans="1:9" ht="60" customHeight="1" x14ac:dyDescent="0.8">
      <c r="A26" s="3">
        <v>24</v>
      </c>
      <c r="B26" s="3" t="s">
        <v>80</v>
      </c>
      <c r="C26" s="3" t="s">
        <v>11</v>
      </c>
      <c r="D26" s="3" t="s">
        <v>81</v>
      </c>
      <c r="E26" s="3" t="s">
        <v>134</v>
      </c>
      <c r="F26" s="5" t="s">
        <v>82</v>
      </c>
      <c r="G26" s="7" t="s">
        <v>158</v>
      </c>
      <c r="H26" s="7" t="s">
        <v>197</v>
      </c>
      <c r="I26" s="8"/>
    </row>
    <row r="27" spans="1:9" ht="60" customHeight="1" x14ac:dyDescent="0.8">
      <c r="A27" s="3">
        <v>25</v>
      </c>
      <c r="B27" s="3" t="s">
        <v>83</v>
      </c>
      <c r="C27" s="3" t="s">
        <v>11</v>
      </c>
      <c r="D27" s="3" t="s">
        <v>84</v>
      </c>
      <c r="E27" s="3" t="s">
        <v>134</v>
      </c>
      <c r="F27" s="5" t="s">
        <v>85</v>
      </c>
      <c r="G27" s="7" t="s">
        <v>159</v>
      </c>
      <c r="H27" s="7" t="s">
        <v>198</v>
      </c>
      <c r="I27" s="8"/>
    </row>
    <row r="28" spans="1:9" ht="60" customHeight="1" x14ac:dyDescent="0.8">
      <c r="A28" s="3">
        <v>26</v>
      </c>
      <c r="B28" s="3" t="s">
        <v>86</v>
      </c>
      <c r="C28" s="3" t="s">
        <v>11</v>
      </c>
      <c r="D28" s="3" t="s">
        <v>87</v>
      </c>
      <c r="E28" s="3" t="s">
        <v>134</v>
      </c>
      <c r="F28" s="5" t="s">
        <v>88</v>
      </c>
      <c r="G28" s="7" t="s">
        <v>160</v>
      </c>
      <c r="H28" s="7" t="s">
        <v>199</v>
      </c>
      <c r="I28" s="8"/>
    </row>
    <row r="29" spans="1:9" ht="60" customHeight="1" x14ac:dyDescent="0.8">
      <c r="A29" s="3">
        <v>27</v>
      </c>
      <c r="B29" s="3" t="s">
        <v>89</v>
      </c>
      <c r="C29" s="3" t="s">
        <v>11</v>
      </c>
      <c r="D29" s="3" t="s">
        <v>90</v>
      </c>
      <c r="E29" s="3" t="s">
        <v>134</v>
      </c>
      <c r="F29" s="5" t="s">
        <v>91</v>
      </c>
      <c r="G29" s="7" t="s">
        <v>161</v>
      </c>
      <c r="H29" s="7" t="s">
        <v>200</v>
      </c>
      <c r="I29" s="8"/>
    </row>
    <row r="30" spans="1:9" ht="60" customHeight="1" x14ac:dyDescent="0.8">
      <c r="A30" s="3">
        <v>28</v>
      </c>
      <c r="B30" s="3" t="s">
        <v>92</v>
      </c>
      <c r="C30" s="3" t="s">
        <v>11</v>
      </c>
      <c r="D30" s="3" t="s">
        <v>93</v>
      </c>
      <c r="E30" s="3" t="s">
        <v>134</v>
      </c>
      <c r="F30" s="5" t="s">
        <v>94</v>
      </c>
      <c r="G30" s="7" t="s">
        <v>162</v>
      </c>
      <c r="H30" s="7" t="s">
        <v>201</v>
      </c>
      <c r="I30" s="8"/>
    </row>
    <row r="31" spans="1:9" ht="60" customHeight="1" x14ac:dyDescent="0.8">
      <c r="A31" s="3">
        <v>29</v>
      </c>
      <c r="B31" s="3" t="s">
        <v>95</v>
      </c>
      <c r="C31" s="3" t="s">
        <v>11</v>
      </c>
      <c r="D31" s="3" t="s">
        <v>96</v>
      </c>
      <c r="E31" s="3" t="s">
        <v>134</v>
      </c>
      <c r="F31" s="5" t="s">
        <v>97</v>
      </c>
      <c r="G31" s="7" t="s">
        <v>163</v>
      </c>
      <c r="H31" s="7" t="s">
        <v>202</v>
      </c>
      <c r="I31" s="8"/>
    </row>
    <row r="32" spans="1:9" ht="60" customHeight="1" x14ac:dyDescent="0.8">
      <c r="A32" s="3">
        <v>30</v>
      </c>
      <c r="B32" s="3" t="s">
        <v>98</v>
      </c>
      <c r="C32" s="3" t="s">
        <v>11</v>
      </c>
      <c r="D32" s="3" t="s">
        <v>99</v>
      </c>
      <c r="E32" s="3" t="s">
        <v>134</v>
      </c>
      <c r="F32" s="5" t="s">
        <v>100</v>
      </c>
      <c r="G32" s="7" t="s">
        <v>164</v>
      </c>
      <c r="H32" s="7" t="s">
        <v>203</v>
      </c>
      <c r="I32" s="8"/>
    </row>
    <row r="33" spans="1:9" ht="60" customHeight="1" x14ac:dyDescent="0.8">
      <c r="A33" s="3">
        <v>31</v>
      </c>
      <c r="B33" s="3" t="s">
        <v>101</v>
      </c>
      <c r="C33" s="3" t="s">
        <v>11</v>
      </c>
      <c r="D33" s="3" t="s">
        <v>102</v>
      </c>
      <c r="E33" s="3" t="s">
        <v>134</v>
      </c>
      <c r="F33" s="5" t="s">
        <v>103</v>
      </c>
      <c r="G33" s="7" t="s">
        <v>165</v>
      </c>
      <c r="H33" s="7" t="s">
        <v>204</v>
      </c>
      <c r="I33" s="8"/>
    </row>
    <row r="34" spans="1:9" ht="60" customHeight="1" x14ac:dyDescent="0.8">
      <c r="A34" s="3">
        <v>32</v>
      </c>
      <c r="B34" s="3" t="s">
        <v>104</v>
      </c>
      <c r="C34" s="3" t="s">
        <v>11</v>
      </c>
      <c r="D34" s="3" t="s">
        <v>105</v>
      </c>
      <c r="E34" s="3" t="s">
        <v>134</v>
      </c>
      <c r="F34" s="5" t="s">
        <v>106</v>
      </c>
      <c r="G34" s="7" t="s">
        <v>166</v>
      </c>
      <c r="H34" s="7" t="s">
        <v>214</v>
      </c>
      <c r="I34" s="8"/>
    </row>
    <row r="35" spans="1:9" ht="60" customHeight="1" x14ac:dyDescent="0.8">
      <c r="A35" s="3">
        <v>33</v>
      </c>
      <c r="B35" s="3" t="s">
        <v>107</v>
      </c>
      <c r="C35" s="3" t="s">
        <v>11</v>
      </c>
      <c r="D35" s="3" t="s">
        <v>108</v>
      </c>
      <c r="E35" s="3" t="s">
        <v>134</v>
      </c>
      <c r="F35" s="5" t="s">
        <v>109</v>
      </c>
      <c r="G35" s="7" t="s">
        <v>167</v>
      </c>
      <c r="H35" s="7" t="s">
        <v>205</v>
      </c>
      <c r="I35" s="8"/>
    </row>
    <row r="36" spans="1:9" ht="60" customHeight="1" x14ac:dyDescent="0.8">
      <c r="A36" s="3">
        <v>34</v>
      </c>
      <c r="B36" s="3" t="s">
        <v>110</v>
      </c>
      <c r="C36" s="3" t="s">
        <v>111</v>
      </c>
      <c r="D36" s="3" t="s">
        <v>112</v>
      </c>
      <c r="E36" s="3" t="s">
        <v>134</v>
      </c>
      <c r="F36" s="5" t="s">
        <v>113</v>
      </c>
      <c r="G36" s="7" t="s">
        <v>168</v>
      </c>
      <c r="H36" s="7" t="s">
        <v>206</v>
      </c>
      <c r="I36" s="8"/>
    </row>
    <row r="37" spans="1:9" ht="60" customHeight="1" x14ac:dyDescent="0.8">
      <c r="A37" s="3">
        <v>35</v>
      </c>
      <c r="B37" s="3" t="s">
        <v>114</v>
      </c>
      <c r="C37" s="3" t="s">
        <v>11</v>
      </c>
      <c r="D37" s="3" t="s">
        <v>115</v>
      </c>
      <c r="E37" s="3" t="s">
        <v>134</v>
      </c>
      <c r="F37" s="5" t="s">
        <v>116</v>
      </c>
      <c r="G37" s="7" t="s">
        <v>169</v>
      </c>
      <c r="H37" s="7" t="s">
        <v>207</v>
      </c>
      <c r="I37" s="8"/>
    </row>
    <row r="38" spans="1:9" ht="60" customHeight="1" x14ac:dyDescent="0.8">
      <c r="A38" s="3">
        <v>36</v>
      </c>
      <c r="B38" s="3" t="s">
        <v>117</v>
      </c>
      <c r="C38" s="3" t="s">
        <v>11</v>
      </c>
      <c r="D38" s="3" t="s">
        <v>118</v>
      </c>
      <c r="E38" s="3" t="s">
        <v>134</v>
      </c>
      <c r="F38" s="5" t="s">
        <v>119</v>
      </c>
      <c r="G38" s="7" t="s">
        <v>170</v>
      </c>
      <c r="H38" s="7" t="s">
        <v>208</v>
      </c>
      <c r="I38" s="8"/>
    </row>
    <row r="39" spans="1:9" ht="60" customHeight="1" x14ac:dyDescent="0.8">
      <c r="A39" s="3">
        <v>37</v>
      </c>
      <c r="B39" s="3" t="s">
        <v>120</v>
      </c>
      <c r="C39" s="3" t="s">
        <v>11</v>
      </c>
      <c r="D39" s="3" t="s">
        <v>121</v>
      </c>
      <c r="E39" s="3" t="s">
        <v>134</v>
      </c>
      <c r="F39" s="5" t="s">
        <v>122</v>
      </c>
      <c r="G39" s="7" t="s">
        <v>171</v>
      </c>
      <c r="H39" s="7" t="s">
        <v>209</v>
      </c>
      <c r="I39" s="8"/>
    </row>
    <row r="40" spans="1:9" ht="60" customHeight="1" x14ac:dyDescent="0.8">
      <c r="A40" s="3">
        <v>38</v>
      </c>
      <c r="B40" s="3" t="s">
        <v>123</v>
      </c>
      <c r="C40" s="3" t="s">
        <v>11</v>
      </c>
      <c r="D40" s="3" t="s">
        <v>124</v>
      </c>
      <c r="E40" s="3" t="s">
        <v>134</v>
      </c>
      <c r="F40" s="5" t="s">
        <v>125</v>
      </c>
      <c r="G40" s="7" t="s">
        <v>172</v>
      </c>
      <c r="H40" s="7" t="s">
        <v>210</v>
      </c>
      <c r="I40" s="8"/>
    </row>
    <row r="41" spans="1:9" ht="60" customHeight="1" x14ac:dyDescent="0.8">
      <c r="A41" s="3">
        <v>39</v>
      </c>
      <c r="B41" s="3" t="s">
        <v>126</v>
      </c>
      <c r="C41" s="3" t="s">
        <v>11</v>
      </c>
      <c r="D41" s="3" t="s">
        <v>127</v>
      </c>
      <c r="E41" s="3" t="s">
        <v>134</v>
      </c>
      <c r="F41" s="5" t="s">
        <v>128</v>
      </c>
      <c r="G41" s="7" t="s">
        <v>173</v>
      </c>
      <c r="H41" s="7" t="s">
        <v>215</v>
      </c>
      <c r="I41" s="8"/>
    </row>
    <row r="42" spans="1:9" ht="60" customHeight="1" x14ac:dyDescent="0.8">
      <c r="A42" s="3">
        <v>40</v>
      </c>
      <c r="B42" s="3" t="s">
        <v>129</v>
      </c>
      <c r="C42" s="3" t="s">
        <v>11</v>
      </c>
      <c r="D42" s="3" t="s">
        <v>130</v>
      </c>
      <c r="E42" s="3" t="s">
        <v>134</v>
      </c>
      <c r="F42" s="5" t="s">
        <v>131</v>
      </c>
      <c r="G42" s="7" t="s">
        <v>174</v>
      </c>
      <c r="H42" s="7" t="s">
        <v>211</v>
      </c>
      <c r="I42" s="8"/>
    </row>
    <row r="43" spans="1:9" x14ac:dyDescent="0.8">
      <c r="A43" s="71"/>
      <c r="B43" s="71"/>
      <c r="C43" s="71"/>
      <c r="D43" s="71"/>
      <c r="E43" s="71"/>
      <c r="F43" s="72"/>
      <c r="G43" s="72"/>
      <c r="H43" s="72"/>
      <c r="I43" s="71"/>
    </row>
    <row r="44" spans="1:9" x14ac:dyDescent="0.8">
      <c r="A44" s="71"/>
      <c r="B44" s="71"/>
      <c r="C44" s="71"/>
      <c r="D44" s="71"/>
      <c r="E44" s="71"/>
      <c r="F44" s="72"/>
      <c r="G44" s="72"/>
      <c r="H44" s="72"/>
      <c r="I44" s="71"/>
    </row>
    <row r="45" spans="1:9" ht="39.9" customHeight="1" x14ac:dyDescent="0.8">
      <c r="A45" s="73" t="s">
        <v>132</v>
      </c>
      <c r="B45" s="71"/>
      <c r="C45" s="71"/>
      <c r="D45" s="71"/>
      <c r="E45" s="71"/>
      <c r="F45" s="72"/>
      <c r="G45" s="74" t="s">
        <v>133</v>
      </c>
      <c r="H45" s="72"/>
      <c r="I45" s="71"/>
    </row>
    <row r="46" spans="1:9" x14ac:dyDescent="0.8">
      <c r="A46" s="71"/>
      <c r="B46" s="71"/>
      <c r="C46" s="71"/>
      <c r="D46" s="71"/>
      <c r="E46" s="71"/>
      <c r="F46" s="72"/>
      <c r="G46" s="72"/>
      <c r="H46" s="72"/>
      <c r="I46" s="71"/>
    </row>
    <row r="47" spans="1:9" x14ac:dyDescent="0.8">
      <c r="A47" s="71"/>
      <c r="B47" s="71"/>
      <c r="C47" s="71"/>
      <c r="D47" s="71"/>
      <c r="E47" s="71"/>
      <c r="F47" s="72"/>
      <c r="G47" s="72"/>
      <c r="H47" s="72"/>
      <c r="I47" s="71"/>
    </row>
    <row r="48" spans="1:9" x14ac:dyDescent="0.8">
      <c r="A48" s="71"/>
      <c r="B48" s="71"/>
      <c r="C48" s="71"/>
      <c r="D48" s="71"/>
      <c r="E48" s="71"/>
      <c r="F48" s="72"/>
      <c r="G48" s="72"/>
      <c r="H48" s="72"/>
      <c r="I48" s="71"/>
    </row>
    <row r="49" spans="1:9" x14ac:dyDescent="0.8">
      <c r="A49" s="71"/>
      <c r="B49" s="71"/>
      <c r="C49" s="71"/>
      <c r="D49" s="71"/>
      <c r="E49" s="71"/>
      <c r="F49" s="72"/>
      <c r="G49" s="72"/>
      <c r="H49" s="72"/>
      <c r="I49" s="71"/>
    </row>
    <row r="50" spans="1:9" x14ac:dyDescent="0.8">
      <c r="A50" s="71"/>
      <c r="B50" s="71"/>
      <c r="C50" s="71"/>
      <c r="D50" s="71"/>
      <c r="E50" s="71"/>
      <c r="F50" s="72"/>
      <c r="G50" s="72"/>
      <c r="H50" s="72"/>
      <c r="I50" s="71"/>
    </row>
  </sheetData>
  <sheetProtection formatCells="0" formatColumns="0" formatRows="0" insertColumns="0" insertRows="0" insertHyperlinks="0" deleteColumns="0" deleteRows="0" sort="0" autoFilter="0" pivotTables="0"/>
  <mergeCells count="4">
    <mergeCell ref="A1:I1"/>
    <mergeCell ref="A43:I44"/>
    <mergeCell ref="A45:F50"/>
    <mergeCell ref="G45:I50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44"/>
  <sheetViews>
    <sheetView topLeftCell="Q1" workbookViewId="0">
      <selection activeCell="AS2" sqref="AS2"/>
    </sheetView>
  </sheetViews>
  <sheetFormatPr defaultRowHeight="22.8" x14ac:dyDescent="0.8"/>
  <cols>
    <col min="1" max="1" width="6" style="10" customWidth="1"/>
    <col min="2" max="2" width="16" style="10" customWidth="1"/>
    <col min="3" max="3" width="4" style="10" customWidth="1"/>
    <col min="4" max="4" width="12" style="10" customWidth="1"/>
    <col min="5" max="5" width="13" style="10" customWidth="1"/>
    <col min="6" max="6" width="23" style="11" customWidth="1"/>
    <col min="7" max="8" width="17" style="11" customWidth="1"/>
    <col min="9" max="9" width="20.5" style="10" customWidth="1"/>
    <col min="10" max="10" width="11.59765625" style="47" customWidth="1"/>
    <col min="11" max="11" width="9.5" style="47" customWidth="1"/>
    <col min="12" max="12" width="10.3984375" style="47" customWidth="1"/>
    <col min="13" max="13" width="11.19921875" style="48" customWidth="1"/>
    <col min="14" max="17" width="8.19921875" style="47" customWidth="1"/>
    <col min="18" max="18" width="12.59765625" style="47" customWidth="1"/>
    <col min="19" max="19" width="12.69921875" style="47" customWidth="1"/>
    <col min="20" max="20" width="9.796875" style="47" customWidth="1"/>
    <col min="21" max="21" width="12.5" style="47" customWidth="1"/>
    <col min="22" max="22" width="13.09765625" style="48" customWidth="1"/>
    <col min="23" max="24" width="8.19921875" style="47" customWidth="1"/>
    <col min="25" max="25" width="11.19921875" style="47" customWidth="1"/>
    <col min="26" max="26" width="9.5" style="47" customWidth="1"/>
    <col min="27" max="27" width="9.09765625" style="47" customWidth="1"/>
    <col min="28" max="28" width="9.09765625" style="49" customWidth="1"/>
    <col min="29" max="29" width="8" style="47" hidden="1" customWidth="1"/>
    <col min="30" max="30" width="15.796875" style="47" hidden="1" customWidth="1"/>
    <col min="31" max="31" width="8" style="47" hidden="1" customWidth="1"/>
    <col min="32" max="32" width="11.59765625" style="47" hidden="1" customWidth="1"/>
    <col min="33" max="33" width="15.796875" style="47" hidden="1" customWidth="1"/>
    <col min="34" max="34" width="11.796875" style="47" hidden="1" customWidth="1"/>
    <col min="35" max="35" width="12.5" style="47" hidden="1" customWidth="1"/>
    <col min="36" max="36" width="13" style="47" hidden="1" customWidth="1"/>
    <col min="37" max="37" width="11.796875" style="47" hidden="1" customWidth="1"/>
    <col min="38" max="38" width="12.5" style="47" hidden="1" customWidth="1"/>
    <col min="39" max="39" width="13" style="47" hidden="1" customWidth="1"/>
    <col min="40" max="40" width="11.796875" style="47" hidden="1" customWidth="1"/>
    <col min="41" max="41" width="12.5" style="47" hidden="1" customWidth="1"/>
    <col min="42" max="42" width="13" style="47" hidden="1" customWidth="1"/>
    <col min="43" max="43" width="8" style="47" hidden="1" customWidth="1"/>
    <col min="44" max="44" width="8.796875" style="47"/>
    <col min="45" max="45" width="9.796875" style="47" customWidth="1"/>
    <col min="46" max="51" width="8.796875" style="47"/>
    <col min="52" max="52" width="10" style="47" customWidth="1"/>
    <col min="53" max="53" width="10.69921875" style="47" customWidth="1"/>
    <col min="54" max="54" width="9.09765625" style="47" bestFit="1" customWidth="1"/>
    <col min="55" max="55" width="36.5" style="47" customWidth="1"/>
    <col min="56" max="16384" width="8.796875" style="10"/>
  </cols>
  <sheetData>
    <row r="1" spans="1:55" ht="159.9" customHeight="1" thickTop="1" x14ac:dyDescent="0.8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5" t="s">
        <v>216</v>
      </c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12"/>
      <c r="AC1" s="13" t="s">
        <v>3</v>
      </c>
      <c r="AD1" s="13" t="s">
        <v>217</v>
      </c>
      <c r="AE1" s="14" t="s">
        <v>3</v>
      </c>
      <c r="AF1" s="14" t="s">
        <v>218</v>
      </c>
      <c r="AG1" s="14" t="s">
        <v>217</v>
      </c>
      <c r="AH1" s="15" t="s">
        <v>219</v>
      </c>
      <c r="AI1" s="15" t="s">
        <v>220</v>
      </c>
      <c r="AJ1" s="15" t="s">
        <v>221</v>
      </c>
      <c r="AK1" s="16" t="s">
        <v>219</v>
      </c>
      <c r="AL1" s="16" t="s">
        <v>220</v>
      </c>
      <c r="AM1" s="16" t="s">
        <v>221</v>
      </c>
      <c r="AN1" s="17" t="s">
        <v>219</v>
      </c>
      <c r="AO1" s="17" t="s">
        <v>220</v>
      </c>
      <c r="AP1" s="17" t="s">
        <v>221</v>
      </c>
      <c r="AQ1" s="18"/>
      <c r="AR1" s="19" t="s">
        <v>222</v>
      </c>
      <c r="AS1" s="19" t="s">
        <v>223</v>
      </c>
      <c r="AT1" s="19" t="s">
        <v>224</v>
      </c>
      <c r="AU1" s="19" t="s">
        <v>225</v>
      </c>
      <c r="AV1" s="19" t="s">
        <v>226</v>
      </c>
      <c r="AW1" s="19" t="s">
        <v>227</v>
      </c>
      <c r="AX1" s="19" t="s">
        <v>219</v>
      </c>
      <c r="AY1" s="19" t="s">
        <v>228</v>
      </c>
      <c r="AZ1" s="19" t="s">
        <v>229</v>
      </c>
      <c r="BA1" s="19" t="s">
        <v>230</v>
      </c>
      <c r="BB1" s="20" t="s">
        <v>231</v>
      </c>
      <c r="BC1" s="21" t="s">
        <v>232</v>
      </c>
    </row>
    <row r="2" spans="1:55" ht="69.900000000000006" customHeight="1" thickBot="1" x14ac:dyDescent="0.8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9" t="s">
        <v>8</v>
      </c>
      <c r="I2" s="2" t="s">
        <v>9</v>
      </c>
      <c r="J2" s="22" t="s">
        <v>219</v>
      </c>
      <c r="K2" s="23" t="s">
        <v>218</v>
      </c>
      <c r="L2" s="23" t="s">
        <v>233</v>
      </c>
      <c r="M2" s="24" t="s">
        <v>234</v>
      </c>
      <c r="N2" s="23" t="s">
        <v>235</v>
      </c>
      <c r="O2" s="23" t="s">
        <v>236</v>
      </c>
      <c r="P2" s="23" t="s">
        <v>237</v>
      </c>
      <c r="Q2" s="23" t="s">
        <v>220</v>
      </c>
      <c r="R2" s="23" t="s">
        <v>238</v>
      </c>
      <c r="S2" s="23" t="s">
        <v>239</v>
      </c>
      <c r="T2" s="23" t="s">
        <v>240</v>
      </c>
      <c r="U2" s="23" t="s">
        <v>241</v>
      </c>
      <c r="V2" s="24" t="s">
        <v>242</v>
      </c>
      <c r="W2" s="23" t="s">
        <v>243</v>
      </c>
      <c r="X2" s="23" t="s">
        <v>244</v>
      </c>
      <c r="Y2" s="23" t="s">
        <v>245</v>
      </c>
      <c r="Z2" s="23" t="s">
        <v>221</v>
      </c>
      <c r="AA2" s="23" t="s">
        <v>217</v>
      </c>
      <c r="AB2" s="25"/>
      <c r="AC2" s="26" t="s">
        <v>246</v>
      </c>
      <c r="AD2" s="26">
        <v>1</v>
      </c>
      <c r="AE2" s="27" t="s">
        <v>246</v>
      </c>
      <c r="AF2" s="27">
        <v>2</v>
      </c>
      <c r="AG2" s="27">
        <v>1</v>
      </c>
      <c r="AH2" s="28">
        <v>2</v>
      </c>
      <c r="AI2" s="28">
        <v>1</v>
      </c>
      <c r="AJ2" s="28">
        <v>1</v>
      </c>
      <c r="AK2" s="29"/>
      <c r="AL2" s="29">
        <v>2</v>
      </c>
      <c r="AM2" s="29">
        <v>1</v>
      </c>
      <c r="AN2" s="30"/>
      <c r="AO2" s="30">
        <v>1</v>
      </c>
      <c r="AP2" s="30">
        <v>2</v>
      </c>
      <c r="AQ2" s="31"/>
      <c r="AR2" s="32">
        <f>COUNTA($A$3:$A42)</f>
        <v>40</v>
      </c>
      <c r="AS2" s="32">
        <f>COUNTIF($C$3:$C42,"ស្រី")</f>
        <v>39</v>
      </c>
      <c r="AT2" s="32">
        <f>COUNTIF($AA$3:$AA42,1)</f>
        <v>40</v>
      </c>
      <c r="AU2" s="32">
        <f>DCOUNT($A$2:$AA42,"ផ្ទៀងផ្ទាត់ចុងក្រោយ",$AC$1:$AD$2)</f>
        <v>39</v>
      </c>
      <c r="AV2" s="32">
        <f>COUNTIF($AA$3:$AA$42,2)</f>
        <v>0</v>
      </c>
      <c r="AW2" s="32">
        <f>COUNTIF(K:K,2)</f>
        <v>0</v>
      </c>
      <c r="AX2" s="32">
        <f>DCOUNT($A$2:$AA42,"គ្មានស្នាមមេដៃ",$AH$1:$AJ$2)</f>
        <v>0</v>
      </c>
      <c r="AY2" s="32">
        <f>DCOUNT($A$2:$AA42,"NID_problem",$AK$1:$AM$2)</f>
        <v>0</v>
      </c>
      <c r="AZ2" s="32">
        <f>DCOUNT($A$2:$AA42,"NID_problem",$AN$1:$AP$2)</f>
        <v>0</v>
      </c>
      <c r="BA2" s="32">
        <f>((AR2-AT2)-SUM(AW2,AX2,AY2,AZ2))</f>
        <v>0</v>
      </c>
      <c r="BB2" s="33" t="str">
        <f>IF((AR2-AT2)=(AW2+AY2+AZ2+AX2+BA2),"ត្រឹមត្រូវ","មិនត្រឹមត្រូវ")</f>
        <v>ត្រឹមត្រូវ</v>
      </c>
      <c r="BC2" s="34"/>
    </row>
    <row r="3" spans="1:55" ht="60" customHeight="1" x14ac:dyDescent="0.8">
      <c r="A3" s="3">
        <v>1</v>
      </c>
      <c r="B3" s="3" t="s">
        <v>10</v>
      </c>
      <c r="C3" s="3" t="s">
        <v>246</v>
      </c>
      <c r="D3" s="3" t="s">
        <v>12</v>
      </c>
      <c r="E3" s="3" t="s">
        <v>134</v>
      </c>
      <c r="F3" s="5" t="s">
        <v>13</v>
      </c>
      <c r="G3" s="6" t="s">
        <v>135</v>
      </c>
      <c r="H3" s="6" t="s">
        <v>175</v>
      </c>
      <c r="I3" s="8"/>
      <c r="J3" s="35"/>
      <c r="K3" s="36">
        <f>IF(OR(H3="បរទេស",G3="បរទេស"),2,1)</f>
        <v>1</v>
      </c>
      <c r="L3" s="37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061678892</v>
      </c>
      <c r="M3" s="38" t="str">
        <f>IF(L3="បរទេស","បរទេស",IF(AND($BC$2=1,LEN(L3)=8),"0"&amp;L3,IF(LEN(L3)&gt;9,2,LEFT(L3,9))))</f>
        <v>061678892</v>
      </c>
      <c r="N3" s="39">
        <f>IF(L3="បរទេស",1,IF((LEN($M3)-9)=0,1,2))</f>
        <v>1</v>
      </c>
      <c r="O3" s="39">
        <f>IF(M3="",2,1)</f>
        <v>1</v>
      </c>
      <c r="P3" s="39">
        <f t="shared" ref="P3:P42" si="0">IF(M3="បរទេស",1,IF(COUNTIF(M:M,$M3)&gt;1,2,1))</f>
        <v>1</v>
      </c>
      <c r="Q3" s="40">
        <f>IF(M3="បរទេស",1,MAX(N3:P3))</f>
        <v>1</v>
      </c>
      <c r="R3" s="41" t="str">
        <f>H3</f>
        <v>086260659</v>
      </c>
      <c r="S3" s="37" t="str">
        <f>SUBSTITUTE(SUBSTITUTE(SUBSTITUTE(SUBSTITUTE(SUBSTITUTE(SUBSTITUTE(SUBSTITUTE(SUBSTITUTE(SUBSTITUTE(SUBSTITUTE(SUBSTITUTE(SUBSTITUTE(SUBSTITUTE(SUBSTITUTE(SUBSTITUTE(SUBSTITUTE(SUBSTITUTE(SUBSTITUTE(SUBSTITUTE(SUBSTITUTE(SUBSTITUTE(SUBSTITUTE(R3,"១","1"),"២","2"),"៣","3"),"៤","4"),"៥","5"),"៦","6"),"៧","7"),"៨","8"),"៩","9"),"០","0")," ","")," ",""),"​",""),",","/"),"-",""),"(",""),")",""),"+855","0"),"(855)","0"),"O","0"),"o","0"),".","")</f>
        <v>086260659</v>
      </c>
      <c r="T3" s="39" t="e">
        <f>LEFT(S3, SEARCH("/",S3,1)-1)</f>
        <v>#VALUE!</v>
      </c>
      <c r="U3" s="37" t="str">
        <f>IFERROR(T3,S3)</f>
        <v>086260659</v>
      </c>
      <c r="V3" s="42" t="str">
        <f>IF(LEFT(U3,5)="បរទេស","បរទេស",IF(LEFT(U3,3)="855","0"&amp;MID(U3,4,10),IF(LEFT(U3,1)="0",MID(U3,1,10),IF(LEFT(U3,1)&gt;=1,"0"&amp;MID(U3,1,10),U3))))</f>
        <v>086260659</v>
      </c>
      <c r="W3" s="39">
        <f>IF(V3="បរទេស",1,IF(OR(LEN(V3)=9,LEN(V3)=10),1,2))</f>
        <v>1</v>
      </c>
      <c r="X3" s="43">
        <f>IF(V3="",2,1)</f>
        <v>1</v>
      </c>
      <c r="Y3" s="39">
        <f t="shared" ref="Y3:Y42" si="1">IF(V3="បរទេស",1,IF(COUNTIF(V:V,$V3)&gt;1,2,1))</f>
        <v>1</v>
      </c>
      <c r="Z3" s="40">
        <f>IF(V3="បរទេស",1,MAX(W3:Y3))</f>
        <v>1</v>
      </c>
      <c r="AA3" s="40">
        <f>IF(K3=2,2,MAX(J3,Q3,Z3,Z3))</f>
        <v>1</v>
      </c>
      <c r="AB3" s="44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6"/>
      <c r="AR3" s="77" t="s">
        <v>247</v>
      </c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8"/>
    </row>
    <row r="4" spans="1:55" ht="60" customHeight="1" x14ac:dyDescent="0.8">
      <c r="A4" s="3">
        <v>2</v>
      </c>
      <c r="B4" s="3" t="s">
        <v>14</v>
      </c>
      <c r="C4" s="3" t="s">
        <v>246</v>
      </c>
      <c r="D4" s="3" t="s">
        <v>15</v>
      </c>
      <c r="E4" s="3" t="s">
        <v>212</v>
      </c>
      <c r="F4" s="5" t="s">
        <v>16</v>
      </c>
      <c r="G4" s="7" t="s">
        <v>136</v>
      </c>
      <c r="H4" s="7" t="s">
        <v>176</v>
      </c>
      <c r="I4" s="8"/>
      <c r="J4" s="35"/>
      <c r="K4" s="36">
        <f t="shared" ref="K4:K42" si="2">IF(OR(H4="បរទេស",G4="បរទេស"),2,1)</f>
        <v>1</v>
      </c>
      <c r="L4" s="37" t="str">
        <f t="shared" ref="L4:L42" si="3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020770140</v>
      </c>
      <c r="M4" s="38" t="str">
        <f t="shared" ref="M4:M42" si="4">IF(L4="បរទេស","បរទេស",IF(AND($BC$2=1,LEN(L4)=8),"0"&amp;L4,IF(LEN(L4)&gt;9,2,LEFT(L4,9))))</f>
        <v>020770140</v>
      </c>
      <c r="N4" s="39">
        <f t="shared" ref="N4:N42" si="5">IF(L4="បរទេស",1,IF((LEN($M4)-9)=0,1,2))</f>
        <v>1</v>
      </c>
      <c r="O4" s="39">
        <f t="shared" ref="O4:O42" si="6">IF(M4="",2,1)</f>
        <v>1</v>
      </c>
      <c r="P4" s="39">
        <f t="shared" si="0"/>
        <v>1</v>
      </c>
      <c r="Q4" s="40">
        <f t="shared" ref="Q4:Q42" si="7">IF(M4="បរទេស",1,MAX(N4:P4))</f>
        <v>1</v>
      </c>
      <c r="R4" s="41" t="str">
        <f t="shared" ref="R4:R42" si="8">H4</f>
        <v>098523736</v>
      </c>
      <c r="S4" s="37" t="str">
        <f t="shared" ref="S4:S42" si="9">SUBSTITUTE(SUBSTITUTE(SUBSTITUTE(SUBSTITUTE(SUBSTITUTE(SUBSTITUTE(SUBSTITUTE(SUBSTITUTE(SUBSTITUTE(SUBSTITUTE(SUBSTITUTE(SUBSTITUTE(SUBSTITUTE(SUBSTITUTE(SUBSTITUTE(SUBSTITUTE(SUBSTITUTE(SUBSTITUTE(SUBSTITUTE(SUBSTITUTE(SUBSTITUTE(SUBSTITUTE(R4,"១","1"),"២","2"),"៣","3"),"៤","4"),"៥","5"),"៦","6"),"៧","7"),"៨","8"),"៩","9"),"០","0")," ","")," ",""),"​",""),",","/"),"-",""),"(",""),")",""),"+855","0"),"(855)","0"),"O","0"),"o","0"),".","")</f>
        <v>098523736</v>
      </c>
      <c r="T4" s="39" t="e">
        <f t="shared" ref="T4:T42" si="10">LEFT(S4, SEARCH("/",S4,1)-1)</f>
        <v>#VALUE!</v>
      </c>
      <c r="U4" s="37" t="str">
        <f t="shared" ref="U4:U42" si="11">IFERROR(T4,S4)</f>
        <v>098523736</v>
      </c>
      <c r="V4" s="42" t="str">
        <f t="shared" ref="V4:V42" si="12">IF(LEFT(U4,5)="បរទេស","បរទេស",IF(LEFT(U4,3)="855","0"&amp;MID(U4,4,10),IF(LEFT(U4,1)="0",MID(U4,1,10),IF(LEFT(U4,1)&gt;=1,"0"&amp;MID(U4,1,10),U4))))</f>
        <v>098523736</v>
      </c>
      <c r="W4" s="39">
        <f t="shared" ref="W4:W42" si="13">IF(V4="បរទេស",1,IF(OR(LEN(V4)=9,LEN(V4)=10),1,2))</f>
        <v>1</v>
      </c>
      <c r="X4" s="43">
        <f t="shared" ref="X4:X42" si="14">IF(V4="",2,1)</f>
        <v>1</v>
      </c>
      <c r="Y4" s="39">
        <f t="shared" si="1"/>
        <v>1</v>
      </c>
      <c r="Z4" s="40">
        <f t="shared" ref="Z4:Z42" si="15">IF(V4="បរទេស",1,MAX(W4:Y4))</f>
        <v>1</v>
      </c>
      <c r="AA4" s="40">
        <f t="shared" ref="AA4:AA42" si="16">IF(K4=2,2,MAX(J4,Q4,Z4,Z4))</f>
        <v>1</v>
      </c>
    </row>
    <row r="5" spans="1:55" ht="60" customHeight="1" x14ac:dyDescent="0.8">
      <c r="A5" s="3">
        <v>3</v>
      </c>
      <c r="B5" s="3" t="s">
        <v>17</v>
      </c>
      <c r="C5" s="3" t="s">
        <v>246</v>
      </c>
      <c r="D5" s="3" t="s">
        <v>18</v>
      </c>
      <c r="E5" s="3" t="s">
        <v>134</v>
      </c>
      <c r="F5" s="5" t="s">
        <v>19</v>
      </c>
      <c r="G5" s="7" t="s">
        <v>137</v>
      </c>
      <c r="H5" s="7" t="s">
        <v>177</v>
      </c>
      <c r="I5" s="8"/>
      <c r="J5" s="35"/>
      <c r="K5" s="36">
        <f t="shared" si="2"/>
        <v>1</v>
      </c>
      <c r="L5" s="37" t="str">
        <f t="shared" si="3"/>
        <v>030503721</v>
      </c>
      <c r="M5" s="38" t="str">
        <f t="shared" si="4"/>
        <v>030503721</v>
      </c>
      <c r="N5" s="39">
        <f t="shared" si="5"/>
        <v>1</v>
      </c>
      <c r="O5" s="39">
        <f t="shared" si="6"/>
        <v>1</v>
      </c>
      <c r="P5" s="39">
        <f t="shared" si="0"/>
        <v>1</v>
      </c>
      <c r="Q5" s="40">
        <f t="shared" si="7"/>
        <v>1</v>
      </c>
      <c r="R5" s="41" t="str">
        <f t="shared" si="8"/>
        <v>0978303892</v>
      </c>
      <c r="S5" s="37" t="str">
        <f t="shared" si="9"/>
        <v>0978303892</v>
      </c>
      <c r="T5" s="39" t="e">
        <f t="shared" si="10"/>
        <v>#VALUE!</v>
      </c>
      <c r="U5" s="37" t="str">
        <f t="shared" si="11"/>
        <v>0978303892</v>
      </c>
      <c r="V5" s="42" t="str">
        <f t="shared" si="12"/>
        <v>0978303892</v>
      </c>
      <c r="W5" s="39">
        <f t="shared" si="13"/>
        <v>1</v>
      </c>
      <c r="X5" s="43">
        <f t="shared" si="14"/>
        <v>1</v>
      </c>
      <c r="Y5" s="39">
        <f t="shared" si="1"/>
        <v>1</v>
      </c>
      <c r="Z5" s="40">
        <f t="shared" si="15"/>
        <v>1</v>
      </c>
      <c r="AA5" s="40">
        <f t="shared" si="16"/>
        <v>1</v>
      </c>
    </row>
    <row r="6" spans="1:55" ht="60" customHeight="1" x14ac:dyDescent="0.8">
      <c r="A6" s="3">
        <v>4</v>
      </c>
      <c r="B6" s="3" t="s">
        <v>20</v>
      </c>
      <c r="C6" s="3" t="s">
        <v>246</v>
      </c>
      <c r="D6" s="3" t="s">
        <v>21</v>
      </c>
      <c r="E6" s="3" t="s">
        <v>134</v>
      </c>
      <c r="F6" s="5" t="s">
        <v>22</v>
      </c>
      <c r="G6" s="7" t="s">
        <v>138</v>
      </c>
      <c r="H6" s="7" t="s">
        <v>178</v>
      </c>
      <c r="I6" s="8"/>
      <c r="J6" s="35"/>
      <c r="K6" s="36">
        <f t="shared" si="2"/>
        <v>1</v>
      </c>
      <c r="L6" s="37" t="str">
        <f t="shared" si="3"/>
        <v>030814064</v>
      </c>
      <c r="M6" s="38" t="str">
        <f t="shared" si="4"/>
        <v>030814064</v>
      </c>
      <c r="N6" s="39">
        <f t="shared" si="5"/>
        <v>1</v>
      </c>
      <c r="O6" s="39">
        <f t="shared" si="6"/>
        <v>1</v>
      </c>
      <c r="P6" s="39">
        <f t="shared" si="0"/>
        <v>1</v>
      </c>
      <c r="Q6" s="40">
        <f t="shared" si="7"/>
        <v>1</v>
      </c>
      <c r="R6" s="41" t="str">
        <f t="shared" si="8"/>
        <v>0883478000</v>
      </c>
      <c r="S6" s="37" t="str">
        <f t="shared" si="9"/>
        <v>0883478000</v>
      </c>
      <c r="T6" s="39" t="e">
        <f t="shared" si="10"/>
        <v>#VALUE!</v>
      </c>
      <c r="U6" s="37" t="str">
        <f t="shared" si="11"/>
        <v>0883478000</v>
      </c>
      <c r="V6" s="42" t="str">
        <f t="shared" si="12"/>
        <v>0883478000</v>
      </c>
      <c r="W6" s="39">
        <f t="shared" si="13"/>
        <v>1</v>
      </c>
      <c r="X6" s="43">
        <f t="shared" si="14"/>
        <v>1</v>
      </c>
      <c r="Y6" s="39">
        <f t="shared" si="1"/>
        <v>1</v>
      </c>
      <c r="Z6" s="40">
        <f t="shared" si="15"/>
        <v>1</v>
      </c>
      <c r="AA6" s="40">
        <f t="shared" si="16"/>
        <v>1</v>
      </c>
    </row>
    <row r="7" spans="1:55" ht="60" customHeight="1" x14ac:dyDescent="0.8">
      <c r="A7" s="3">
        <v>5</v>
      </c>
      <c r="B7" s="3" t="s">
        <v>23</v>
      </c>
      <c r="C7" s="3" t="s">
        <v>246</v>
      </c>
      <c r="D7" s="3" t="s">
        <v>24</v>
      </c>
      <c r="E7" s="3" t="s">
        <v>134</v>
      </c>
      <c r="F7" s="5" t="s">
        <v>25</v>
      </c>
      <c r="G7" s="7" t="s">
        <v>139</v>
      </c>
      <c r="H7" s="7" t="s">
        <v>179</v>
      </c>
      <c r="I7" s="8"/>
      <c r="J7" s="35"/>
      <c r="K7" s="36">
        <f t="shared" si="2"/>
        <v>1</v>
      </c>
      <c r="L7" s="37" t="str">
        <f t="shared" si="3"/>
        <v>030511450</v>
      </c>
      <c r="M7" s="38" t="str">
        <f t="shared" si="4"/>
        <v>030511450</v>
      </c>
      <c r="N7" s="39">
        <f t="shared" si="5"/>
        <v>1</v>
      </c>
      <c r="O7" s="39">
        <f t="shared" si="6"/>
        <v>1</v>
      </c>
      <c r="P7" s="39">
        <f t="shared" si="0"/>
        <v>1</v>
      </c>
      <c r="Q7" s="40">
        <f t="shared" si="7"/>
        <v>1</v>
      </c>
      <c r="R7" s="41" t="str">
        <f t="shared" si="8"/>
        <v>0963670068</v>
      </c>
      <c r="S7" s="37" t="str">
        <f t="shared" si="9"/>
        <v>0963670068</v>
      </c>
      <c r="T7" s="39" t="e">
        <f t="shared" si="10"/>
        <v>#VALUE!</v>
      </c>
      <c r="U7" s="37" t="str">
        <f t="shared" si="11"/>
        <v>0963670068</v>
      </c>
      <c r="V7" s="42" t="str">
        <f t="shared" si="12"/>
        <v>0963670068</v>
      </c>
      <c r="W7" s="39">
        <f t="shared" si="13"/>
        <v>1</v>
      </c>
      <c r="X7" s="43">
        <f t="shared" si="14"/>
        <v>1</v>
      </c>
      <c r="Y7" s="39">
        <f t="shared" si="1"/>
        <v>1</v>
      </c>
      <c r="Z7" s="40">
        <f t="shared" si="15"/>
        <v>1</v>
      </c>
      <c r="AA7" s="40">
        <f t="shared" si="16"/>
        <v>1</v>
      </c>
    </row>
    <row r="8" spans="1:55" ht="60" customHeight="1" x14ac:dyDescent="0.8">
      <c r="A8" s="3">
        <v>6</v>
      </c>
      <c r="B8" s="3" t="s">
        <v>26</v>
      </c>
      <c r="C8" s="3" t="s">
        <v>246</v>
      </c>
      <c r="D8" s="3" t="s">
        <v>27</v>
      </c>
      <c r="E8" s="3" t="s">
        <v>134</v>
      </c>
      <c r="F8" s="5" t="s">
        <v>28</v>
      </c>
      <c r="G8" s="7" t="s">
        <v>140</v>
      </c>
      <c r="H8" s="7" t="s">
        <v>180</v>
      </c>
      <c r="I8" s="8"/>
      <c r="J8" s="35"/>
      <c r="K8" s="36">
        <f t="shared" si="2"/>
        <v>1</v>
      </c>
      <c r="L8" s="37" t="str">
        <f t="shared" si="3"/>
        <v>030768149</v>
      </c>
      <c r="M8" s="38" t="str">
        <f t="shared" si="4"/>
        <v>030768149</v>
      </c>
      <c r="N8" s="39">
        <f t="shared" si="5"/>
        <v>1</v>
      </c>
      <c r="O8" s="39">
        <f t="shared" si="6"/>
        <v>1</v>
      </c>
      <c r="P8" s="39">
        <f t="shared" si="0"/>
        <v>1</v>
      </c>
      <c r="Q8" s="40">
        <f t="shared" si="7"/>
        <v>1</v>
      </c>
      <c r="R8" s="41" t="str">
        <f t="shared" si="8"/>
        <v>0977457746</v>
      </c>
      <c r="S8" s="37" t="str">
        <f t="shared" si="9"/>
        <v>0977457746</v>
      </c>
      <c r="T8" s="39" t="e">
        <f t="shared" si="10"/>
        <v>#VALUE!</v>
      </c>
      <c r="U8" s="37" t="str">
        <f t="shared" si="11"/>
        <v>0977457746</v>
      </c>
      <c r="V8" s="42" t="str">
        <f t="shared" si="12"/>
        <v>0977457746</v>
      </c>
      <c r="W8" s="39">
        <f t="shared" si="13"/>
        <v>1</v>
      </c>
      <c r="X8" s="43">
        <f t="shared" si="14"/>
        <v>1</v>
      </c>
      <c r="Y8" s="39">
        <f t="shared" si="1"/>
        <v>1</v>
      </c>
      <c r="Z8" s="40">
        <f t="shared" si="15"/>
        <v>1</v>
      </c>
      <c r="AA8" s="40">
        <f t="shared" si="16"/>
        <v>1</v>
      </c>
    </row>
    <row r="9" spans="1:55" ht="60" customHeight="1" x14ac:dyDescent="0.8">
      <c r="A9" s="3">
        <v>7</v>
      </c>
      <c r="B9" s="3" t="s">
        <v>29</v>
      </c>
      <c r="C9" s="3" t="s">
        <v>246</v>
      </c>
      <c r="D9" s="3" t="s">
        <v>30</v>
      </c>
      <c r="E9" s="3" t="s">
        <v>134</v>
      </c>
      <c r="F9" s="5" t="s">
        <v>31</v>
      </c>
      <c r="G9" s="7" t="s">
        <v>141</v>
      </c>
      <c r="H9" s="7" t="s">
        <v>181</v>
      </c>
      <c r="I9" s="8"/>
      <c r="J9" s="35"/>
      <c r="K9" s="36">
        <f t="shared" si="2"/>
        <v>1</v>
      </c>
      <c r="L9" s="37" t="str">
        <f t="shared" si="3"/>
        <v>030462850</v>
      </c>
      <c r="M9" s="38" t="str">
        <f t="shared" si="4"/>
        <v>030462850</v>
      </c>
      <c r="N9" s="39">
        <f t="shared" si="5"/>
        <v>1</v>
      </c>
      <c r="O9" s="39">
        <f t="shared" si="6"/>
        <v>1</v>
      </c>
      <c r="P9" s="39">
        <f t="shared" si="0"/>
        <v>1</v>
      </c>
      <c r="Q9" s="40">
        <f t="shared" si="7"/>
        <v>1</v>
      </c>
      <c r="R9" s="41" t="str">
        <f t="shared" si="8"/>
        <v>087632623</v>
      </c>
      <c r="S9" s="37" t="str">
        <f t="shared" si="9"/>
        <v>087632623</v>
      </c>
      <c r="T9" s="39" t="e">
        <f t="shared" si="10"/>
        <v>#VALUE!</v>
      </c>
      <c r="U9" s="37" t="str">
        <f t="shared" si="11"/>
        <v>087632623</v>
      </c>
      <c r="V9" s="42" t="str">
        <f t="shared" si="12"/>
        <v>087632623</v>
      </c>
      <c r="W9" s="39">
        <f t="shared" si="13"/>
        <v>1</v>
      </c>
      <c r="X9" s="43">
        <f t="shared" si="14"/>
        <v>1</v>
      </c>
      <c r="Y9" s="39">
        <f t="shared" si="1"/>
        <v>1</v>
      </c>
      <c r="Z9" s="40">
        <f t="shared" si="15"/>
        <v>1</v>
      </c>
      <c r="AA9" s="40">
        <f t="shared" si="16"/>
        <v>1</v>
      </c>
    </row>
    <row r="10" spans="1:55" ht="60" customHeight="1" x14ac:dyDescent="0.8">
      <c r="A10" s="3">
        <v>8</v>
      </c>
      <c r="B10" s="3" t="s">
        <v>32</v>
      </c>
      <c r="C10" s="3" t="s">
        <v>246</v>
      </c>
      <c r="D10" s="3" t="s">
        <v>33</v>
      </c>
      <c r="E10" s="3" t="s">
        <v>134</v>
      </c>
      <c r="F10" s="5" t="s">
        <v>34</v>
      </c>
      <c r="G10" s="7" t="s">
        <v>142</v>
      </c>
      <c r="H10" s="7" t="s">
        <v>182</v>
      </c>
      <c r="I10" s="8"/>
      <c r="J10" s="35"/>
      <c r="K10" s="36">
        <f t="shared" si="2"/>
        <v>1</v>
      </c>
      <c r="L10" s="37" t="str">
        <f t="shared" si="3"/>
        <v>030821625</v>
      </c>
      <c r="M10" s="38" t="str">
        <f t="shared" si="4"/>
        <v>030821625</v>
      </c>
      <c r="N10" s="39">
        <f t="shared" si="5"/>
        <v>1</v>
      </c>
      <c r="O10" s="39">
        <f t="shared" si="6"/>
        <v>1</v>
      </c>
      <c r="P10" s="39">
        <f t="shared" si="0"/>
        <v>1</v>
      </c>
      <c r="Q10" s="40">
        <f t="shared" si="7"/>
        <v>1</v>
      </c>
      <c r="R10" s="41" t="str">
        <f t="shared" si="8"/>
        <v>0976217126</v>
      </c>
      <c r="S10" s="37" t="str">
        <f t="shared" si="9"/>
        <v>0976217126</v>
      </c>
      <c r="T10" s="39" t="e">
        <f t="shared" si="10"/>
        <v>#VALUE!</v>
      </c>
      <c r="U10" s="37" t="str">
        <f t="shared" si="11"/>
        <v>0976217126</v>
      </c>
      <c r="V10" s="42" t="str">
        <f t="shared" si="12"/>
        <v>0976217126</v>
      </c>
      <c r="W10" s="39">
        <f t="shared" si="13"/>
        <v>1</v>
      </c>
      <c r="X10" s="43">
        <f t="shared" si="14"/>
        <v>1</v>
      </c>
      <c r="Y10" s="39">
        <f t="shared" si="1"/>
        <v>1</v>
      </c>
      <c r="Z10" s="40">
        <f t="shared" si="15"/>
        <v>1</v>
      </c>
      <c r="AA10" s="40">
        <f t="shared" si="16"/>
        <v>1</v>
      </c>
    </row>
    <row r="11" spans="1:55" ht="60" customHeight="1" x14ac:dyDescent="0.8">
      <c r="A11" s="3">
        <v>9</v>
      </c>
      <c r="B11" s="3" t="s">
        <v>35</v>
      </c>
      <c r="C11" s="3" t="s">
        <v>246</v>
      </c>
      <c r="D11" s="3" t="s">
        <v>36</v>
      </c>
      <c r="E11" s="3" t="s">
        <v>134</v>
      </c>
      <c r="F11" s="5" t="s">
        <v>37</v>
      </c>
      <c r="G11" s="7" t="s">
        <v>143</v>
      </c>
      <c r="H11" s="7" t="s">
        <v>183</v>
      </c>
      <c r="I11" s="8"/>
      <c r="J11" s="35"/>
      <c r="K11" s="36">
        <f t="shared" si="2"/>
        <v>1</v>
      </c>
      <c r="L11" s="37" t="str">
        <f t="shared" si="3"/>
        <v>030910337</v>
      </c>
      <c r="M11" s="38" t="str">
        <f t="shared" si="4"/>
        <v>030910337</v>
      </c>
      <c r="N11" s="39">
        <f t="shared" si="5"/>
        <v>1</v>
      </c>
      <c r="O11" s="39">
        <f t="shared" si="6"/>
        <v>1</v>
      </c>
      <c r="P11" s="39">
        <f t="shared" si="0"/>
        <v>1</v>
      </c>
      <c r="Q11" s="40">
        <f t="shared" si="7"/>
        <v>1</v>
      </c>
      <c r="R11" s="41" t="str">
        <f t="shared" si="8"/>
        <v>0888686019</v>
      </c>
      <c r="S11" s="37" t="str">
        <f t="shared" si="9"/>
        <v>0888686019</v>
      </c>
      <c r="T11" s="39" t="e">
        <f t="shared" si="10"/>
        <v>#VALUE!</v>
      </c>
      <c r="U11" s="37" t="str">
        <f t="shared" si="11"/>
        <v>0888686019</v>
      </c>
      <c r="V11" s="42" t="str">
        <f t="shared" si="12"/>
        <v>0888686019</v>
      </c>
      <c r="W11" s="39">
        <f t="shared" si="13"/>
        <v>1</v>
      </c>
      <c r="X11" s="43">
        <f t="shared" si="14"/>
        <v>1</v>
      </c>
      <c r="Y11" s="39">
        <f t="shared" si="1"/>
        <v>1</v>
      </c>
      <c r="Z11" s="40">
        <f t="shared" si="15"/>
        <v>1</v>
      </c>
      <c r="AA11" s="40">
        <f t="shared" si="16"/>
        <v>1</v>
      </c>
    </row>
    <row r="12" spans="1:55" ht="60" customHeight="1" x14ac:dyDescent="0.8">
      <c r="A12" s="3">
        <v>10</v>
      </c>
      <c r="B12" s="3" t="s">
        <v>38</v>
      </c>
      <c r="C12" s="3" t="s">
        <v>246</v>
      </c>
      <c r="D12" s="3" t="s">
        <v>39</v>
      </c>
      <c r="E12" s="3" t="s">
        <v>134</v>
      </c>
      <c r="F12" s="5" t="s">
        <v>40</v>
      </c>
      <c r="G12" s="7" t="s">
        <v>144</v>
      </c>
      <c r="H12" s="7" t="s">
        <v>184</v>
      </c>
      <c r="I12" s="8"/>
      <c r="J12" s="35"/>
      <c r="K12" s="36">
        <f t="shared" si="2"/>
        <v>1</v>
      </c>
      <c r="L12" s="37" t="str">
        <f t="shared" si="3"/>
        <v>030632954</v>
      </c>
      <c r="M12" s="38" t="str">
        <f t="shared" si="4"/>
        <v>030632954</v>
      </c>
      <c r="N12" s="39">
        <f t="shared" si="5"/>
        <v>1</v>
      </c>
      <c r="O12" s="39">
        <f t="shared" si="6"/>
        <v>1</v>
      </c>
      <c r="P12" s="39">
        <f t="shared" si="0"/>
        <v>1</v>
      </c>
      <c r="Q12" s="40">
        <f t="shared" si="7"/>
        <v>1</v>
      </c>
      <c r="R12" s="41" t="str">
        <f t="shared" si="8"/>
        <v>015905837</v>
      </c>
      <c r="S12" s="37" t="str">
        <f t="shared" si="9"/>
        <v>015905837</v>
      </c>
      <c r="T12" s="39" t="e">
        <f t="shared" si="10"/>
        <v>#VALUE!</v>
      </c>
      <c r="U12" s="37" t="str">
        <f t="shared" si="11"/>
        <v>015905837</v>
      </c>
      <c r="V12" s="42" t="str">
        <f t="shared" si="12"/>
        <v>015905837</v>
      </c>
      <c r="W12" s="39">
        <f t="shared" si="13"/>
        <v>1</v>
      </c>
      <c r="X12" s="43">
        <f t="shared" si="14"/>
        <v>1</v>
      </c>
      <c r="Y12" s="39">
        <f t="shared" si="1"/>
        <v>1</v>
      </c>
      <c r="Z12" s="40">
        <f t="shared" si="15"/>
        <v>1</v>
      </c>
      <c r="AA12" s="40">
        <f t="shared" si="16"/>
        <v>1</v>
      </c>
    </row>
    <row r="13" spans="1:55" ht="60" customHeight="1" x14ac:dyDescent="0.8">
      <c r="A13" s="3">
        <v>11</v>
      </c>
      <c r="B13" s="3" t="s">
        <v>41</v>
      </c>
      <c r="C13" s="3" t="s">
        <v>246</v>
      </c>
      <c r="D13" s="3" t="s">
        <v>42</v>
      </c>
      <c r="E13" s="3" t="s">
        <v>134</v>
      </c>
      <c r="F13" s="5" t="s">
        <v>43</v>
      </c>
      <c r="G13" s="7" t="s">
        <v>145</v>
      </c>
      <c r="H13" s="7" t="s">
        <v>185</v>
      </c>
      <c r="I13" s="8"/>
      <c r="J13" s="35"/>
      <c r="K13" s="36">
        <f t="shared" si="2"/>
        <v>1</v>
      </c>
      <c r="L13" s="37" t="str">
        <f t="shared" si="3"/>
        <v>020594732</v>
      </c>
      <c r="M13" s="38" t="str">
        <f t="shared" si="4"/>
        <v>020594732</v>
      </c>
      <c r="N13" s="39">
        <f t="shared" si="5"/>
        <v>1</v>
      </c>
      <c r="O13" s="39">
        <f t="shared" si="6"/>
        <v>1</v>
      </c>
      <c r="P13" s="39">
        <f t="shared" si="0"/>
        <v>1</v>
      </c>
      <c r="Q13" s="40">
        <f t="shared" si="7"/>
        <v>1</v>
      </c>
      <c r="R13" s="41" t="str">
        <f t="shared" si="8"/>
        <v>016273177</v>
      </c>
      <c r="S13" s="37" t="str">
        <f t="shared" si="9"/>
        <v>016273177</v>
      </c>
      <c r="T13" s="39" t="e">
        <f t="shared" si="10"/>
        <v>#VALUE!</v>
      </c>
      <c r="U13" s="37" t="str">
        <f t="shared" si="11"/>
        <v>016273177</v>
      </c>
      <c r="V13" s="42" t="str">
        <f t="shared" si="12"/>
        <v>016273177</v>
      </c>
      <c r="W13" s="39">
        <f t="shared" si="13"/>
        <v>1</v>
      </c>
      <c r="X13" s="43">
        <f t="shared" si="14"/>
        <v>1</v>
      </c>
      <c r="Y13" s="39">
        <f t="shared" si="1"/>
        <v>1</v>
      </c>
      <c r="Z13" s="40">
        <f t="shared" si="15"/>
        <v>1</v>
      </c>
      <c r="AA13" s="40">
        <f t="shared" si="16"/>
        <v>1</v>
      </c>
    </row>
    <row r="14" spans="1:55" ht="60" customHeight="1" x14ac:dyDescent="0.8">
      <c r="A14" s="3">
        <v>12</v>
      </c>
      <c r="B14" s="3" t="s">
        <v>44</v>
      </c>
      <c r="C14" s="3" t="s">
        <v>246</v>
      </c>
      <c r="D14" s="3" t="s">
        <v>45</v>
      </c>
      <c r="E14" s="3" t="s">
        <v>134</v>
      </c>
      <c r="F14" s="5" t="s">
        <v>46</v>
      </c>
      <c r="G14" s="7" t="s">
        <v>146</v>
      </c>
      <c r="H14" s="7" t="s">
        <v>186</v>
      </c>
      <c r="I14" s="8"/>
      <c r="J14" s="35"/>
      <c r="K14" s="36">
        <f t="shared" si="2"/>
        <v>1</v>
      </c>
      <c r="L14" s="37" t="str">
        <f t="shared" si="3"/>
        <v>030851260</v>
      </c>
      <c r="M14" s="38" t="str">
        <f t="shared" si="4"/>
        <v>030851260</v>
      </c>
      <c r="N14" s="39">
        <f t="shared" si="5"/>
        <v>1</v>
      </c>
      <c r="O14" s="39">
        <f t="shared" si="6"/>
        <v>1</v>
      </c>
      <c r="P14" s="39">
        <f t="shared" si="0"/>
        <v>1</v>
      </c>
      <c r="Q14" s="40">
        <f t="shared" si="7"/>
        <v>1</v>
      </c>
      <c r="R14" s="41" t="str">
        <f t="shared" si="8"/>
        <v>016307537</v>
      </c>
      <c r="S14" s="37" t="str">
        <f t="shared" si="9"/>
        <v>016307537</v>
      </c>
      <c r="T14" s="39" t="e">
        <f t="shared" si="10"/>
        <v>#VALUE!</v>
      </c>
      <c r="U14" s="37" t="str">
        <f t="shared" si="11"/>
        <v>016307537</v>
      </c>
      <c r="V14" s="42" t="str">
        <f t="shared" si="12"/>
        <v>016307537</v>
      </c>
      <c r="W14" s="39">
        <f t="shared" si="13"/>
        <v>1</v>
      </c>
      <c r="X14" s="43">
        <f t="shared" si="14"/>
        <v>1</v>
      </c>
      <c r="Y14" s="39">
        <f t="shared" si="1"/>
        <v>1</v>
      </c>
      <c r="Z14" s="40">
        <f t="shared" si="15"/>
        <v>1</v>
      </c>
      <c r="AA14" s="40">
        <f t="shared" si="16"/>
        <v>1</v>
      </c>
    </row>
    <row r="15" spans="1:55" ht="60" customHeight="1" x14ac:dyDescent="0.8">
      <c r="A15" s="3">
        <v>13</v>
      </c>
      <c r="B15" s="3" t="s">
        <v>47</v>
      </c>
      <c r="C15" s="3" t="s">
        <v>246</v>
      </c>
      <c r="D15" s="3" t="s">
        <v>48</v>
      </c>
      <c r="E15" s="3" t="s">
        <v>134</v>
      </c>
      <c r="F15" s="5" t="s">
        <v>49</v>
      </c>
      <c r="G15" s="7" t="s">
        <v>147</v>
      </c>
      <c r="H15" s="7" t="s">
        <v>187</v>
      </c>
      <c r="I15" s="8"/>
      <c r="J15" s="35"/>
      <c r="K15" s="36">
        <f t="shared" si="2"/>
        <v>1</v>
      </c>
      <c r="L15" s="37" t="str">
        <f t="shared" si="3"/>
        <v>050888499</v>
      </c>
      <c r="M15" s="38" t="str">
        <f t="shared" si="4"/>
        <v>050888499</v>
      </c>
      <c r="N15" s="39">
        <f t="shared" si="5"/>
        <v>1</v>
      </c>
      <c r="O15" s="39">
        <f t="shared" si="6"/>
        <v>1</v>
      </c>
      <c r="P15" s="39">
        <f t="shared" si="0"/>
        <v>1</v>
      </c>
      <c r="Q15" s="40">
        <f t="shared" si="7"/>
        <v>1</v>
      </c>
      <c r="R15" s="41" t="str">
        <f t="shared" si="8"/>
        <v>081765986</v>
      </c>
      <c r="S15" s="37" t="str">
        <f t="shared" si="9"/>
        <v>081765986</v>
      </c>
      <c r="T15" s="39" t="e">
        <f t="shared" si="10"/>
        <v>#VALUE!</v>
      </c>
      <c r="U15" s="37" t="str">
        <f t="shared" si="11"/>
        <v>081765986</v>
      </c>
      <c r="V15" s="42" t="str">
        <f t="shared" si="12"/>
        <v>081765986</v>
      </c>
      <c r="W15" s="39">
        <f t="shared" si="13"/>
        <v>1</v>
      </c>
      <c r="X15" s="43">
        <f t="shared" si="14"/>
        <v>1</v>
      </c>
      <c r="Y15" s="39">
        <f t="shared" si="1"/>
        <v>1</v>
      </c>
      <c r="Z15" s="40">
        <f t="shared" si="15"/>
        <v>1</v>
      </c>
      <c r="AA15" s="40">
        <f t="shared" si="16"/>
        <v>1</v>
      </c>
    </row>
    <row r="16" spans="1:55" ht="60" customHeight="1" x14ac:dyDescent="0.8">
      <c r="A16" s="3">
        <v>14</v>
      </c>
      <c r="B16" s="3" t="s">
        <v>50</v>
      </c>
      <c r="C16" s="3" t="s">
        <v>246</v>
      </c>
      <c r="D16" s="3" t="s">
        <v>51</v>
      </c>
      <c r="E16" s="3" t="s">
        <v>134</v>
      </c>
      <c r="F16" s="5" t="s">
        <v>52</v>
      </c>
      <c r="G16" s="7" t="s">
        <v>148</v>
      </c>
      <c r="H16" s="7" t="s">
        <v>188</v>
      </c>
      <c r="I16" s="8"/>
      <c r="J16" s="35"/>
      <c r="K16" s="36">
        <f t="shared" si="2"/>
        <v>1</v>
      </c>
      <c r="L16" s="37" t="str">
        <f t="shared" si="3"/>
        <v>020770214</v>
      </c>
      <c r="M16" s="38" t="str">
        <f t="shared" si="4"/>
        <v>020770214</v>
      </c>
      <c r="N16" s="39">
        <f t="shared" si="5"/>
        <v>1</v>
      </c>
      <c r="O16" s="39">
        <f t="shared" si="6"/>
        <v>1</v>
      </c>
      <c r="P16" s="39">
        <f t="shared" si="0"/>
        <v>1</v>
      </c>
      <c r="Q16" s="40">
        <f t="shared" si="7"/>
        <v>1</v>
      </c>
      <c r="R16" s="41" t="str">
        <f t="shared" si="8"/>
        <v>010779376</v>
      </c>
      <c r="S16" s="37" t="str">
        <f t="shared" si="9"/>
        <v>010779376</v>
      </c>
      <c r="T16" s="39" t="e">
        <f t="shared" si="10"/>
        <v>#VALUE!</v>
      </c>
      <c r="U16" s="37" t="str">
        <f t="shared" si="11"/>
        <v>010779376</v>
      </c>
      <c r="V16" s="42" t="str">
        <f t="shared" si="12"/>
        <v>010779376</v>
      </c>
      <c r="W16" s="39">
        <f t="shared" si="13"/>
        <v>1</v>
      </c>
      <c r="X16" s="43">
        <f t="shared" si="14"/>
        <v>1</v>
      </c>
      <c r="Y16" s="39">
        <f t="shared" si="1"/>
        <v>1</v>
      </c>
      <c r="Z16" s="40">
        <f t="shared" si="15"/>
        <v>1</v>
      </c>
      <c r="AA16" s="40">
        <f t="shared" si="16"/>
        <v>1</v>
      </c>
    </row>
    <row r="17" spans="1:27" ht="60" customHeight="1" x14ac:dyDescent="0.8">
      <c r="A17" s="3">
        <v>15</v>
      </c>
      <c r="B17" s="3" t="s">
        <v>53</v>
      </c>
      <c r="C17" s="3" t="s">
        <v>246</v>
      </c>
      <c r="D17" s="3" t="s">
        <v>54</v>
      </c>
      <c r="E17" s="3" t="s">
        <v>134</v>
      </c>
      <c r="F17" s="5" t="s">
        <v>55</v>
      </c>
      <c r="G17" s="7" t="s">
        <v>149</v>
      </c>
      <c r="H17" s="7" t="s">
        <v>213</v>
      </c>
      <c r="I17" s="8"/>
      <c r="J17" s="35"/>
      <c r="K17" s="36">
        <f t="shared" si="2"/>
        <v>1</v>
      </c>
      <c r="L17" s="37" t="str">
        <f t="shared" si="3"/>
        <v>031016824</v>
      </c>
      <c r="M17" s="38" t="str">
        <f t="shared" si="4"/>
        <v>031016824</v>
      </c>
      <c r="N17" s="39">
        <f t="shared" si="5"/>
        <v>1</v>
      </c>
      <c r="O17" s="39">
        <f t="shared" si="6"/>
        <v>1</v>
      </c>
      <c r="P17" s="39">
        <f t="shared" si="0"/>
        <v>1</v>
      </c>
      <c r="Q17" s="40">
        <f t="shared" si="7"/>
        <v>1</v>
      </c>
      <c r="R17" s="41" t="str">
        <f t="shared" si="8"/>
        <v>0977694613</v>
      </c>
      <c r="S17" s="37" t="str">
        <f t="shared" si="9"/>
        <v>0977694613</v>
      </c>
      <c r="T17" s="39" t="e">
        <f t="shared" si="10"/>
        <v>#VALUE!</v>
      </c>
      <c r="U17" s="37" t="str">
        <f t="shared" si="11"/>
        <v>0977694613</v>
      </c>
      <c r="V17" s="42" t="str">
        <f t="shared" si="12"/>
        <v>0977694613</v>
      </c>
      <c r="W17" s="39">
        <f t="shared" si="13"/>
        <v>1</v>
      </c>
      <c r="X17" s="43">
        <f t="shared" si="14"/>
        <v>1</v>
      </c>
      <c r="Y17" s="39">
        <f t="shared" si="1"/>
        <v>1</v>
      </c>
      <c r="Z17" s="40">
        <f t="shared" si="15"/>
        <v>1</v>
      </c>
      <c r="AA17" s="40">
        <f t="shared" si="16"/>
        <v>1</v>
      </c>
    </row>
    <row r="18" spans="1:27" ht="60" customHeight="1" x14ac:dyDescent="0.8">
      <c r="A18" s="3">
        <v>16</v>
      </c>
      <c r="B18" s="3" t="s">
        <v>56</v>
      </c>
      <c r="C18" s="3" t="s">
        <v>246</v>
      </c>
      <c r="D18" s="3" t="s">
        <v>57</v>
      </c>
      <c r="E18" s="3" t="s">
        <v>134</v>
      </c>
      <c r="F18" s="5" t="s">
        <v>58</v>
      </c>
      <c r="G18" s="7" t="s">
        <v>150</v>
      </c>
      <c r="H18" s="7" t="s">
        <v>189</v>
      </c>
      <c r="I18" s="8"/>
      <c r="J18" s="35"/>
      <c r="K18" s="36">
        <f t="shared" si="2"/>
        <v>1</v>
      </c>
      <c r="L18" s="37" t="str">
        <f t="shared" si="3"/>
        <v>150740114</v>
      </c>
      <c r="M18" s="38" t="str">
        <f t="shared" si="4"/>
        <v>150740114</v>
      </c>
      <c r="N18" s="39">
        <f t="shared" si="5"/>
        <v>1</v>
      </c>
      <c r="O18" s="39">
        <f t="shared" si="6"/>
        <v>1</v>
      </c>
      <c r="P18" s="39">
        <f t="shared" si="0"/>
        <v>1</v>
      </c>
      <c r="Q18" s="40">
        <f t="shared" si="7"/>
        <v>1</v>
      </c>
      <c r="R18" s="41" t="str">
        <f t="shared" si="8"/>
        <v>066811028</v>
      </c>
      <c r="S18" s="37" t="str">
        <f t="shared" si="9"/>
        <v>066811028</v>
      </c>
      <c r="T18" s="39" t="e">
        <f t="shared" si="10"/>
        <v>#VALUE!</v>
      </c>
      <c r="U18" s="37" t="str">
        <f t="shared" si="11"/>
        <v>066811028</v>
      </c>
      <c r="V18" s="42" t="str">
        <f t="shared" si="12"/>
        <v>066811028</v>
      </c>
      <c r="W18" s="39">
        <f t="shared" si="13"/>
        <v>1</v>
      </c>
      <c r="X18" s="43">
        <f t="shared" si="14"/>
        <v>1</v>
      </c>
      <c r="Y18" s="39">
        <f t="shared" si="1"/>
        <v>1</v>
      </c>
      <c r="Z18" s="40">
        <f t="shared" si="15"/>
        <v>1</v>
      </c>
      <c r="AA18" s="40">
        <f t="shared" si="16"/>
        <v>1</v>
      </c>
    </row>
    <row r="19" spans="1:27" ht="60" customHeight="1" x14ac:dyDescent="0.8">
      <c r="A19" s="3">
        <v>17</v>
      </c>
      <c r="B19" s="3" t="s">
        <v>59</v>
      </c>
      <c r="C19" s="3" t="s">
        <v>246</v>
      </c>
      <c r="D19" s="3" t="s">
        <v>60</v>
      </c>
      <c r="E19" s="3" t="s">
        <v>134</v>
      </c>
      <c r="F19" s="5" t="s">
        <v>61</v>
      </c>
      <c r="G19" s="7" t="s">
        <v>151</v>
      </c>
      <c r="H19" s="7" t="s">
        <v>190</v>
      </c>
      <c r="I19" s="8"/>
      <c r="J19" s="35"/>
      <c r="K19" s="36">
        <f t="shared" si="2"/>
        <v>1</v>
      </c>
      <c r="L19" s="37" t="str">
        <f t="shared" si="3"/>
        <v>100731372</v>
      </c>
      <c r="M19" s="38" t="str">
        <f t="shared" si="4"/>
        <v>100731372</v>
      </c>
      <c r="N19" s="39">
        <f t="shared" si="5"/>
        <v>1</v>
      </c>
      <c r="O19" s="39">
        <f t="shared" si="6"/>
        <v>1</v>
      </c>
      <c r="P19" s="39">
        <f t="shared" si="0"/>
        <v>1</v>
      </c>
      <c r="Q19" s="40">
        <f t="shared" si="7"/>
        <v>1</v>
      </c>
      <c r="R19" s="41" t="str">
        <f t="shared" si="8"/>
        <v>015218576</v>
      </c>
      <c r="S19" s="37" t="str">
        <f t="shared" si="9"/>
        <v>015218576</v>
      </c>
      <c r="T19" s="39" t="e">
        <f t="shared" si="10"/>
        <v>#VALUE!</v>
      </c>
      <c r="U19" s="37" t="str">
        <f t="shared" si="11"/>
        <v>015218576</v>
      </c>
      <c r="V19" s="42" t="str">
        <f t="shared" si="12"/>
        <v>015218576</v>
      </c>
      <c r="W19" s="39">
        <f t="shared" si="13"/>
        <v>1</v>
      </c>
      <c r="X19" s="43">
        <f t="shared" si="14"/>
        <v>1</v>
      </c>
      <c r="Y19" s="39">
        <f t="shared" si="1"/>
        <v>1</v>
      </c>
      <c r="Z19" s="40">
        <f t="shared" si="15"/>
        <v>1</v>
      </c>
      <c r="AA19" s="40">
        <f t="shared" si="16"/>
        <v>1</v>
      </c>
    </row>
    <row r="20" spans="1:27" ht="60" customHeight="1" x14ac:dyDescent="0.8">
      <c r="A20" s="3">
        <v>18</v>
      </c>
      <c r="B20" s="3" t="s">
        <v>62</v>
      </c>
      <c r="C20" s="3" t="s">
        <v>246</v>
      </c>
      <c r="D20" s="3" t="s">
        <v>63</v>
      </c>
      <c r="E20" s="3" t="s">
        <v>134</v>
      </c>
      <c r="F20" s="5" t="s">
        <v>64</v>
      </c>
      <c r="G20" s="7" t="s">
        <v>152</v>
      </c>
      <c r="H20" s="7" t="s">
        <v>191</v>
      </c>
      <c r="I20" s="8"/>
      <c r="J20" s="35"/>
      <c r="K20" s="36">
        <f t="shared" si="2"/>
        <v>1</v>
      </c>
      <c r="L20" s="37" t="str">
        <f t="shared" si="3"/>
        <v>101226164</v>
      </c>
      <c r="M20" s="38" t="str">
        <f t="shared" si="4"/>
        <v>101226164</v>
      </c>
      <c r="N20" s="39">
        <f t="shared" si="5"/>
        <v>1</v>
      </c>
      <c r="O20" s="39">
        <f t="shared" si="6"/>
        <v>1</v>
      </c>
      <c r="P20" s="39">
        <f t="shared" si="0"/>
        <v>1</v>
      </c>
      <c r="Q20" s="40">
        <f t="shared" si="7"/>
        <v>1</v>
      </c>
      <c r="R20" s="41" t="str">
        <f t="shared" si="8"/>
        <v>0973425170</v>
      </c>
      <c r="S20" s="37" t="str">
        <f t="shared" si="9"/>
        <v>0973425170</v>
      </c>
      <c r="T20" s="39" t="e">
        <f t="shared" si="10"/>
        <v>#VALUE!</v>
      </c>
      <c r="U20" s="37" t="str">
        <f t="shared" si="11"/>
        <v>0973425170</v>
      </c>
      <c r="V20" s="42" t="str">
        <f t="shared" si="12"/>
        <v>0973425170</v>
      </c>
      <c r="W20" s="39">
        <f t="shared" si="13"/>
        <v>1</v>
      </c>
      <c r="X20" s="43">
        <f t="shared" si="14"/>
        <v>1</v>
      </c>
      <c r="Y20" s="39">
        <f t="shared" si="1"/>
        <v>1</v>
      </c>
      <c r="Z20" s="40">
        <f t="shared" si="15"/>
        <v>1</v>
      </c>
      <c r="AA20" s="40">
        <f t="shared" si="16"/>
        <v>1</v>
      </c>
    </row>
    <row r="21" spans="1:27" ht="60" customHeight="1" x14ac:dyDescent="0.8">
      <c r="A21" s="3">
        <v>19</v>
      </c>
      <c r="B21" s="3" t="s">
        <v>65</v>
      </c>
      <c r="C21" s="3" t="s">
        <v>246</v>
      </c>
      <c r="D21" s="3" t="s">
        <v>66</v>
      </c>
      <c r="E21" s="3" t="s">
        <v>134</v>
      </c>
      <c r="F21" s="5" t="s">
        <v>67</v>
      </c>
      <c r="G21" s="7" t="s">
        <v>153</v>
      </c>
      <c r="H21" s="7" t="s">
        <v>192</v>
      </c>
      <c r="I21" s="8"/>
      <c r="J21" s="35"/>
      <c r="K21" s="36">
        <f t="shared" si="2"/>
        <v>1</v>
      </c>
      <c r="L21" s="37" t="str">
        <f t="shared" si="3"/>
        <v>030671455</v>
      </c>
      <c r="M21" s="38" t="str">
        <f t="shared" si="4"/>
        <v>030671455</v>
      </c>
      <c r="N21" s="39">
        <f t="shared" si="5"/>
        <v>1</v>
      </c>
      <c r="O21" s="39">
        <f t="shared" si="6"/>
        <v>1</v>
      </c>
      <c r="P21" s="39">
        <f t="shared" si="0"/>
        <v>1</v>
      </c>
      <c r="Q21" s="40">
        <f t="shared" si="7"/>
        <v>1</v>
      </c>
      <c r="R21" s="41" t="str">
        <f t="shared" si="8"/>
        <v>068654429</v>
      </c>
      <c r="S21" s="37" t="str">
        <f t="shared" si="9"/>
        <v>068654429</v>
      </c>
      <c r="T21" s="39" t="e">
        <f t="shared" si="10"/>
        <v>#VALUE!</v>
      </c>
      <c r="U21" s="37" t="str">
        <f t="shared" si="11"/>
        <v>068654429</v>
      </c>
      <c r="V21" s="42" t="str">
        <f t="shared" si="12"/>
        <v>068654429</v>
      </c>
      <c r="W21" s="39">
        <f t="shared" si="13"/>
        <v>1</v>
      </c>
      <c r="X21" s="43">
        <f t="shared" si="14"/>
        <v>1</v>
      </c>
      <c r="Y21" s="39">
        <f t="shared" si="1"/>
        <v>1</v>
      </c>
      <c r="Z21" s="40">
        <f t="shared" si="15"/>
        <v>1</v>
      </c>
      <c r="AA21" s="40">
        <f t="shared" si="16"/>
        <v>1</v>
      </c>
    </row>
    <row r="22" spans="1:27" ht="60" customHeight="1" x14ac:dyDescent="0.8">
      <c r="A22" s="3">
        <v>20</v>
      </c>
      <c r="B22" s="3" t="s">
        <v>68</v>
      </c>
      <c r="C22" s="3" t="s">
        <v>246</v>
      </c>
      <c r="D22" s="3" t="s">
        <v>69</v>
      </c>
      <c r="E22" s="3" t="s">
        <v>134</v>
      </c>
      <c r="F22" s="5" t="s">
        <v>70</v>
      </c>
      <c r="G22" s="7" t="s">
        <v>154</v>
      </c>
      <c r="H22" s="7" t="s">
        <v>193</v>
      </c>
      <c r="I22" s="8"/>
      <c r="J22" s="35"/>
      <c r="K22" s="36">
        <f t="shared" si="2"/>
        <v>1</v>
      </c>
      <c r="L22" s="37" t="str">
        <f t="shared" si="3"/>
        <v>101264149</v>
      </c>
      <c r="M22" s="38" t="str">
        <f t="shared" si="4"/>
        <v>101264149</v>
      </c>
      <c r="N22" s="39">
        <f t="shared" si="5"/>
        <v>1</v>
      </c>
      <c r="O22" s="39">
        <f t="shared" si="6"/>
        <v>1</v>
      </c>
      <c r="P22" s="39">
        <f t="shared" si="0"/>
        <v>1</v>
      </c>
      <c r="Q22" s="40">
        <f t="shared" si="7"/>
        <v>1</v>
      </c>
      <c r="R22" s="41" t="str">
        <f t="shared" si="8"/>
        <v>086864609</v>
      </c>
      <c r="S22" s="37" t="str">
        <f t="shared" si="9"/>
        <v>086864609</v>
      </c>
      <c r="T22" s="39" t="e">
        <f t="shared" si="10"/>
        <v>#VALUE!</v>
      </c>
      <c r="U22" s="37" t="str">
        <f t="shared" si="11"/>
        <v>086864609</v>
      </c>
      <c r="V22" s="42" t="str">
        <f t="shared" si="12"/>
        <v>086864609</v>
      </c>
      <c r="W22" s="39">
        <f t="shared" si="13"/>
        <v>1</v>
      </c>
      <c r="X22" s="43">
        <f t="shared" si="14"/>
        <v>1</v>
      </c>
      <c r="Y22" s="39">
        <f t="shared" si="1"/>
        <v>1</v>
      </c>
      <c r="Z22" s="40">
        <f t="shared" si="15"/>
        <v>1</v>
      </c>
      <c r="AA22" s="40">
        <f t="shared" si="16"/>
        <v>1</v>
      </c>
    </row>
    <row r="23" spans="1:27" ht="60" customHeight="1" x14ac:dyDescent="0.8">
      <c r="A23" s="3">
        <v>21</v>
      </c>
      <c r="B23" s="3" t="s">
        <v>71</v>
      </c>
      <c r="C23" s="3" t="s">
        <v>246</v>
      </c>
      <c r="D23" s="3" t="s">
        <v>72</v>
      </c>
      <c r="E23" s="3" t="s">
        <v>134</v>
      </c>
      <c r="F23" s="5" t="s">
        <v>73</v>
      </c>
      <c r="G23" s="7" t="s">
        <v>155</v>
      </c>
      <c r="H23" s="7" t="s">
        <v>194</v>
      </c>
      <c r="I23" s="8"/>
      <c r="J23" s="35"/>
      <c r="K23" s="36">
        <f t="shared" si="2"/>
        <v>1</v>
      </c>
      <c r="L23" s="37" t="str">
        <f t="shared" si="3"/>
        <v>030642589</v>
      </c>
      <c r="M23" s="38" t="str">
        <f t="shared" si="4"/>
        <v>030642589</v>
      </c>
      <c r="N23" s="39">
        <f t="shared" si="5"/>
        <v>1</v>
      </c>
      <c r="O23" s="39">
        <f t="shared" si="6"/>
        <v>1</v>
      </c>
      <c r="P23" s="39">
        <f t="shared" si="0"/>
        <v>1</v>
      </c>
      <c r="Q23" s="40">
        <f t="shared" si="7"/>
        <v>1</v>
      </c>
      <c r="R23" s="41" t="str">
        <f t="shared" si="8"/>
        <v>0969757314</v>
      </c>
      <c r="S23" s="37" t="str">
        <f t="shared" si="9"/>
        <v>0969757314</v>
      </c>
      <c r="T23" s="39" t="e">
        <f t="shared" si="10"/>
        <v>#VALUE!</v>
      </c>
      <c r="U23" s="37" t="str">
        <f t="shared" si="11"/>
        <v>0969757314</v>
      </c>
      <c r="V23" s="42" t="str">
        <f t="shared" si="12"/>
        <v>0969757314</v>
      </c>
      <c r="W23" s="39">
        <f t="shared" si="13"/>
        <v>1</v>
      </c>
      <c r="X23" s="43">
        <f t="shared" si="14"/>
        <v>1</v>
      </c>
      <c r="Y23" s="39">
        <f t="shared" si="1"/>
        <v>1</v>
      </c>
      <c r="Z23" s="40">
        <f t="shared" si="15"/>
        <v>1</v>
      </c>
      <c r="AA23" s="40">
        <f t="shared" si="16"/>
        <v>1</v>
      </c>
    </row>
    <row r="24" spans="1:27" ht="60" customHeight="1" x14ac:dyDescent="0.8">
      <c r="A24" s="3">
        <v>22</v>
      </c>
      <c r="B24" s="3" t="s">
        <v>74</v>
      </c>
      <c r="C24" s="3" t="s">
        <v>246</v>
      </c>
      <c r="D24" s="3" t="s">
        <v>75</v>
      </c>
      <c r="E24" s="3" t="s">
        <v>134</v>
      </c>
      <c r="F24" s="5" t="s">
        <v>76</v>
      </c>
      <c r="G24" s="7" t="s">
        <v>156</v>
      </c>
      <c r="H24" s="7" t="s">
        <v>195</v>
      </c>
      <c r="I24" s="8"/>
      <c r="J24" s="35"/>
      <c r="K24" s="36">
        <f t="shared" si="2"/>
        <v>1</v>
      </c>
      <c r="L24" s="37" t="str">
        <f t="shared" si="3"/>
        <v>030533942</v>
      </c>
      <c r="M24" s="38" t="str">
        <f t="shared" si="4"/>
        <v>030533942</v>
      </c>
      <c r="N24" s="39">
        <f t="shared" si="5"/>
        <v>1</v>
      </c>
      <c r="O24" s="39">
        <f t="shared" si="6"/>
        <v>1</v>
      </c>
      <c r="P24" s="39">
        <f t="shared" si="0"/>
        <v>1</v>
      </c>
      <c r="Q24" s="40">
        <f t="shared" si="7"/>
        <v>1</v>
      </c>
      <c r="R24" s="41" t="str">
        <f t="shared" si="8"/>
        <v>0966330511</v>
      </c>
      <c r="S24" s="37" t="str">
        <f t="shared" si="9"/>
        <v>0966330511</v>
      </c>
      <c r="T24" s="39" t="e">
        <f t="shared" si="10"/>
        <v>#VALUE!</v>
      </c>
      <c r="U24" s="37" t="str">
        <f t="shared" si="11"/>
        <v>0966330511</v>
      </c>
      <c r="V24" s="42" t="str">
        <f t="shared" si="12"/>
        <v>0966330511</v>
      </c>
      <c r="W24" s="39">
        <f t="shared" si="13"/>
        <v>1</v>
      </c>
      <c r="X24" s="43">
        <f t="shared" si="14"/>
        <v>1</v>
      </c>
      <c r="Y24" s="39">
        <f t="shared" si="1"/>
        <v>1</v>
      </c>
      <c r="Z24" s="40">
        <f t="shared" si="15"/>
        <v>1</v>
      </c>
      <c r="AA24" s="40">
        <f t="shared" si="16"/>
        <v>1</v>
      </c>
    </row>
    <row r="25" spans="1:27" ht="60" customHeight="1" x14ac:dyDescent="0.8">
      <c r="A25" s="3">
        <v>23</v>
      </c>
      <c r="B25" s="3" t="s">
        <v>77</v>
      </c>
      <c r="C25" s="3" t="s">
        <v>246</v>
      </c>
      <c r="D25" s="3" t="s">
        <v>78</v>
      </c>
      <c r="E25" s="3" t="s">
        <v>134</v>
      </c>
      <c r="F25" s="5" t="s">
        <v>79</v>
      </c>
      <c r="G25" s="7" t="s">
        <v>157</v>
      </c>
      <c r="H25" s="7" t="s">
        <v>196</v>
      </c>
      <c r="I25" s="8"/>
      <c r="J25" s="35"/>
      <c r="K25" s="36">
        <f t="shared" si="2"/>
        <v>1</v>
      </c>
      <c r="L25" s="37" t="str">
        <f t="shared" si="3"/>
        <v>030536152</v>
      </c>
      <c r="M25" s="38" t="str">
        <f t="shared" si="4"/>
        <v>030536152</v>
      </c>
      <c r="N25" s="39">
        <f t="shared" si="5"/>
        <v>1</v>
      </c>
      <c r="O25" s="39">
        <f t="shared" si="6"/>
        <v>1</v>
      </c>
      <c r="P25" s="39">
        <f t="shared" si="0"/>
        <v>1</v>
      </c>
      <c r="Q25" s="40">
        <f t="shared" si="7"/>
        <v>1</v>
      </c>
      <c r="R25" s="41" t="str">
        <f t="shared" si="8"/>
        <v>0967395927</v>
      </c>
      <c r="S25" s="37" t="str">
        <f t="shared" si="9"/>
        <v>0967395927</v>
      </c>
      <c r="T25" s="39" t="e">
        <f t="shared" si="10"/>
        <v>#VALUE!</v>
      </c>
      <c r="U25" s="37" t="str">
        <f t="shared" si="11"/>
        <v>0967395927</v>
      </c>
      <c r="V25" s="42" t="str">
        <f t="shared" si="12"/>
        <v>0967395927</v>
      </c>
      <c r="W25" s="39">
        <f t="shared" si="13"/>
        <v>1</v>
      </c>
      <c r="X25" s="43">
        <f t="shared" si="14"/>
        <v>1</v>
      </c>
      <c r="Y25" s="39">
        <f t="shared" si="1"/>
        <v>1</v>
      </c>
      <c r="Z25" s="40">
        <f t="shared" si="15"/>
        <v>1</v>
      </c>
      <c r="AA25" s="40">
        <f t="shared" si="16"/>
        <v>1</v>
      </c>
    </row>
    <row r="26" spans="1:27" ht="60" customHeight="1" x14ac:dyDescent="0.8">
      <c r="A26" s="3">
        <v>24</v>
      </c>
      <c r="B26" s="3" t="s">
        <v>80</v>
      </c>
      <c r="C26" s="3" t="s">
        <v>246</v>
      </c>
      <c r="D26" s="3" t="s">
        <v>81</v>
      </c>
      <c r="E26" s="3" t="s">
        <v>134</v>
      </c>
      <c r="F26" s="5" t="s">
        <v>82</v>
      </c>
      <c r="G26" s="7" t="s">
        <v>158</v>
      </c>
      <c r="H26" s="7" t="s">
        <v>197</v>
      </c>
      <c r="I26" s="8"/>
      <c r="J26" s="35"/>
      <c r="K26" s="36">
        <f t="shared" si="2"/>
        <v>1</v>
      </c>
      <c r="L26" s="37" t="str">
        <f t="shared" si="3"/>
        <v>030805420</v>
      </c>
      <c r="M26" s="38" t="str">
        <f t="shared" si="4"/>
        <v>030805420</v>
      </c>
      <c r="N26" s="39">
        <f t="shared" si="5"/>
        <v>1</v>
      </c>
      <c r="O26" s="39">
        <f t="shared" si="6"/>
        <v>1</v>
      </c>
      <c r="P26" s="39">
        <f t="shared" si="0"/>
        <v>1</v>
      </c>
      <c r="Q26" s="40">
        <f t="shared" si="7"/>
        <v>1</v>
      </c>
      <c r="R26" s="41" t="str">
        <f t="shared" si="8"/>
        <v>098716697</v>
      </c>
      <c r="S26" s="37" t="str">
        <f t="shared" si="9"/>
        <v>098716697</v>
      </c>
      <c r="T26" s="39" t="e">
        <f t="shared" si="10"/>
        <v>#VALUE!</v>
      </c>
      <c r="U26" s="37" t="str">
        <f t="shared" si="11"/>
        <v>098716697</v>
      </c>
      <c r="V26" s="42" t="str">
        <f t="shared" si="12"/>
        <v>098716697</v>
      </c>
      <c r="W26" s="39">
        <f t="shared" si="13"/>
        <v>1</v>
      </c>
      <c r="X26" s="43">
        <f t="shared" si="14"/>
        <v>1</v>
      </c>
      <c r="Y26" s="39">
        <f t="shared" si="1"/>
        <v>1</v>
      </c>
      <c r="Z26" s="40">
        <f t="shared" si="15"/>
        <v>1</v>
      </c>
      <c r="AA26" s="40">
        <f t="shared" si="16"/>
        <v>1</v>
      </c>
    </row>
    <row r="27" spans="1:27" ht="60" customHeight="1" x14ac:dyDescent="0.8">
      <c r="A27" s="3">
        <v>25</v>
      </c>
      <c r="B27" s="3" t="s">
        <v>83</v>
      </c>
      <c r="C27" s="3" t="s">
        <v>246</v>
      </c>
      <c r="D27" s="3" t="s">
        <v>84</v>
      </c>
      <c r="E27" s="3" t="s">
        <v>134</v>
      </c>
      <c r="F27" s="5" t="s">
        <v>85</v>
      </c>
      <c r="G27" s="7" t="s">
        <v>159</v>
      </c>
      <c r="H27" s="7" t="s">
        <v>198</v>
      </c>
      <c r="I27" s="8"/>
      <c r="J27" s="35"/>
      <c r="K27" s="36">
        <f t="shared" si="2"/>
        <v>1</v>
      </c>
      <c r="L27" s="37" t="str">
        <f t="shared" si="3"/>
        <v>030810662</v>
      </c>
      <c r="M27" s="38" t="str">
        <f t="shared" si="4"/>
        <v>030810662</v>
      </c>
      <c r="N27" s="39">
        <f t="shared" si="5"/>
        <v>1</v>
      </c>
      <c r="O27" s="39">
        <f t="shared" si="6"/>
        <v>1</v>
      </c>
      <c r="P27" s="39">
        <f t="shared" si="0"/>
        <v>1</v>
      </c>
      <c r="Q27" s="40">
        <f t="shared" si="7"/>
        <v>1</v>
      </c>
      <c r="R27" s="41" t="str">
        <f t="shared" si="8"/>
        <v>069652446</v>
      </c>
      <c r="S27" s="37" t="str">
        <f t="shared" si="9"/>
        <v>069652446</v>
      </c>
      <c r="T27" s="39" t="e">
        <f t="shared" si="10"/>
        <v>#VALUE!</v>
      </c>
      <c r="U27" s="37" t="str">
        <f t="shared" si="11"/>
        <v>069652446</v>
      </c>
      <c r="V27" s="42" t="str">
        <f t="shared" si="12"/>
        <v>069652446</v>
      </c>
      <c r="W27" s="39">
        <f t="shared" si="13"/>
        <v>1</v>
      </c>
      <c r="X27" s="43">
        <f t="shared" si="14"/>
        <v>1</v>
      </c>
      <c r="Y27" s="39">
        <f t="shared" si="1"/>
        <v>1</v>
      </c>
      <c r="Z27" s="40">
        <f t="shared" si="15"/>
        <v>1</v>
      </c>
      <c r="AA27" s="40">
        <f t="shared" si="16"/>
        <v>1</v>
      </c>
    </row>
    <row r="28" spans="1:27" ht="60" customHeight="1" x14ac:dyDescent="0.8">
      <c r="A28" s="3">
        <v>26</v>
      </c>
      <c r="B28" s="3" t="s">
        <v>86</v>
      </c>
      <c r="C28" s="3" t="s">
        <v>246</v>
      </c>
      <c r="D28" s="3" t="s">
        <v>87</v>
      </c>
      <c r="E28" s="3" t="s">
        <v>134</v>
      </c>
      <c r="F28" s="5" t="s">
        <v>88</v>
      </c>
      <c r="G28" s="7" t="s">
        <v>160</v>
      </c>
      <c r="H28" s="7" t="s">
        <v>199</v>
      </c>
      <c r="I28" s="8"/>
      <c r="J28" s="35"/>
      <c r="K28" s="36">
        <f t="shared" si="2"/>
        <v>1</v>
      </c>
      <c r="L28" s="37" t="str">
        <f t="shared" si="3"/>
        <v>030811865</v>
      </c>
      <c r="M28" s="38" t="str">
        <f t="shared" si="4"/>
        <v>030811865</v>
      </c>
      <c r="N28" s="39">
        <f t="shared" si="5"/>
        <v>1</v>
      </c>
      <c r="O28" s="39">
        <f t="shared" si="6"/>
        <v>1</v>
      </c>
      <c r="P28" s="39">
        <f t="shared" si="0"/>
        <v>1</v>
      </c>
      <c r="Q28" s="40">
        <f t="shared" si="7"/>
        <v>1</v>
      </c>
      <c r="R28" s="41" t="str">
        <f t="shared" si="8"/>
        <v>0969214254</v>
      </c>
      <c r="S28" s="37" t="str">
        <f t="shared" si="9"/>
        <v>0969214254</v>
      </c>
      <c r="T28" s="39" t="e">
        <f t="shared" si="10"/>
        <v>#VALUE!</v>
      </c>
      <c r="U28" s="37" t="str">
        <f t="shared" si="11"/>
        <v>0969214254</v>
      </c>
      <c r="V28" s="42" t="str">
        <f t="shared" si="12"/>
        <v>0969214254</v>
      </c>
      <c r="W28" s="39">
        <f t="shared" si="13"/>
        <v>1</v>
      </c>
      <c r="X28" s="43">
        <f t="shared" si="14"/>
        <v>1</v>
      </c>
      <c r="Y28" s="39">
        <f t="shared" si="1"/>
        <v>1</v>
      </c>
      <c r="Z28" s="40">
        <f t="shared" si="15"/>
        <v>1</v>
      </c>
      <c r="AA28" s="40">
        <f t="shared" si="16"/>
        <v>1</v>
      </c>
    </row>
    <row r="29" spans="1:27" ht="60" customHeight="1" x14ac:dyDescent="0.8">
      <c r="A29" s="3">
        <v>27</v>
      </c>
      <c r="B29" s="3" t="s">
        <v>89</v>
      </c>
      <c r="C29" s="3" t="s">
        <v>246</v>
      </c>
      <c r="D29" s="3" t="s">
        <v>90</v>
      </c>
      <c r="E29" s="3" t="s">
        <v>134</v>
      </c>
      <c r="F29" s="5" t="s">
        <v>91</v>
      </c>
      <c r="G29" s="7" t="s">
        <v>161</v>
      </c>
      <c r="H29" s="7" t="s">
        <v>200</v>
      </c>
      <c r="I29" s="8"/>
      <c r="J29" s="35"/>
      <c r="K29" s="36">
        <f t="shared" si="2"/>
        <v>1</v>
      </c>
      <c r="L29" s="37" t="str">
        <f t="shared" si="3"/>
        <v>031054239</v>
      </c>
      <c r="M29" s="38" t="str">
        <f t="shared" si="4"/>
        <v>031054239</v>
      </c>
      <c r="N29" s="39">
        <f t="shared" si="5"/>
        <v>1</v>
      </c>
      <c r="O29" s="39">
        <f t="shared" si="6"/>
        <v>1</v>
      </c>
      <c r="P29" s="39">
        <f t="shared" si="0"/>
        <v>1</v>
      </c>
      <c r="Q29" s="40">
        <f t="shared" si="7"/>
        <v>1</v>
      </c>
      <c r="R29" s="41" t="str">
        <f t="shared" si="8"/>
        <v>087400719</v>
      </c>
      <c r="S29" s="37" t="str">
        <f t="shared" si="9"/>
        <v>087400719</v>
      </c>
      <c r="T29" s="39" t="e">
        <f t="shared" si="10"/>
        <v>#VALUE!</v>
      </c>
      <c r="U29" s="37" t="str">
        <f t="shared" si="11"/>
        <v>087400719</v>
      </c>
      <c r="V29" s="42" t="str">
        <f t="shared" si="12"/>
        <v>087400719</v>
      </c>
      <c r="W29" s="39">
        <f t="shared" si="13"/>
        <v>1</v>
      </c>
      <c r="X29" s="43">
        <f t="shared" si="14"/>
        <v>1</v>
      </c>
      <c r="Y29" s="39">
        <f t="shared" si="1"/>
        <v>1</v>
      </c>
      <c r="Z29" s="40">
        <f t="shared" si="15"/>
        <v>1</v>
      </c>
      <c r="AA29" s="40">
        <f t="shared" si="16"/>
        <v>1</v>
      </c>
    </row>
    <row r="30" spans="1:27" ht="60" customHeight="1" x14ac:dyDescent="0.8">
      <c r="A30" s="3">
        <v>28</v>
      </c>
      <c r="B30" s="3" t="s">
        <v>92</v>
      </c>
      <c r="C30" s="3" t="s">
        <v>246</v>
      </c>
      <c r="D30" s="3" t="s">
        <v>93</v>
      </c>
      <c r="E30" s="3" t="s">
        <v>134</v>
      </c>
      <c r="F30" s="5" t="s">
        <v>94</v>
      </c>
      <c r="G30" s="7" t="s">
        <v>162</v>
      </c>
      <c r="H30" s="7" t="s">
        <v>201</v>
      </c>
      <c r="I30" s="8"/>
      <c r="J30" s="35"/>
      <c r="K30" s="36">
        <f t="shared" si="2"/>
        <v>1</v>
      </c>
      <c r="L30" s="37" t="str">
        <f t="shared" si="3"/>
        <v>030763412</v>
      </c>
      <c r="M30" s="38" t="str">
        <f t="shared" si="4"/>
        <v>030763412</v>
      </c>
      <c r="N30" s="39">
        <f t="shared" si="5"/>
        <v>1</v>
      </c>
      <c r="O30" s="39">
        <f t="shared" si="6"/>
        <v>1</v>
      </c>
      <c r="P30" s="39">
        <f t="shared" si="0"/>
        <v>1</v>
      </c>
      <c r="Q30" s="40">
        <f t="shared" si="7"/>
        <v>1</v>
      </c>
      <c r="R30" s="41" t="str">
        <f t="shared" si="8"/>
        <v>016648977</v>
      </c>
      <c r="S30" s="37" t="str">
        <f t="shared" si="9"/>
        <v>016648977</v>
      </c>
      <c r="T30" s="39" t="e">
        <f t="shared" si="10"/>
        <v>#VALUE!</v>
      </c>
      <c r="U30" s="37" t="str">
        <f t="shared" si="11"/>
        <v>016648977</v>
      </c>
      <c r="V30" s="42" t="str">
        <f t="shared" si="12"/>
        <v>016648977</v>
      </c>
      <c r="W30" s="39">
        <f t="shared" si="13"/>
        <v>1</v>
      </c>
      <c r="X30" s="43">
        <f t="shared" si="14"/>
        <v>1</v>
      </c>
      <c r="Y30" s="39">
        <f t="shared" si="1"/>
        <v>1</v>
      </c>
      <c r="Z30" s="40">
        <f t="shared" si="15"/>
        <v>1</v>
      </c>
      <c r="AA30" s="40">
        <f t="shared" si="16"/>
        <v>1</v>
      </c>
    </row>
    <row r="31" spans="1:27" ht="60" customHeight="1" x14ac:dyDescent="0.8">
      <c r="A31" s="3">
        <v>29</v>
      </c>
      <c r="B31" s="3" t="s">
        <v>95</v>
      </c>
      <c r="C31" s="3" t="s">
        <v>246</v>
      </c>
      <c r="D31" s="3" t="s">
        <v>96</v>
      </c>
      <c r="E31" s="3" t="s">
        <v>134</v>
      </c>
      <c r="F31" s="5" t="s">
        <v>97</v>
      </c>
      <c r="G31" s="7" t="s">
        <v>163</v>
      </c>
      <c r="H31" s="7" t="s">
        <v>202</v>
      </c>
      <c r="I31" s="8"/>
      <c r="J31" s="35"/>
      <c r="K31" s="36">
        <f t="shared" si="2"/>
        <v>1</v>
      </c>
      <c r="L31" s="37" t="str">
        <f t="shared" si="3"/>
        <v>100992438</v>
      </c>
      <c r="M31" s="38" t="str">
        <f t="shared" si="4"/>
        <v>100992438</v>
      </c>
      <c r="N31" s="39">
        <f t="shared" si="5"/>
        <v>1</v>
      </c>
      <c r="O31" s="39">
        <f t="shared" si="6"/>
        <v>1</v>
      </c>
      <c r="P31" s="39">
        <f t="shared" si="0"/>
        <v>1</v>
      </c>
      <c r="Q31" s="40">
        <f t="shared" si="7"/>
        <v>1</v>
      </c>
      <c r="R31" s="41" t="str">
        <f t="shared" si="8"/>
        <v>0964959951</v>
      </c>
      <c r="S31" s="37" t="str">
        <f t="shared" si="9"/>
        <v>0964959951</v>
      </c>
      <c r="T31" s="39" t="e">
        <f t="shared" si="10"/>
        <v>#VALUE!</v>
      </c>
      <c r="U31" s="37" t="str">
        <f t="shared" si="11"/>
        <v>0964959951</v>
      </c>
      <c r="V31" s="42" t="str">
        <f t="shared" si="12"/>
        <v>0964959951</v>
      </c>
      <c r="W31" s="39">
        <f t="shared" si="13"/>
        <v>1</v>
      </c>
      <c r="X31" s="43">
        <f t="shared" si="14"/>
        <v>1</v>
      </c>
      <c r="Y31" s="39">
        <f t="shared" si="1"/>
        <v>1</v>
      </c>
      <c r="Z31" s="40">
        <f t="shared" si="15"/>
        <v>1</v>
      </c>
      <c r="AA31" s="40">
        <f t="shared" si="16"/>
        <v>1</v>
      </c>
    </row>
    <row r="32" spans="1:27" ht="60" customHeight="1" x14ac:dyDescent="0.8">
      <c r="A32" s="3">
        <v>30</v>
      </c>
      <c r="B32" s="3" t="s">
        <v>98</v>
      </c>
      <c r="C32" s="3" t="s">
        <v>246</v>
      </c>
      <c r="D32" s="3" t="s">
        <v>99</v>
      </c>
      <c r="E32" s="3" t="s">
        <v>134</v>
      </c>
      <c r="F32" s="5" t="s">
        <v>100</v>
      </c>
      <c r="G32" s="7" t="s">
        <v>164</v>
      </c>
      <c r="H32" s="7" t="s">
        <v>203</v>
      </c>
      <c r="I32" s="8"/>
      <c r="J32" s="35"/>
      <c r="K32" s="36">
        <f t="shared" si="2"/>
        <v>1</v>
      </c>
      <c r="L32" s="37" t="str">
        <f t="shared" si="3"/>
        <v>030591966</v>
      </c>
      <c r="M32" s="38" t="str">
        <f t="shared" si="4"/>
        <v>030591966</v>
      </c>
      <c r="N32" s="39">
        <f t="shared" si="5"/>
        <v>1</v>
      </c>
      <c r="O32" s="39">
        <f t="shared" si="6"/>
        <v>1</v>
      </c>
      <c r="P32" s="39">
        <f t="shared" si="0"/>
        <v>1</v>
      </c>
      <c r="Q32" s="40">
        <f t="shared" si="7"/>
        <v>1</v>
      </c>
      <c r="R32" s="41" t="str">
        <f t="shared" si="8"/>
        <v>0966162792</v>
      </c>
      <c r="S32" s="37" t="str">
        <f t="shared" si="9"/>
        <v>0966162792</v>
      </c>
      <c r="T32" s="39" t="e">
        <f t="shared" si="10"/>
        <v>#VALUE!</v>
      </c>
      <c r="U32" s="37" t="str">
        <f t="shared" si="11"/>
        <v>0966162792</v>
      </c>
      <c r="V32" s="42" t="str">
        <f t="shared" si="12"/>
        <v>0966162792</v>
      </c>
      <c r="W32" s="39">
        <f t="shared" si="13"/>
        <v>1</v>
      </c>
      <c r="X32" s="43">
        <f t="shared" si="14"/>
        <v>1</v>
      </c>
      <c r="Y32" s="39">
        <f t="shared" si="1"/>
        <v>1</v>
      </c>
      <c r="Z32" s="40">
        <f t="shared" si="15"/>
        <v>1</v>
      </c>
      <c r="AA32" s="40">
        <f t="shared" si="16"/>
        <v>1</v>
      </c>
    </row>
    <row r="33" spans="1:27" ht="60" customHeight="1" x14ac:dyDescent="0.8">
      <c r="A33" s="3">
        <v>31</v>
      </c>
      <c r="B33" s="3" t="s">
        <v>101</v>
      </c>
      <c r="C33" s="3" t="s">
        <v>246</v>
      </c>
      <c r="D33" s="3" t="s">
        <v>102</v>
      </c>
      <c r="E33" s="3" t="s">
        <v>134</v>
      </c>
      <c r="F33" s="5" t="s">
        <v>103</v>
      </c>
      <c r="G33" s="7" t="s">
        <v>165</v>
      </c>
      <c r="H33" s="7" t="s">
        <v>204</v>
      </c>
      <c r="I33" s="8"/>
      <c r="J33" s="35"/>
      <c r="K33" s="36">
        <f t="shared" si="2"/>
        <v>1</v>
      </c>
      <c r="L33" s="37" t="str">
        <f t="shared" si="3"/>
        <v>030762333</v>
      </c>
      <c r="M33" s="38" t="str">
        <f t="shared" si="4"/>
        <v>030762333</v>
      </c>
      <c r="N33" s="39">
        <f t="shared" si="5"/>
        <v>1</v>
      </c>
      <c r="O33" s="39">
        <f t="shared" si="6"/>
        <v>1</v>
      </c>
      <c r="P33" s="39">
        <f t="shared" si="0"/>
        <v>1</v>
      </c>
      <c r="Q33" s="40">
        <f t="shared" si="7"/>
        <v>1</v>
      </c>
      <c r="R33" s="41" t="str">
        <f t="shared" si="8"/>
        <v>015362026</v>
      </c>
      <c r="S33" s="37" t="str">
        <f t="shared" si="9"/>
        <v>015362026</v>
      </c>
      <c r="T33" s="39" t="e">
        <f t="shared" si="10"/>
        <v>#VALUE!</v>
      </c>
      <c r="U33" s="37" t="str">
        <f t="shared" si="11"/>
        <v>015362026</v>
      </c>
      <c r="V33" s="42" t="str">
        <f t="shared" si="12"/>
        <v>015362026</v>
      </c>
      <c r="W33" s="39">
        <f t="shared" si="13"/>
        <v>1</v>
      </c>
      <c r="X33" s="43">
        <f t="shared" si="14"/>
        <v>1</v>
      </c>
      <c r="Y33" s="39">
        <f t="shared" si="1"/>
        <v>1</v>
      </c>
      <c r="Z33" s="40">
        <f t="shared" si="15"/>
        <v>1</v>
      </c>
      <c r="AA33" s="40">
        <f t="shared" si="16"/>
        <v>1</v>
      </c>
    </row>
    <row r="34" spans="1:27" ht="60" customHeight="1" x14ac:dyDescent="0.8">
      <c r="A34" s="3">
        <v>32</v>
      </c>
      <c r="B34" s="3" t="s">
        <v>104</v>
      </c>
      <c r="C34" s="3" t="s">
        <v>246</v>
      </c>
      <c r="D34" s="3" t="s">
        <v>105</v>
      </c>
      <c r="E34" s="3" t="s">
        <v>134</v>
      </c>
      <c r="F34" s="5" t="s">
        <v>106</v>
      </c>
      <c r="G34" s="7" t="s">
        <v>166</v>
      </c>
      <c r="H34" s="7" t="s">
        <v>214</v>
      </c>
      <c r="I34" s="8"/>
      <c r="J34" s="35"/>
      <c r="K34" s="36">
        <f t="shared" si="2"/>
        <v>1</v>
      </c>
      <c r="L34" s="37" t="str">
        <f t="shared" si="3"/>
        <v>070271709</v>
      </c>
      <c r="M34" s="38" t="str">
        <f t="shared" si="4"/>
        <v>070271709</v>
      </c>
      <c r="N34" s="39">
        <f t="shared" si="5"/>
        <v>1</v>
      </c>
      <c r="O34" s="39">
        <f t="shared" si="6"/>
        <v>1</v>
      </c>
      <c r="P34" s="39">
        <f t="shared" si="0"/>
        <v>1</v>
      </c>
      <c r="Q34" s="40">
        <f t="shared" si="7"/>
        <v>1</v>
      </c>
      <c r="R34" s="41" t="str">
        <f t="shared" si="8"/>
        <v>0965866300</v>
      </c>
      <c r="S34" s="37" t="str">
        <f t="shared" si="9"/>
        <v>0965866300</v>
      </c>
      <c r="T34" s="39" t="e">
        <f t="shared" si="10"/>
        <v>#VALUE!</v>
      </c>
      <c r="U34" s="37" t="str">
        <f t="shared" si="11"/>
        <v>0965866300</v>
      </c>
      <c r="V34" s="42" t="str">
        <f t="shared" si="12"/>
        <v>0965866300</v>
      </c>
      <c r="W34" s="39">
        <f t="shared" si="13"/>
        <v>1</v>
      </c>
      <c r="X34" s="43">
        <f t="shared" si="14"/>
        <v>1</v>
      </c>
      <c r="Y34" s="39">
        <f t="shared" si="1"/>
        <v>1</v>
      </c>
      <c r="Z34" s="40">
        <f t="shared" si="15"/>
        <v>1</v>
      </c>
      <c r="AA34" s="40">
        <f t="shared" si="16"/>
        <v>1</v>
      </c>
    </row>
    <row r="35" spans="1:27" ht="60" customHeight="1" x14ac:dyDescent="0.8">
      <c r="A35" s="3">
        <v>33</v>
      </c>
      <c r="B35" s="3" t="s">
        <v>107</v>
      </c>
      <c r="C35" s="3" t="s">
        <v>246</v>
      </c>
      <c r="D35" s="3" t="s">
        <v>108</v>
      </c>
      <c r="E35" s="3" t="s">
        <v>134</v>
      </c>
      <c r="F35" s="5" t="s">
        <v>109</v>
      </c>
      <c r="G35" s="7" t="s">
        <v>167</v>
      </c>
      <c r="H35" s="7" t="s">
        <v>205</v>
      </c>
      <c r="I35" s="8"/>
      <c r="J35" s="35"/>
      <c r="K35" s="36">
        <f t="shared" si="2"/>
        <v>1</v>
      </c>
      <c r="L35" s="37" t="str">
        <f t="shared" si="3"/>
        <v>030489311</v>
      </c>
      <c r="M35" s="38" t="str">
        <f t="shared" si="4"/>
        <v>030489311</v>
      </c>
      <c r="N35" s="39">
        <f t="shared" si="5"/>
        <v>1</v>
      </c>
      <c r="O35" s="39">
        <f t="shared" si="6"/>
        <v>1</v>
      </c>
      <c r="P35" s="39">
        <f t="shared" si="0"/>
        <v>1</v>
      </c>
      <c r="Q35" s="40">
        <f t="shared" si="7"/>
        <v>1</v>
      </c>
      <c r="R35" s="41" t="str">
        <f t="shared" si="8"/>
        <v>081931889</v>
      </c>
      <c r="S35" s="37" t="str">
        <f t="shared" si="9"/>
        <v>081931889</v>
      </c>
      <c r="T35" s="39" t="e">
        <f t="shared" si="10"/>
        <v>#VALUE!</v>
      </c>
      <c r="U35" s="37" t="str">
        <f t="shared" si="11"/>
        <v>081931889</v>
      </c>
      <c r="V35" s="42" t="str">
        <f t="shared" si="12"/>
        <v>081931889</v>
      </c>
      <c r="W35" s="39">
        <f t="shared" si="13"/>
        <v>1</v>
      </c>
      <c r="X35" s="43">
        <f t="shared" si="14"/>
        <v>1</v>
      </c>
      <c r="Y35" s="39">
        <f t="shared" si="1"/>
        <v>1</v>
      </c>
      <c r="Z35" s="40">
        <f t="shared" si="15"/>
        <v>1</v>
      </c>
      <c r="AA35" s="40">
        <f t="shared" si="16"/>
        <v>1</v>
      </c>
    </row>
    <row r="36" spans="1:27" ht="60" customHeight="1" x14ac:dyDescent="0.8">
      <c r="A36" s="3">
        <v>34</v>
      </c>
      <c r="B36" s="3" t="s">
        <v>110</v>
      </c>
      <c r="C36" s="3" t="s">
        <v>248</v>
      </c>
      <c r="D36" s="3" t="s">
        <v>112</v>
      </c>
      <c r="E36" s="3" t="s">
        <v>134</v>
      </c>
      <c r="F36" s="5" t="s">
        <v>113</v>
      </c>
      <c r="G36" s="7" t="s">
        <v>168</v>
      </c>
      <c r="H36" s="7" t="s">
        <v>206</v>
      </c>
      <c r="I36" s="8"/>
      <c r="J36" s="35"/>
      <c r="K36" s="36">
        <f t="shared" si="2"/>
        <v>1</v>
      </c>
      <c r="L36" s="37" t="str">
        <f t="shared" si="3"/>
        <v>030511454</v>
      </c>
      <c r="M36" s="38" t="str">
        <f t="shared" si="4"/>
        <v>030511454</v>
      </c>
      <c r="N36" s="39">
        <f t="shared" si="5"/>
        <v>1</v>
      </c>
      <c r="O36" s="39">
        <f t="shared" si="6"/>
        <v>1</v>
      </c>
      <c r="P36" s="39">
        <f t="shared" si="0"/>
        <v>1</v>
      </c>
      <c r="Q36" s="40">
        <f t="shared" si="7"/>
        <v>1</v>
      </c>
      <c r="R36" s="41" t="str">
        <f t="shared" si="8"/>
        <v>016765485</v>
      </c>
      <c r="S36" s="37" t="str">
        <f t="shared" si="9"/>
        <v>016765485</v>
      </c>
      <c r="T36" s="39" t="e">
        <f t="shared" si="10"/>
        <v>#VALUE!</v>
      </c>
      <c r="U36" s="37" t="str">
        <f t="shared" si="11"/>
        <v>016765485</v>
      </c>
      <c r="V36" s="42" t="str">
        <f t="shared" si="12"/>
        <v>016765485</v>
      </c>
      <c r="W36" s="39">
        <f t="shared" si="13"/>
        <v>1</v>
      </c>
      <c r="X36" s="43">
        <f t="shared" si="14"/>
        <v>1</v>
      </c>
      <c r="Y36" s="39">
        <f t="shared" si="1"/>
        <v>1</v>
      </c>
      <c r="Z36" s="40">
        <f t="shared" si="15"/>
        <v>1</v>
      </c>
      <c r="AA36" s="40">
        <f t="shared" si="16"/>
        <v>1</v>
      </c>
    </row>
    <row r="37" spans="1:27" ht="60" customHeight="1" x14ac:dyDescent="0.8">
      <c r="A37" s="3">
        <v>35</v>
      </c>
      <c r="B37" s="3" t="s">
        <v>114</v>
      </c>
      <c r="C37" s="3" t="s">
        <v>246</v>
      </c>
      <c r="D37" s="3" t="s">
        <v>115</v>
      </c>
      <c r="E37" s="3" t="s">
        <v>134</v>
      </c>
      <c r="F37" s="5" t="s">
        <v>116</v>
      </c>
      <c r="G37" s="7" t="s">
        <v>169</v>
      </c>
      <c r="H37" s="7" t="s">
        <v>207</v>
      </c>
      <c r="I37" s="8"/>
      <c r="J37" s="35"/>
      <c r="K37" s="36">
        <f t="shared" si="2"/>
        <v>1</v>
      </c>
      <c r="L37" s="37" t="str">
        <f t="shared" si="3"/>
        <v>030768150</v>
      </c>
      <c r="M37" s="38" t="str">
        <f t="shared" si="4"/>
        <v>030768150</v>
      </c>
      <c r="N37" s="39">
        <f t="shared" si="5"/>
        <v>1</v>
      </c>
      <c r="O37" s="39">
        <f t="shared" si="6"/>
        <v>1</v>
      </c>
      <c r="P37" s="39">
        <f t="shared" si="0"/>
        <v>1</v>
      </c>
      <c r="Q37" s="40">
        <f t="shared" si="7"/>
        <v>1</v>
      </c>
      <c r="R37" s="41" t="str">
        <f t="shared" si="8"/>
        <v>0978308950</v>
      </c>
      <c r="S37" s="37" t="str">
        <f t="shared" si="9"/>
        <v>0978308950</v>
      </c>
      <c r="T37" s="39" t="e">
        <f t="shared" si="10"/>
        <v>#VALUE!</v>
      </c>
      <c r="U37" s="37" t="str">
        <f t="shared" si="11"/>
        <v>0978308950</v>
      </c>
      <c r="V37" s="42" t="str">
        <f t="shared" si="12"/>
        <v>0978308950</v>
      </c>
      <c r="W37" s="39">
        <f t="shared" si="13"/>
        <v>1</v>
      </c>
      <c r="X37" s="43">
        <f t="shared" si="14"/>
        <v>1</v>
      </c>
      <c r="Y37" s="39">
        <f t="shared" si="1"/>
        <v>1</v>
      </c>
      <c r="Z37" s="40">
        <f t="shared" si="15"/>
        <v>1</v>
      </c>
      <c r="AA37" s="40">
        <f t="shared" si="16"/>
        <v>1</v>
      </c>
    </row>
    <row r="38" spans="1:27" ht="60" customHeight="1" x14ac:dyDescent="0.8">
      <c r="A38" s="3">
        <v>36</v>
      </c>
      <c r="B38" s="3" t="s">
        <v>117</v>
      </c>
      <c r="C38" s="3" t="s">
        <v>246</v>
      </c>
      <c r="D38" s="3" t="s">
        <v>118</v>
      </c>
      <c r="E38" s="3" t="s">
        <v>134</v>
      </c>
      <c r="F38" s="5" t="s">
        <v>119</v>
      </c>
      <c r="G38" s="7" t="s">
        <v>170</v>
      </c>
      <c r="H38" s="7" t="s">
        <v>208</v>
      </c>
      <c r="I38" s="8"/>
      <c r="J38" s="35"/>
      <c r="K38" s="36">
        <f t="shared" si="2"/>
        <v>1</v>
      </c>
      <c r="L38" s="37" t="str">
        <f t="shared" si="3"/>
        <v>030769361</v>
      </c>
      <c r="M38" s="38" t="str">
        <f t="shared" si="4"/>
        <v>030769361</v>
      </c>
      <c r="N38" s="39">
        <f t="shared" si="5"/>
        <v>1</v>
      </c>
      <c r="O38" s="39">
        <f t="shared" si="6"/>
        <v>1</v>
      </c>
      <c r="P38" s="39">
        <f t="shared" si="0"/>
        <v>1</v>
      </c>
      <c r="Q38" s="40">
        <f t="shared" si="7"/>
        <v>1</v>
      </c>
      <c r="R38" s="41" t="str">
        <f t="shared" si="8"/>
        <v>016792452</v>
      </c>
      <c r="S38" s="37" t="str">
        <f t="shared" si="9"/>
        <v>016792452</v>
      </c>
      <c r="T38" s="39" t="e">
        <f t="shared" si="10"/>
        <v>#VALUE!</v>
      </c>
      <c r="U38" s="37" t="str">
        <f t="shared" si="11"/>
        <v>016792452</v>
      </c>
      <c r="V38" s="42" t="str">
        <f t="shared" si="12"/>
        <v>016792452</v>
      </c>
      <c r="W38" s="39">
        <f t="shared" si="13"/>
        <v>1</v>
      </c>
      <c r="X38" s="43">
        <f t="shared" si="14"/>
        <v>1</v>
      </c>
      <c r="Y38" s="39">
        <f t="shared" si="1"/>
        <v>1</v>
      </c>
      <c r="Z38" s="40">
        <f t="shared" si="15"/>
        <v>1</v>
      </c>
      <c r="AA38" s="40">
        <f t="shared" si="16"/>
        <v>1</v>
      </c>
    </row>
    <row r="39" spans="1:27" ht="60" customHeight="1" x14ac:dyDescent="0.8">
      <c r="A39" s="3">
        <v>37</v>
      </c>
      <c r="B39" s="3" t="s">
        <v>120</v>
      </c>
      <c r="C39" s="3" t="s">
        <v>246</v>
      </c>
      <c r="D39" s="3" t="s">
        <v>121</v>
      </c>
      <c r="E39" s="3" t="s">
        <v>134</v>
      </c>
      <c r="F39" s="5" t="s">
        <v>122</v>
      </c>
      <c r="G39" s="7" t="s">
        <v>171</v>
      </c>
      <c r="H39" s="7" t="s">
        <v>209</v>
      </c>
      <c r="I39" s="8"/>
      <c r="J39" s="35"/>
      <c r="K39" s="36">
        <f t="shared" si="2"/>
        <v>1</v>
      </c>
      <c r="L39" s="37" t="str">
        <f t="shared" si="3"/>
        <v>030988994</v>
      </c>
      <c r="M39" s="38" t="str">
        <f t="shared" si="4"/>
        <v>030988994</v>
      </c>
      <c r="N39" s="39">
        <f t="shared" si="5"/>
        <v>1</v>
      </c>
      <c r="O39" s="39">
        <f t="shared" si="6"/>
        <v>1</v>
      </c>
      <c r="P39" s="39">
        <f t="shared" si="0"/>
        <v>1</v>
      </c>
      <c r="Q39" s="40">
        <f t="shared" si="7"/>
        <v>1</v>
      </c>
      <c r="R39" s="41" t="str">
        <f t="shared" si="8"/>
        <v>0963642401</v>
      </c>
      <c r="S39" s="37" t="str">
        <f t="shared" si="9"/>
        <v>0963642401</v>
      </c>
      <c r="T39" s="39" t="e">
        <f t="shared" si="10"/>
        <v>#VALUE!</v>
      </c>
      <c r="U39" s="37" t="str">
        <f t="shared" si="11"/>
        <v>0963642401</v>
      </c>
      <c r="V39" s="42" t="str">
        <f t="shared" si="12"/>
        <v>0963642401</v>
      </c>
      <c r="W39" s="39">
        <f t="shared" si="13"/>
        <v>1</v>
      </c>
      <c r="X39" s="43">
        <f t="shared" si="14"/>
        <v>1</v>
      </c>
      <c r="Y39" s="39">
        <f t="shared" si="1"/>
        <v>1</v>
      </c>
      <c r="Z39" s="40">
        <f t="shared" si="15"/>
        <v>1</v>
      </c>
      <c r="AA39" s="40">
        <f t="shared" si="16"/>
        <v>1</v>
      </c>
    </row>
    <row r="40" spans="1:27" ht="60" customHeight="1" x14ac:dyDescent="0.8">
      <c r="A40" s="3">
        <v>38</v>
      </c>
      <c r="B40" s="3" t="s">
        <v>123</v>
      </c>
      <c r="C40" s="3" t="s">
        <v>246</v>
      </c>
      <c r="D40" s="3" t="s">
        <v>124</v>
      </c>
      <c r="E40" s="3" t="s">
        <v>134</v>
      </c>
      <c r="F40" s="5" t="s">
        <v>125</v>
      </c>
      <c r="G40" s="7" t="s">
        <v>172</v>
      </c>
      <c r="H40" s="7" t="s">
        <v>210</v>
      </c>
      <c r="I40" s="8"/>
      <c r="J40" s="35"/>
      <c r="K40" s="36">
        <f t="shared" si="2"/>
        <v>1</v>
      </c>
      <c r="L40" s="37" t="str">
        <f t="shared" si="3"/>
        <v>020877227</v>
      </c>
      <c r="M40" s="38" t="str">
        <f t="shared" si="4"/>
        <v>020877227</v>
      </c>
      <c r="N40" s="39">
        <f t="shared" si="5"/>
        <v>1</v>
      </c>
      <c r="O40" s="39">
        <f t="shared" si="6"/>
        <v>1</v>
      </c>
      <c r="P40" s="39">
        <f t="shared" si="0"/>
        <v>1</v>
      </c>
      <c r="Q40" s="40">
        <f t="shared" si="7"/>
        <v>1</v>
      </c>
      <c r="R40" s="41" t="str">
        <f t="shared" si="8"/>
        <v>081324868</v>
      </c>
      <c r="S40" s="37" t="str">
        <f t="shared" si="9"/>
        <v>081324868</v>
      </c>
      <c r="T40" s="39" t="e">
        <f t="shared" si="10"/>
        <v>#VALUE!</v>
      </c>
      <c r="U40" s="37" t="str">
        <f t="shared" si="11"/>
        <v>081324868</v>
      </c>
      <c r="V40" s="42" t="str">
        <f t="shared" si="12"/>
        <v>081324868</v>
      </c>
      <c r="W40" s="39">
        <f t="shared" si="13"/>
        <v>1</v>
      </c>
      <c r="X40" s="43">
        <f t="shared" si="14"/>
        <v>1</v>
      </c>
      <c r="Y40" s="39">
        <f t="shared" si="1"/>
        <v>1</v>
      </c>
      <c r="Z40" s="40">
        <f t="shared" si="15"/>
        <v>1</v>
      </c>
      <c r="AA40" s="40">
        <f t="shared" si="16"/>
        <v>1</v>
      </c>
    </row>
    <row r="41" spans="1:27" ht="60" customHeight="1" x14ac:dyDescent="0.8">
      <c r="A41" s="3">
        <v>39</v>
      </c>
      <c r="B41" s="3" t="s">
        <v>126</v>
      </c>
      <c r="C41" s="3" t="s">
        <v>246</v>
      </c>
      <c r="D41" s="3" t="s">
        <v>127</v>
      </c>
      <c r="E41" s="3" t="s">
        <v>134</v>
      </c>
      <c r="F41" s="5" t="s">
        <v>128</v>
      </c>
      <c r="G41" s="7" t="s">
        <v>173</v>
      </c>
      <c r="H41" s="7" t="s">
        <v>215</v>
      </c>
      <c r="I41" s="8"/>
      <c r="J41" s="35"/>
      <c r="K41" s="36">
        <f t="shared" si="2"/>
        <v>1</v>
      </c>
      <c r="L41" s="37" t="str">
        <f t="shared" si="3"/>
        <v>030396250</v>
      </c>
      <c r="M41" s="38" t="str">
        <f t="shared" si="4"/>
        <v>030396250</v>
      </c>
      <c r="N41" s="39">
        <f t="shared" si="5"/>
        <v>1</v>
      </c>
      <c r="O41" s="39">
        <f t="shared" si="6"/>
        <v>1</v>
      </c>
      <c r="P41" s="39">
        <f t="shared" si="0"/>
        <v>1</v>
      </c>
      <c r="Q41" s="40">
        <f t="shared" si="7"/>
        <v>1</v>
      </c>
      <c r="R41" s="41" t="str">
        <f t="shared" si="8"/>
        <v>0979954900</v>
      </c>
      <c r="S41" s="37" t="str">
        <f t="shared" si="9"/>
        <v>0979954900</v>
      </c>
      <c r="T41" s="39" t="e">
        <f t="shared" si="10"/>
        <v>#VALUE!</v>
      </c>
      <c r="U41" s="37" t="str">
        <f t="shared" si="11"/>
        <v>0979954900</v>
      </c>
      <c r="V41" s="42" t="str">
        <f t="shared" si="12"/>
        <v>0979954900</v>
      </c>
      <c r="W41" s="39">
        <f t="shared" si="13"/>
        <v>1</v>
      </c>
      <c r="X41" s="43">
        <f t="shared" si="14"/>
        <v>1</v>
      </c>
      <c r="Y41" s="39">
        <f t="shared" si="1"/>
        <v>1</v>
      </c>
      <c r="Z41" s="40">
        <f t="shared" si="15"/>
        <v>1</v>
      </c>
      <c r="AA41" s="40">
        <f t="shared" si="16"/>
        <v>1</v>
      </c>
    </row>
    <row r="42" spans="1:27" ht="60" customHeight="1" x14ac:dyDescent="0.8">
      <c r="A42" s="3">
        <v>40</v>
      </c>
      <c r="B42" s="3" t="s">
        <v>129</v>
      </c>
      <c r="C42" s="3" t="s">
        <v>246</v>
      </c>
      <c r="D42" s="3" t="s">
        <v>130</v>
      </c>
      <c r="E42" s="3" t="s">
        <v>134</v>
      </c>
      <c r="F42" s="5" t="s">
        <v>131</v>
      </c>
      <c r="G42" s="7" t="s">
        <v>174</v>
      </c>
      <c r="H42" s="7" t="s">
        <v>211</v>
      </c>
      <c r="I42" s="8"/>
      <c r="J42" s="35"/>
      <c r="K42" s="36">
        <f t="shared" si="2"/>
        <v>1</v>
      </c>
      <c r="L42" s="37" t="str">
        <f t="shared" si="3"/>
        <v>030675478</v>
      </c>
      <c r="M42" s="38" t="str">
        <f t="shared" si="4"/>
        <v>030675478</v>
      </c>
      <c r="N42" s="39">
        <f t="shared" si="5"/>
        <v>1</v>
      </c>
      <c r="O42" s="39">
        <f t="shared" si="6"/>
        <v>1</v>
      </c>
      <c r="P42" s="39">
        <f t="shared" si="0"/>
        <v>1</v>
      </c>
      <c r="Q42" s="40">
        <f t="shared" si="7"/>
        <v>1</v>
      </c>
      <c r="R42" s="41" t="str">
        <f t="shared" si="8"/>
        <v>0976204627</v>
      </c>
      <c r="S42" s="37" t="str">
        <f t="shared" si="9"/>
        <v>0976204627</v>
      </c>
      <c r="T42" s="39" t="e">
        <f t="shared" si="10"/>
        <v>#VALUE!</v>
      </c>
      <c r="U42" s="37" t="str">
        <f t="shared" si="11"/>
        <v>0976204627</v>
      </c>
      <c r="V42" s="42" t="str">
        <f t="shared" si="12"/>
        <v>0976204627</v>
      </c>
      <c r="W42" s="39">
        <f t="shared" si="13"/>
        <v>1</v>
      </c>
      <c r="X42" s="43">
        <f t="shared" si="14"/>
        <v>1</v>
      </c>
      <c r="Y42" s="39">
        <f t="shared" si="1"/>
        <v>1</v>
      </c>
      <c r="Z42" s="40">
        <f t="shared" si="15"/>
        <v>1</v>
      </c>
      <c r="AA42" s="40">
        <f t="shared" si="16"/>
        <v>1</v>
      </c>
    </row>
    <row r="43" spans="1:27" x14ac:dyDescent="0.8">
      <c r="A43" s="50"/>
      <c r="B43" s="50"/>
      <c r="C43" s="50"/>
      <c r="D43" s="50"/>
      <c r="E43" s="50"/>
      <c r="F43" s="51"/>
      <c r="G43" s="51"/>
      <c r="H43" s="51"/>
      <c r="I43" s="50"/>
    </row>
    <row r="44" spans="1:27" x14ac:dyDescent="0.8">
      <c r="A44" s="50"/>
      <c r="B44" s="50"/>
      <c r="C44" s="50"/>
      <c r="D44" s="50"/>
      <c r="E44" s="50"/>
      <c r="F44" s="51"/>
      <c r="G44" s="51"/>
      <c r="H44" s="51"/>
      <c r="I44" s="50"/>
    </row>
  </sheetData>
  <sheetProtection formatCells="0" formatColumns="0" formatRows="0" insertColumns="0" insertRows="0" insertHyperlinks="0" deleteColumns="0" deleteRows="0" sort="0" autoFilter="0" pivotTables="0"/>
  <autoFilter ref="A2:BC42" xr:uid="{00000000-0009-0000-0000-000001000000}"/>
  <mergeCells count="3">
    <mergeCell ref="A1:I1"/>
    <mergeCell ref="J1:AA1"/>
    <mergeCell ref="AR3:BC3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9"/>
  <sheetViews>
    <sheetView tabSelected="1" zoomScale="70" zoomScaleNormal="70" workbookViewId="0">
      <selection activeCell="H3" sqref="H3"/>
    </sheetView>
  </sheetViews>
  <sheetFormatPr defaultRowHeight="22.8" x14ac:dyDescent="0.8"/>
  <cols>
    <col min="1" max="1" width="8.796875" style="10"/>
    <col min="2" max="2" width="6" style="10" customWidth="1"/>
    <col min="3" max="3" width="16" style="10" customWidth="1"/>
    <col min="4" max="4" width="4" style="10" customWidth="1"/>
    <col min="5" max="5" width="12" style="10" customWidth="1"/>
    <col min="6" max="6" width="13" style="10" customWidth="1"/>
    <col min="7" max="7" width="18.59765625" style="11" customWidth="1"/>
    <col min="8" max="8" width="15.19921875" style="11" customWidth="1"/>
    <col min="9" max="9" width="13.3984375" style="11" customWidth="1"/>
    <col min="10" max="10" width="19.69921875" style="10" customWidth="1"/>
    <col min="11" max="16384" width="8.796875" style="10"/>
  </cols>
  <sheetData>
    <row r="1" spans="1:10" ht="90" customHeight="1" x14ac:dyDescent="0.8">
      <c r="A1" s="79" t="s">
        <v>258</v>
      </c>
      <c r="B1" s="79"/>
      <c r="C1" s="79"/>
      <c r="D1" s="79"/>
      <c r="E1" s="79"/>
      <c r="F1" s="79"/>
      <c r="G1" s="79"/>
      <c r="H1" s="79"/>
      <c r="I1" s="79"/>
      <c r="J1" s="80"/>
    </row>
    <row r="2" spans="1:10" ht="30" customHeight="1" x14ac:dyDescent="0.8">
      <c r="A2" s="71" t="s">
        <v>259</v>
      </c>
      <c r="B2" s="71"/>
      <c r="C2" s="71"/>
      <c r="D2" s="71"/>
      <c r="E2" s="71"/>
      <c r="F2" s="71"/>
      <c r="G2" s="71"/>
      <c r="H2" s="71"/>
      <c r="I2" s="71"/>
      <c r="J2" s="71"/>
    </row>
    <row r="3" spans="1:10" ht="93" customHeight="1" x14ac:dyDescent="0.8">
      <c r="A3" s="52" t="s">
        <v>249</v>
      </c>
      <c r="B3" s="52" t="s">
        <v>250</v>
      </c>
      <c r="C3" s="53" t="s">
        <v>2</v>
      </c>
      <c r="D3" s="53" t="s">
        <v>3</v>
      </c>
      <c r="E3" s="53" t="s">
        <v>4</v>
      </c>
      <c r="F3" s="54" t="s">
        <v>5</v>
      </c>
      <c r="G3" s="54" t="s">
        <v>251</v>
      </c>
      <c r="H3" s="54" t="s">
        <v>252</v>
      </c>
      <c r="I3" s="54" t="s">
        <v>8</v>
      </c>
      <c r="J3" s="54" t="s">
        <v>253</v>
      </c>
    </row>
    <row r="4" spans="1:10" ht="33.9" customHeight="1" x14ac:dyDescent="0.8">
      <c r="A4" s="55"/>
      <c r="B4" s="56"/>
      <c r="C4" s="57" t="s">
        <v>254</v>
      </c>
      <c r="D4" s="58"/>
      <c r="E4" s="58"/>
      <c r="F4" s="58"/>
      <c r="G4" s="59"/>
      <c r="H4" s="59"/>
      <c r="I4" s="59"/>
      <c r="J4" s="56"/>
    </row>
    <row r="5" spans="1:10" s="67" customFormat="1" ht="60" customHeight="1" x14ac:dyDescent="0.8">
      <c r="A5" s="62">
        <v>1</v>
      </c>
      <c r="B5" s="63">
        <v>1</v>
      </c>
      <c r="C5" s="64" t="s">
        <v>10</v>
      </c>
      <c r="D5" s="64" t="s">
        <v>246</v>
      </c>
      <c r="E5" s="64" t="s">
        <v>12</v>
      </c>
      <c r="F5" s="64" t="s">
        <v>134</v>
      </c>
      <c r="G5" s="65" t="s">
        <v>13</v>
      </c>
      <c r="H5" s="66" t="s">
        <v>135</v>
      </c>
      <c r="I5" s="66" t="s">
        <v>175</v>
      </c>
      <c r="J5" s="63"/>
    </row>
    <row r="6" spans="1:10" s="67" customFormat="1" ht="60" customHeight="1" x14ac:dyDescent="0.8">
      <c r="A6" s="62">
        <v>2</v>
      </c>
      <c r="B6" s="63">
        <v>2</v>
      </c>
      <c r="C6" s="64" t="s">
        <v>14</v>
      </c>
      <c r="D6" s="64" t="s">
        <v>246</v>
      </c>
      <c r="E6" s="64" t="s">
        <v>15</v>
      </c>
      <c r="F6" s="64" t="s">
        <v>212</v>
      </c>
      <c r="G6" s="65" t="s">
        <v>16</v>
      </c>
      <c r="H6" s="68" t="s">
        <v>136</v>
      </c>
      <c r="I6" s="68" t="s">
        <v>176</v>
      </c>
      <c r="J6" s="63"/>
    </row>
    <row r="7" spans="1:10" s="67" customFormat="1" ht="60" customHeight="1" x14ac:dyDescent="0.8">
      <c r="A7" s="62">
        <v>3</v>
      </c>
      <c r="B7" s="63">
        <v>3</v>
      </c>
      <c r="C7" s="64" t="s">
        <v>17</v>
      </c>
      <c r="D7" s="64" t="s">
        <v>246</v>
      </c>
      <c r="E7" s="64" t="s">
        <v>18</v>
      </c>
      <c r="F7" s="64" t="s">
        <v>134</v>
      </c>
      <c r="G7" s="65" t="s">
        <v>19</v>
      </c>
      <c r="H7" s="68" t="s">
        <v>137</v>
      </c>
      <c r="I7" s="68" t="s">
        <v>177</v>
      </c>
      <c r="J7" s="63"/>
    </row>
    <row r="8" spans="1:10" s="67" customFormat="1" ht="60" customHeight="1" x14ac:dyDescent="0.8">
      <c r="A8" s="62">
        <v>4</v>
      </c>
      <c r="B8" s="63">
        <v>4</v>
      </c>
      <c r="C8" s="64" t="s">
        <v>20</v>
      </c>
      <c r="D8" s="64" t="s">
        <v>246</v>
      </c>
      <c r="E8" s="64" t="s">
        <v>21</v>
      </c>
      <c r="F8" s="64" t="s">
        <v>134</v>
      </c>
      <c r="G8" s="65" t="s">
        <v>22</v>
      </c>
      <c r="H8" s="68" t="s">
        <v>138</v>
      </c>
      <c r="I8" s="68" t="s">
        <v>178</v>
      </c>
      <c r="J8" s="63"/>
    </row>
    <row r="9" spans="1:10" s="67" customFormat="1" ht="60" customHeight="1" x14ac:dyDescent="0.8">
      <c r="A9" s="62">
        <v>5</v>
      </c>
      <c r="B9" s="63">
        <v>5</v>
      </c>
      <c r="C9" s="64" t="s">
        <v>23</v>
      </c>
      <c r="D9" s="64" t="s">
        <v>246</v>
      </c>
      <c r="E9" s="64" t="s">
        <v>24</v>
      </c>
      <c r="F9" s="64" t="s">
        <v>134</v>
      </c>
      <c r="G9" s="65" t="s">
        <v>25</v>
      </c>
      <c r="H9" s="68" t="s">
        <v>139</v>
      </c>
      <c r="I9" s="68" t="s">
        <v>179</v>
      </c>
      <c r="J9" s="63"/>
    </row>
    <row r="10" spans="1:10" s="67" customFormat="1" ht="60" customHeight="1" x14ac:dyDescent="0.8">
      <c r="A10" s="62">
        <v>6</v>
      </c>
      <c r="B10" s="63">
        <v>6</v>
      </c>
      <c r="C10" s="64" t="s">
        <v>26</v>
      </c>
      <c r="D10" s="64" t="s">
        <v>246</v>
      </c>
      <c r="E10" s="64" t="s">
        <v>27</v>
      </c>
      <c r="F10" s="64" t="s">
        <v>134</v>
      </c>
      <c r="G10" s="65" t="s">
        <v>28</v>
      </c>
      <c r="H10" s="68" t="s">
        <v>140</v>
      </c>
      <c r="I10" s="68" t="s">
        <v>180</v>
      </c>
      <c r="J10" s="63"/>
    </row>
    <row r="11" spans="1:10" s="67" customFormat="1" ht="60" customHeight="1" x14ac:dyDescent="0.8">
      <c r="A11" s="62">
        <v>7</v>
      </c>
      <c r="B11" s="63">
        <v>7</v>
      </c>
      <c r="C11" s="64" t="s">
        <v>29</v>
      </c>
      <c r="D11" s="64" t="s">
        <v>246</v>
      </c>
      <c r="E11" s="64" t="s">
        <v>30</v>
      </c>
      <c r="F11" s="64" t="s">
        <v>134</v>
      </c>
      <c r="G11" s="65" t="s">
        <v>31</v>
      </c>
      <c r="H11" s="68" t="s">
        <v>141</v>
      </c>
      <c r="I11" s="68" t="s">
        <v>181</v>
      </c>
      <c r="J11" s="63"/>
    </row>
    <row r="12" spans="1:10" s="67" customFormat="1" ht="60" customHeight="1" x14ac:dyDescent="0.8">
      <c r="A12" s="62">
        <v>8</v>
      </c>
      <c r="B12" s="63">
        <v>8</v>
      </c>
      <c r="C12" s="64" t="s">
        <v>32</v>
      </c>
      <c r="D12" s="64" t="s">
        <v>246</v>
      </c>
      <c r="E12" s="64" t="s">
        <v>33</v>
      </c>
      <c r="F12" s="64" t="s">
        <v>134</v>
      </c>
      <c r="G12" s="65" t="s">
        <v>34</v>
      </c>
      <c r="H12" s="68" t="s">
        <v>142</v>
      </c>
      <c r="I12" s="68" t="s">
        <v>182</v>
      </c>
      <c r="J12" s="63"/>
    </row>
    <row r="13" spans="1:10" s="67" customFormat="1" ht="60" customHeight="1" x14ac:dyDescent="0.8">
      <c r="A13" s="62">
        <v>9</v>
      </c>
      <c r="B13" s="63">
        <v>9</v>
      </c>
      <c r="C13" s="64" t="s">
        <v>35</v>
      </c>
      <c r="D13" s="64" t="s">
        <v>246</v>
      </c>
      <c r="E13" s="64" t="s">
        <v>36</v>
      </c>
      <c r="F13" s="64" t="s">
        <v>134</v>
      </c>
      <c r="G13" s="65" t="s">
        <v>37</v>
      </c>
      <c r="H13" s="68" t="s">
        <v>143</v>
      </c>
      <c r="I13" s="68" t="s">
        <v>183</v>
      </c>
      <c r="J13" s="63"/>
    </row>
    <row r="14" spans="1:10" s="67" customFormat="1" ht="60" customHeight="1" x14ac:dyDescent="0.8">
      <c r="A14" s="62">
        <v>10</v>
      </c>
      <c r="B14" s="63">
        <v>10</v>
      </c>
      <c r="C14" s="64" t="s">
        <v>38</v>
      </c>
      <c r="D14" s="64" t="s">
        <v>246</v>
      </c>
      <c r="E14" s="64" t="s">
        <v>39</v>
      </c>
      <c r="F14" s="64" t="s">
        <v>134</v>
      </c>
      <c r="G14" s="65" t="s">
        <v>40</v>
      </c>
      <c r="H14" s="68" t="s">
        <v>144</v>
      </c>
      <c r="I14" s="68" t="s">
        <v>184</v>
      </c>
      <c r="J14" s="63"/>
    </row>
    <row r="15" spans="1:10" s="67" customFormat="1" ht="60" customHeight="1" x14ac:dyDescent="0.8">
      <c r="A15" s="62">
        <v>11</v>
      </c>
      <c r="B15" s="63">
        <v>11</v>
      </c>
      <c r="C15" s="64" t="s">
        <v>41</v>
      </c>
      <c r="D15" s="64" t="s">
        <v>246</v>
      </c>
      <c r="E15" s="64" t="s">
        <v>42</v>
      </c>
      <c r="F15" s="64" t="s">
        <v>134</v>
      </c>
      <c r="G15" s="65" t="s">
        <v>43</v>
      </c>
      <c r="H15" s="68" t="s">
        <v>145</v>
      </c>
      <c r="I15" s="68" t="s">
        <v>185</v>
      </c>
      <c r="J15" s="63"/>
    </row>
    <row r="16" spans="1:10" s="67" customFormat="1" ht="60" customHeight="1" x14ac:dyDescent="0.8">
      <c r="A16" s="62">
        <v>12</v>
      </c>
      <c r="B16" s="63">
        <v>12</v>
      </c>
      <c r="C16" s="64" t="s">
        <v>44</v>
      </c>
      <c r="D16" s="64" t="s">
        <v>246</v>
      </c>
      <c r="E16" s="64" t="s">
        <v>45</v>
      </c>
      <c r="F16" s="64" t="s">
        <v>134</v>
      </c>
      <c r="G16" s="65" t="s">
        <v>46</v>
      </c>
      <c r="H16" s="68" t="s">
        <v>146</v>
      </c>
      <c r="I16" s="68" t="s">
        <v>186</v>
      </c>
      <c r="J16" s="63"/>
    </row>
    <row r="17" spans="1:10" s="67" customFormat="1" ht="60" customHeight="1" x14ac:dyDescent="0.8">
      <c r="A17" s="62">
        <v>13</v>
      </c>
      <c r="B17" s="63">
        <v>13</v>
      </c>
      <c r="C17" s="64" t="s">
        <v>47</v>
      </c>
      <c r="D17" s="64" t="s">
        <v>246</v>
      </c>
      <c r="E17" s="64" t="s">
        <v>48</v>
      </c>
      <c r="F17" s="64" t="s">
        <v>134</v>
      </c>
      <c r="G17" s="65" t="s">
        <v>49</v>
      </c>
      <c r="H17" s="68" t="s">
        <v>147</v>
      </c>
      <c r="I17" s="68" t="s">
        <v>187</v>
      </c>
      <c r="J17" s="63"/>
    </row>
    <row r="18" spans="1:10" s="67" customFormat="1" ht="60" customHeight="1" x14ac:dyDescent="0.8">
      <c r="A18" s="62">
        <v>14</v>
      </c>
      <c r="B18" s="63">
        <v>14</v>
      </c>
      <c r="C18" s="64" t="s">
        <v>50</v>
      </c>
      <c r="D18" s="64" t="s">
        <v>246</v>
      </c>
      <c r="E18" s="64" t="s">
        <v>51</v>
      </c>
      <c r="F18" s="64" t="s">
        <v>134</v>
      </c>
      <c r="G18" s="65" t="s">
        <v>52</v>
      </c>
      <c r="H18" s="68" t="s">
        <v>148</v>
      </c>
      <c r="I18" s="68" t="s">
        <v>188</v>
      </c>
      <c r="J18" s="63"/>
    </row>
    <row r="19" spans="1:10" s="67" customFormat="1" ht="60" customHeight="1" x14ac:dyDescent="0.8">
      <c r="A19" s="62">
        <v>15</v>
      </c>
      <c r="B19" s="63">
        <v>15</v>
      </c>
      <c r="C19" s="64" t="s">
        <v>53</v>
      </c>
      <c r="D19" s="64" t="s">
        <v>246</v>
      </c>
      <c r="E19" s="64" t="s">
        <v>54</v>
      </c>
      <c r="F19" s="64" t="s">
        <v>134</v>
      </c>
      <c r="G19" s="65" t="s">
        <v>55</v>
      </c>
      <c r="H19" s="68" t="s">
        <v>149</v>
      </c>
      <c r="I19" s="68" t="s">
        <v>213</v>
      </c>
      <c r="J19" s="63"/>
    </row>
    <row r="20" spans="1:10" s="67" customFormat="1" ht="60" customHeight="1" x14ac:dyDescent="0.8">
      <c r="A20" s="62">
        <v>16</v>
      </c>
      <c r="B20" s="63">
        <v>16</v>
      </c>
      <c r="C20" s="64" t="s">
        <v>56</v>
      </c>
      <c r="D20" s="64" t="s">
        <v>246</v>
      </c>
      <c r="E20" s="64" t="s">
        <v>57</v>
      </c>
      <c r="F20" s="64" t="s">
        <v>134</v>
      </c>
      <c r="G20" s="65" t="s">
        <v>58</v>
      </c>
      <c r="H20" s="68" t="s">
        <v>150</v>
      </c>
      <c r="I20" s="68" t="s">
        <v>189</v>
      </c>
      <c r="J20" s="63"/>
    </row>
    <row r="21" spans="1:10" s="67" customFormat="1" ht="60" customHeight="1" x14ac:dyDescent="0.8">
      <c r="A21" s="62">
        <v>17</v>
      </c>
      <c r="B21" s="63">
        <v>17</v>
      </c>
      <c r="C21" s="64" t="s">
        <v>59</v>
      </c>
      <c r="D21" s="64" t="s">
        <v>246</v>
      </c>
      <c r="E21" s="64" t="s">
        <v>60</v>
      </c>
      <c r="F21" s="64" t="s">
        <v>134</v>
      </c>
      <c r="G21" s="65" t="s">
        <v>61</v>
      </c>
      <c r="H21" s="68" t="s">
        <v>151</v>
      </c>
      <c r="I21" s="68" t="s">
        <v>190</v>
      </c>
      <c r="J21" s="63"/>
    </row>
    <row r="22" spans="1:10" s="67" customFormat="1" ht="60" customHeight="1" x14ac:dyDescent="0.8">
      <c r="A22" s="62">
        <v>18</v>
      </c>
      <c r="B22" s="63">
        <v>18</v>
      </c>
      <c r="C22" s="64" t="s">
        <v>62</v>
      </c>
      <c r="D22" s="64" t="s">
        <v>246</v>
      </c>
      <c r="E22" s="64" t="s">
        <v>63</v>
      </c>
      <c r="F22" s="64" t="s">
        <v>134</v>
      </c>
      <c r="G22" s="65" t="s">
        <v>64</v>
      </c>
      <c r="H22" s="68" t="s">
        <v>152</v>
      </c>
      <c r="I22" s="68" t="s">
        <v>191</v>
      </c>
      <c r="J22" s="63"/>
    </row>
    <row r="23" spans="1:10" s="67" customFormat="1" ht="60" customHeight="1" x14ac:dyDescent="0.8">
      <c r="A23" s="62">
        <v>19</v>
      </c>
      <c r="B23" s="63">
        <v>19</v>
      </c>
      <c r="C23" s="64" t="s">
        <v>65</v>
      </c>
      <c r="D23" s="64" t="s">
        <v>246</v>
      </c>
      <c r="E23" s="64" t="s">
        <v>66</v>
      </c>
      <c r="F23" s="64" t="s">
        <v>134</v>
      </c>
      <c r="G23" s="65" t="s">
        <v>67</v>
      </c>
      <c r="H23" s="68" t="s">
        <v>153</v>
      </c>
      <c r="I23" s="68" t="s">
        <v>192</v>
      </c>
      <c r="J23" s="63"/>
    </row>
    <row r="24" spans="1:10" s="67" customFormat="1" ht="60" customHeight="1" x14ac:dyDescent="0.8">
      <c r="A24" s="62">
        <v>20</v>
      </c>
      <c r="B24" s="63">
        <v>20</v>
      </c>
      <c r="C24" s="64" t="s">
        <v>68</v>
      </c>
      <c r="D24" s="64" t="s">
        <v>246</v>
      </c>
      <c r="E24" s="64" t="s">
        <v>69</v>
      </c>
      <c r="F24" s="64" t="s">
        <v>134</v>
      </c>
      <c r="G24" s="65" t="s">
        <v>70</v>
      </c>
      <c r="H24" s="68" t="s">
        <v>154</v>
      </c>
      <c r="I24" s="68" t="s">
        <v>193</v>
      </c>
      <c r="J24" s="63"/>
    </row>
    <row r="25" spans="1:10" s="67" customFormat="1" ht="60" customHeight="1" x14ac:dyDescent="0.8">
      <c r="A25" s="62">
        <v>21</v>
      </c>
      <c r="B25" s="63">
        <v>21</v>
      </c>
      <c r="C25" s="64" t="s">
        <v>71</v>
      </c>
      <c r="D25" s="64" t="s">
        <v>246</v>
      </c>
      <c r="E25" s="64" t="s">
        <v>72</v>
      </c>
      <c r="F25" s="64" t="s">
        <v>134</v>
      </c>
      <c r="G25" s="65" t="s">
        <v>73</v>
      </c>
      <c r="H25" s="68" t="s">
        <v>155</v>
      </c>
      <c r="I25" s="68" t="s">
        <v>194</v>
      </c>
      <c r="J25" s="63"/>
    </row>
    <row r="26" spans="1:10" s="67" customFormat="1" ht="60" customHeight="1" x14ac:dyDescent="0.8">
      <c r="A26" s="62">
        <v>22</v>
      </c>
      <c r="B26" s="63">
        <v>22</v>
      </c>
      <c r="C26" s="64" t="s">
        <v>74</v>
      </c>
      <c r="D26" s="64" t="s">
        <v>246</v>
      </c>
      <c r="E26" s="64" t="s">
        <v>75</v>
      </c>
      <c r="F26" s="64" t="s">
        <v>134</v>
      </c>
      <c r="G26" s="65" t="s">
        <v>76</v>
      </c>
      <c r="H26" s="68" t="s">
        <v>156</v>
      </c>
      <c r="I26" s="68" t="s">
        <v>195</v>
      </c>
      <c r="J26" s="63"/>
    </row>
    <row r="27" spans="1:10" s="67" customFormat="1" ht="60" customHeight="1" x14ac:dyDescent="0.8">
      <c r="A27" s="62">
        <v>23</v>
      </c>
      <c r="B27" s="63">
        <v>23</v>
      </c>
      <c r="C27" s="64" t="s">
        <v>77</v>
      </c>
      <c r="D27" s="64" t="s">
        <v>246</v>
      </c>
      <c r="E27" s="64" t="s">
        <v>78</v>
      </c>
      <c r="F27" s="64" t="s">
        <v>134</v>
      </c>
      <c r="G27" s="65" t="s">
        <v>79</v>
      </c>
      <c r="H27" s="68" t="s">
        <v>157</v>
      </c>
      <c r="I27" s="68" t="s">
        <v>196</v>
      </c>
      <c r="J27" s="63"/>
    </row>
    <row r="28" spans="1:10" s="67" customFormat="1" ht="60" customHeight="1" x14ac:dyDescent="0.8">
      <c r="A28" s="62">
        <v>24</v>
      </c>
      <c r="B28" s="63">
        <v>24</v>
      </c>
      <c r="C28" s="64" t="s">
        <v>80</v>
      </c>
      <c r="D28" s="64" t="s">
        <v>246</v>
      </c>
      <c r="E28" s="64" t="s">
        <v>81</v>
      </c>
      <c r="F28" s="64" t="s">
        <v>134</v>
      </c>
      <c r="G28" s="65" t="s">
        <v>82</v>
      </c>
      <c r="H28" s="68" t="s">
        <v>158</v>
      </c>
      <c r="I28" s="68" t="s">
        <v>197</v>
      </c>
      <c r="J28" s="63"/>
    </row>
    <row r="29" spans="1:10" s="67" customFormat="1" ht="60" customHeight="1" x14ac:dyDescent="0.8">
      <c r="A29" s="62">
        <v>25</v>
      </c>
      <c r="B29" s="63">
        <v>25</v>
      </c>
      <c r="C29" s="64" t="s">
        <v>83</v>
      </c>
      <c r="D29" s="64" t="s">
        <v>246</v>
      </c>
      <c r="E29" s="64" t="s">
        <v>84</v>
      </c>
      <c r="F29" s="64" t="s">
        <v>134</v>
      </c>
      <c r="G29" s="65" t="s">
        <v>85</v>
      </c>
      <c r="H29" s="68" t="s">
        <v>159</v>
      </c>
      <c r="I29" s="68" t="s">
        <v>198</v>
      </c>
      <c r="J29" s="63"/>
    </row>
    <row r="30" spans="1:10" s="67" customFormat="1" ht="60" customHeight="1" x14ac:dyDescent="0.8">
      <c r="A30" s="62">
        <v>26</v>
      </c>
      <c r="B30" s="63">
        <v>26</v>
      </c>
      <c r="C30" s="64" t="s">
        <v>86</v>
      </c>
      <c r="D30" s="64" t="s">
        <v>246</v>
      </c>
      <c r="E30" s="64" t="s">
        <v>87</v>
      </c>
      <c r="F30" s="64" t="s">
        <v>134</v>
      </c>
      <c r="G30" s="65" t="s">
        <v>88</v>
      </c>
      <c r="H30" s="68" t="s">
        <v>160</v>
      </c>
      <c r="I30" s="68" t="s">
        <v>199</v>
      </c>
      <c r="J30" s="63"/>
    </row>
    <row r="31" spans="1:10" s="67" customFormat="1" ht="60" customHeight="1" x14ac:dyDescent="0.8">
      <c r="A31" s="62">
        <v>27</v>
      </c>
      <c r="B31" s="63">
        <v>27</v>
      </c>
      <c r="C31" s="64" t="s">
        <v>89</v>
      </c>
      <c r="D31" s="64" t="s">
        <v>246</v>
      </c>
      <c r="E31" s="64" t="s">
        <v>90</v>
      </c>
      <c r="F31" s="64" t="s">
        <v>134</v>
      </c>
      <c r="G31" s="65" t="s">
        <v>91</v>
      </c>
      <c r="H31" s="68" t="s">
        <v>161</v>
      </c>
      <c r="I31" s="68" t="s">
        <v>200</v>
      </c>
      <c r="J31" s="63"/>
    </row>
    <row r="32" spans="1:10" s="67" customFormat="1" ht="60" customHeight="1" x14ac:dyDescent="0.8">
      <c r="A32" s="62">
        <v>28</v>
      </c>
      <c r="B32" s="63">
        <v>28</v>
      </c>
      <c r="C32" s="64" t="s">
        <v>92</v>
      </c>
      <c r="D32" s="64" t="s">
        <v>246</v>
      </c>
      <c r="E32" s="64" t="s">
        <v>93</v>
      </c>
      <c r="F32" s="64" t="s">
        <v>134</v>
      </c>
      <c r="G32" s="65" t="s">
        <v>94</v>
      </c>
      <c r="H32" s="68" t="s">
        <v>162</v>
      </c>
      <c r="I32" s="68" t="s">
        <v>201</v>
      </c>
      <c r="J32" s="63"/>
    </row>
    <row r="33" spans="1:10" s="67" customFormat="1" ht="60" customHeight="1" x14ac:dyDescent="0.8">
      <c r="A33" s="62">
        <v>29</v>
      </c>
      <c r="B33" s="63">
        <v>29</v>
      </c>
      <c r="C33" s="64" t="s">
        <v>95</v>
      </c>
      <c r="D33" s="64" t="s">
        <v>246</v>
      </c>
      <c r="E33" s="64" t="s">
        <v>96</v>
      </c>
      <c r="F33" s="64" t="s">
        <v>134</v>
      </c>
      <c r="G33" s="65" t="s">
        <v>97</v>
      </c>
      <c r="H33" s="68" t="s">
        <v>163</v>
      </c>
      <c r="I33" s="68" t="s">
        <v>202</v>
      </c>
      <c r="J33" s="63"/>
    </row>
    <row r="34" spans="1:10" s="67" customFormat="1" ht="60" customHeight="1" x14ac:dyDescent="0.8">
      <c r="A34" s="62">
        <v>30</v>
      </c>
      <c r="B34" s="63">
        <v>30</v>
      </c>
      <c r="C34" s="64" t="s">
        <v>98</v>
      </c>
      <c r="D34" s="64" t="s">
        <v>246</v>
      </c>
      <c r="E34" s="64" t="s">
        <v>99</v>
      </c>
      <c r="F34" s="64" t="s">
        <v>134</v>
      </c>
      <c r="G34" s="65" t="s">
        <v>100</v>
      </c>
      <c r="H34" s="68" t="s">
        <v>164</v>
      </c>
      <c r="I34" s="68" t="s">
        <v>203</v>
      </c>
      <c r="J34" s="63"/>
    </row>
    <row r="35" spans="1:10" s="67" customFormat="1" ht="60" customHeight="1" x14ac:dyDescent="0.8">
      <c r="A35" s="62">
        <v>31</v>
      </c>
      <c r="B35" s="63">
        <v>31</v>
      </c>
      <c r="C35" s="64" t="s">
        <v>101</v>
      </c>
      <c r="D35" s="64" t="s">
        <v>246</v>
      </c>
      <c r="E35" s="64" t="s">
        <v>102</v>
      </c>
      <c r="F35" s="64" t="s">
        <v>134</v>
      </c>
      <c r="G35" s="65" t="s">
        <v>103</v>
      </c>
      <c r="H35" s="68" t="s">
        <v>165</v>
      </c>
      <c r="I35" s="68" t="s">
        <v>204</v>
      </c>
      <c r="J35" s="63"/>
    </row>
    <row r="36" spans="1:10" s="67" customFormat="1" ht="60" customHeight="1" x14ac:dyDescent="0.8">
      <c r="A36" s="62">
        <v>32</v>
      </c>
      <c r="B36" s="63">
        <v>32</v>
      </c>
      <c r="C36" s="64" t="s">
        <v>104</v>
      </c>
      <c r="D36" s="64" t="s">
        <v>246</v>
      </c>
      <c r="E36" s="64" t="s">
        <v>105</v>
      </c>
      <c r="F36" s="64" t="s">
        <v>134</v>
      </c>
      <c r="G36" s="65" t="s">
        <v>106</v>
      </c>
      <c r="H36" s="68" t="s">
        <v>166</v>
      </c>
      <c r="I36" s="68" t="s">
        <v>214</v>
      </c>
      <c r="J36" s="63"/>
    </row>
    <row r="37" spans="1:10" s="67" customFormat="1" ht="60" customHeight="1" x14ac:dyDescent="0.8">
      <c r="A37" s="62">
        <v>33</v>
      </c>
      <c r="B37" s="63">
        <v>33</v>
      </c>
      <c r="C37" s="64" t="s">
        <v>107</v>
      </c>
      <c r="D37" s="64" t="s">
        <v>246</v>
      </c>
      <c r="E37" s="64" t="s">
        <v>108</v>
      </c>
      <c r="F37" s="64" t="s">
        <v>134</v>
      </c>
      <c r="G37" s="65" t="s">
        <v>109</v>
      </c>
      <c r="H37" s="68" t="s">
        <v>167</v>
      </c>
      <c r="I37" s="68" t="s">
        <v>205</v>
      </c>
      <c r="J37" s="63"/>
    </row>
    <row r="38" spans="1:10" s="67" customFormat="1" ht="60" customHeight="1" x14ac:dyDescent="0.8">
      <c r="A38" s="62">
        <v>34</v>
      </c>
      <c r="B38" s="63">
        <v>34</v>
      </c>
      <c r="C38" s="64" t="s">
        <v>110</v>
      </c>
      <c r="D38" s="64" t="s">
        <v>248</v>
      </c>
      <c r="E38" s="64" t="s">
        <v>112</v>
      </c>
      <c r="F38" s="64" t="s">
        <v>134</v>
      </c>
      <c r="G38" s="65" t="s">
        <v>113</v>
      </c>
      <c r="H38" s="68" t="s">
        <v>168</v>
      </c>
      <c r="I38" s="68" t="s">
        <v>206</v>
      </c>
      <c r="J38" s="63"/>
    </row>
    <row r="39" spans="1:10" s="67" customFormat="1" ht="60" customHeight="1" x14ac:dyDescent="0.8">
      <c r="A39" s="62">
        <v>35</v>
      </c>
      <c r="B39" s="63">
        <v>35</v>
      </c>
      <c r="C39" s="64" t="s">
        <v>114</v>
      </c>
      <c r="D39" s="64" t="s">
        <v>246</v>
      </c>
      <c r="E39" s="64" t="s">
        <v>115</v>
      </c>
      <c r="F39" s="64" t="s">
        <v>134</v>
      </c>
      <c r="G39" s="65" t="s">
        <v>116</v>
      </c>
      <c r="H39" s="68" t="s">
        <v>169</v>
      </c>
      <c r="I39" s="68" t="s">
        <v>207</v>
      </c>
      <c r="J39" s="63"/>
    </row>
    <row r="40" spans="1:10" s="67" customFormat="1" ht="60" customHeight="1" x14ac:dyDescent="0.8">
      <c r="A40" s="62">
        <v>36</v>
      </c>
      <c r="B40" s="63">
        <v>36</v>
      </c>
      <c r="C40" s="64" t="s">
        <v>117</v>
      </c>
      <c r="D40" s="64" t="s">
        <v>246</v>
      </c>
      <c r="E40" s="64" t="s">
        <v>118</v>
      </c>
      <c r="F40" s="64" t="s">
        <v>134</v>
      </c>
      <c r="G40" s="65" t="s">
        <v>119</v>
      </c>
      <c r="H40" s="68" t="s">
        <v>170</v>
      </c>
      <c r="I40" s="68" t="s">
        <v>208</v>
      </c>
      <c r="J40" s="63"/>
    </row>
    <row r="41" spans="1:10" s="67" customFormat="1" ht="60" customHeight="1" x14ac:dyDescent="0.8">
      <c r="A41" s="62">
        <v>37</v>
      </c>
      <c r="B41" s="63">
        <v>37</v>
      </c>
      <c r="C41" s="64" t="s">
        <v>120</v>
      </c>
      <c r="D41" s="64" t="s">
        <v>246</v>
      </c>
      <c r="E41" s="64" t="s">
        <v>121</v>
      </c>
      <c r="F41" s="64" t="s">
        <v>134</v>
      </c>
      <c r="G41" s="65" t="s">
        <v>122</v>
      </c>
      <c r="H41" s="68" t="s">
        <v>171</v>
      </c>
      <c r="I41" s="68" t="s">
        <v>209</v>
      </c>
      <c r="J41" s="63"/>
    </row>
    <row r="42" spans="1:10" s="67" customFormat="1" ht="60" customHeight="1" x14ac:dyDescent="0.8">
      <c r="A42" s="62">
        <v>38</v>
      </c>
      <c r="B42" s="63">
        <v>38</v>
      </c>
      <c r="C42" s="64" t="s">
        <v>123</v>
      </c>
      <c r="D42" s="64" t="s">
        <v>246</v>
      </c>
      <c r="E42" s="64" t="s">
        <v>124</v>
      </c>
      <c r="F42" s="64" t="s">
        <v>134</v>
      </c>
      <c r="G42" s="65" t="s">
        <v>125</v>
      </c>
      <c r="H42" s="68" t="s">
        <v>172</v>
      </c>
      <c r="I42" s="68" t="s">
        <v>210</v>
      </c>
      <c r="J42" s="63"/>
    </row>
    <row r="43" spans="1:10" s="67" customFormat="1" ht="60" customHeight="1" x14ac:dyDescent="0.8">
      <c r="A43" s="62">
        <v>39</v>
      </c>
      <c r="B43" s="63">
        <v>39</v>
      </c>
      <c r="C43" s="64" t="s">
        <v>126</v>
      </c>
      <c r="D43" s="64" t="s">
        <v>246</v>
      </c>
      <c r="E43" s="64" t="s">
        <v>127</v>
      </c>
      <c r="F43" s="64" t="s">
        <v>134</v>
      </c>
      <c r="G43" s="65" t="s">
        <v>128</v>
      </c>
      <c r="H43" s="68" t="s">
        <v>173</v>
      </c>
      <c r="I43" s="68" t="s">
        <v>215</v>
      </c>
      <c r="J43" s="63"/>
    </row>
    <row r="44" spans="1:10" s="67" customFormat="1" ht="60" customHeight="1" x14ac:dyDescent="0.8">
      <c r="A44" s="62">
        <v>40</v>
      </c>
      <c r="B44" s="63">
        <v>40</v>
      </c>
      <c r="C44" s="64" t="s">
        <v>129</v>
      </c>
      <c r="D44" s="64" t="s">
        <v>246</v>
      </c>
      <c r="E44" s="64" t="s">
        <v>130</v>
      </c>
      <c r="F44" s="64" t="s">
        <v>134</v>
      </c>
      <c r="G44" s="65" t="s">
        <v>131</v>
      </c>
      <c r="H44" s="68" t="s">
        <v>174</v>
      </c>
      <c r="I44" s="68" t="s">
        <v>211</v>
      </c>
      <c r="J44" s="63"/>
    </row>
    <row r="45" spans="1:10" ht="33.9" customHeight="1" x14ac:dyDescent="0.8">
      <c r="A45" s="55"/>
      <c r="B45" s="56"/>
      <c r="C45" s="57" t="s">
        <v>255</v>
      </c>
      <c r="D45" s="58"/>
      <c r="E45" s="58"/>
      <c r="F45" s="58"/>
      <c r="G45" s="59"/>
      <c r="H45" s="59"/>
      <c r="I45" s="59"/>
      <c r="J45" s="56"/>
    </row>
    <row r="46" spans="1:10" s="61" customFormat="1" ht="56.1" customHeight="1" x14ac:dyDescent="0.8">
      <c r="A46" s="60"/>
      <c r="B46" s="60"/>
      <c r="C46" s="60" t="s">
        <v>256</v>
      </c>
      <c r="D46" s="60" t="s">
        <v>256</v>
      </c>
      <c r="E46" s="60" t="s">
        <v>256</v>
      </c>
      <c r="F46" s="60" t="s">
        <v>256</v>
      </c>
      <c r="G46" s="60" t="s">
        <v>256</v>
      </c>
      <c r="H46" s="60" t="s">
        <v>256</v>
      </c>
      <c r="I46" s="60" t="s">
        <v>256</v>
      </c>
      <c r="J46" s="60" t="s">
        <v>256</v>
      </c>
    </row>
    <row r="47" spans="1:10" x14ac:dyDescent="0.8">
      <c r="B47" s="50"/>
      <c r="C47" s="50"/>
      <c r="D47" s="50"/>
      <c r="E47" s="50"/>
      <c r="F47" s="50"/>
      <c r="G47" s="51"/>
      <c r="H47" s="51"/>
      <c r="I47" s="51"/>
      <c r="J47" s="50"/>
    </row>
    <row r="48" spans="1:10" ht="67.650000000000006" customHeight="1" x14ac:dyDescent="0.8">
      <c r="A48" s="73" t="s">
        <v>257</v>
      </c>
      <c r="B48" s="73"/>
      <c r="C48" s="73"/>
      <c r="D48" s="73"/>
      <c r="E48" s="73"/>
      <c r="F48" s="73"/>
      <c r="G48" s="73"/>
      <c r="H48" s="51"/>
      <c r="I48" s="51"/>
      <c r="J48" s="50"/>
    </row>
    <row r="49" spans="2:10" x14ac:dyDescent="0.8">
      <c r="B49" s="50"/>
      <c r="C49" s="50"/>
      <c r="D49" s="50"/>
      <c r="E49" s="50"/>
      <c r="F49" s="50"/>
      <c r="G49" s="51"/>
      <c r="H49" s="51"/>
      <c r="I49" s="51"/>
      <c r="J49" s="50"/>
    </row>
  </sheetData>
  <sheetProtection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48:G48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Worksheet</vt:lpstr>
      <vt:lpstr>ផ្ទៀងផ្ទាត់</vt:lpstr>
      <vt:lpstr>Upload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2021-10-02T02:20:25Z</cp:lastPrinted>
  <dcterms:created xsi:type="dcterms:W3CDTF">2021-10-01T03:41:29Z</dcterms:created>
  <dcterms:modified xsi:type="dcterms:W3CDTF">2021-11-25T16:00:36Z</dcterms:modified>
  <cp:category/>
</cp:coreProperties>
</file>