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ក្រុមហ៊ុន ខ្មែរអង្គរខូអិលធីឌី\"/>
    </mc:Choice>
  </mc:AlternateContent>
  <bookViews>
    <workbookView xWindow="0" yWindow="0" windowWidth="20490" windowHeight="7755" activeTab="2"/>
  </bookViews>
  <sheets>
    <sheet name="Worksheet" sheetId="1" r:id="rId1"/>
    <sheet name="ផ្ទៀងផ្ទាត់" sheetId="2" r:id="rId2"/>
    <sheet name="Upload" sheetId="5" r:id="rId3"/>
  </sheets>
  <definedNames>
    <definedName name="_xlnm._FilterDatabase" localSheetId="2" hidden="1">Upload!$B$3:$J$116</definedName>
    <definedName name="_xlnm._FilterDatabase" localSheetId="1" hidden="1">ផ្ទៀងផ្ទាត់!$A$2:$BC$2</definedName>
    <definedName name="_xlnm.Print_Area" localSheetId="2">Upload!$A$1:$J$118</definedName>
    <definedName name="_xlnm.Print_Titles" localSheetId="2">Upload!$3:$3</definedName>
  </definedNames>
  <calcPr calcId="152511"/>
</workbook>
</file>

<file path=xl/calcChain.xml><?xml version="1.0" encoding="utf-8"?>
<calcChain xmlns="http://schemas.openxmlformats.org/spreadsheetml/2006/main">
  <c r="K127" i="2" l="1"/>
  <c r="L127" i="2"/>
  <c r="M127" i="2" s="1"/>
  <c r="R127" i="2"/>
  <c r="S127" i="2" s="1"/>
  <c r="T127" i="2" s="1"/>
  <c r="U127" i="2" s="1"/>
  <c r="V127" i="2" s="1"/>
  <c r="K109" i="2"/>
  <c r="L109" i="2"/>
  <c r="M109" i="2" s="1"/>
  <c r="R109" i="2"/>
  <c r="S109" i="2" s="1"/>
  <c r="T109" i="2" s="1"/>
  <c r="U109" i="2" s="1"/>
  <c r="V109" i="2" s="1"/>
  <c r="K107" i="2"/>
  <c r="L107" i="2"/>
  <c r="M107" i="2" s="1"/>
  <c r="O107" i="2" s="1"/>
  <c r="R107" i="2"/>
  <c r="S107" i="2" s="1"/>
  <c r="T107" i="2" s="1"/>
  <c r="U107" i="2" s="1"/>
  <c r="V107" i="2" s="1"/>
  <c r="K91" i="2"/>
  <c r="L91" i="2"/>
  <c r="M91" i="2" s="1"/>
  <c r="R91" i="2"/>
  <c r="S91" i="2" s="1"/>
  <c r="T91" i="2" s="1"/>
  <c r="U91" i="2" s="1"/>
  <c r="V91" i="2" s="1"/>
  <c r="K84" i="2"/>
  <c r="L84" i="2"/>
  <c r="M84" i="2" s="1"/>
  <c r="R84" i="2"/>
  <c r="S84" i="2" s="1"/>
  <c r="T84" i="2" s="1"/>
  <c r="U84" i="2" s="1"/>
  <c r="V84" i="2" s="1"/>
  <c r="K85" i="2"/>
  <c r="L85" i="2"/>
  <c r="M85" i="2" s="1"/>
  <c r="R85" i="2"/>
  <c r="S85" i="2" s="1"/>
  <c r="T85" i="2" s="1"/>
  <c r="U85" i="2" s="1"/>
  <c r="V85" i="2" s="1"/>
  <c r="K76" i="2"/>
  <c r="L76" i="2"/>
  <c r="M76" i="2" s="1"/>
  <c r="O76" i="2" s="1"/>
  <c r="R76" i="2"/>
  <c r="S76" i="2" s="1"/>
  <c r="T76" i="2" s="1"/>
  <c r="U76" i="2" s="1"/>
  <c r="V76" i="2" s="1"/>
  <c r="K27" i="2"/>
  <c r="L27" i="2"/>
  <c r="M27" i="2" s="1"/>
  <c r="R27" i="2"/>
  <c r="S27" i="2" s="1"/>
  <c r="T27" i="2" s="1"/>
  <c r="U27" i="2" s="1"/>
  <c r="V27" i="2" s="1"/>
  <c r="K24" i="2"/>
  <c r="L24" i="2"/>
  <c r="M24" i="2" s="1"/>
  <c r="R24" i="2"/>
  <c r="S24" i="2" s="1"/>
  <c r="T24" i="2" s="1"/>
  <c r="U24" i="2" s="1"/>
  <c r="V24" i="2" s="1"/>
  <c r="K16" i="2"/>
  <c r="L16" i="2"/>
  <c r="M16" i="2" s="1"/>
  <c r="R16" i="2"/>
  <c r="S16" i="2" s="1"/>
  <c r="T16" i="2" s="1"/>
  <c r="U16" i="2" s="1"/>
  <c r="V16" i="2" s="1"/>
  <c r="K17" i="2"/>
  <c r="L17" i="2"/>
  <c r="M17" i="2" s="1"/>
  <c r="O17" i="2" s="1"/>
  <c r="R17" i="2"/>
  <c r="S17" i="2" s="1"/>
  <c r="T17" i="2" s="1"/>
  <c r="U17" i="2" s="1"/>
  <c r="V17" i="2" s="1"/>
  <c r="K13" i="2"/>
  <c r="L13" i="2"/>
  <c r="M13" i="2" s="1"/>
  <c r="R13" i="2"/>
  <c r="S13" i="2" s="1"/>
  <c r="T13" i="2" s="1"/>
  <c r="U13" i="2" s="1"/>
  <c r="V13" i="2" s="1"/>
  <c r="K4" i="2"/>
  <c r="L4" i="2"/>
  <c r="M4" i="2" s="1"/>
  <c r="R4" i="2"/>
  <c r="S4" i="2" s="1"/>
  <c r="T4" i="2" s="1"/>
  <c r="U4" i="2" s="1"/>
  <c r="V4" i="2" s="1"/>
  <c r="K5" i="2"/>
  <c r="L5" i="2"/>
  <c r="M5" i="2" s="1"/>
  <c r="R5" i="2"/>
  <c r="S5" i="2" s="1"/>
  <c r="T5" i="2" s="1"/>
  <c r="U5" i="2" s="1"/>
  <c r="V5" i="2" s="1"/>
  <c r="X5" i="2" s="1"/>
  <c r="K6" i="2"/>
  <c r="L6" i="2"/>
  <c r="M6" i="2" s="1"/>
  <c r="O6" i="2" s="1"/>
  <c r="R6" i="2"/>
  <c r="S6" i="2" s="1"/>
  <c r="T6" i="2" s="1"/>
  <c r="U6" i="2" s="1"/>
  <c r="V6" i="2" s="1"/>
  <c r="W6" i="2" s="1"/>
  <c r="K7" i="2"/>
  <c r="L7" i="2"/>
  <c r="M7" i="2" s="1"/>
  <c r="O7" i="2" s="1"/>
  <c r="R7" i="2"/>
  <c r="S7" i="2" s="1"/>
  <c r="T7" i="2" s="1"/>
  <c r="U7" i="2" s="1"/>
  <c r="V7" i="2" s="1"/>
  <c r="K8" i="2"/>
  <c r="L8" i="2"/>
  <c r="M8" i="2" s="1"/>
  <c r="R8" i="2"/>
  <c r="S8" i="2" s="1"/>
  <c r="T8" i="2" s="1"/>
  <c r="U8" i="2" s="1"/>
  <c r="V8" i="2" s="1"/>
  <c r="K9" i="2"/>
  <c r="L9" i="2"/>
  <c r="R9" i="2"/>
  <c r="S9" i="2" s="1"/>
  <c r="T9" i="2" s="1"/>
  <c r="U9" i="2" s="1"/>
  <c r="V9" i="2" s="1"/>
  <c r="K10" i="2"/>
  <c r="L10" i="2"/>
  <c r="M10" i="2" s="1"/>
  <c r="O10" i="2" s="1"/>
  <c r="R10" i="2"/>
  <c r="S10" i="2" s="1"/>
  <c r="T10" i="2" s="1"/>
  <c r="U10" i="2" s="1"/>
  <c r="V10" i="2" s="1"/>
  <c r="K11" i="2"/>
  <c r="L11" i="2"/>
  <c r="M11" i="2" s="1"/>
  <c r="O11" i="2" s="1"/>
  <c r="R11" i="2"/>
  <c r="S11" i="2" s="1"/>
  <c r="T11" i="2" s="1"/>
  <c r="U11" i="2" s="1"/>
  <c r="V11" i="2" s="1"/>
  <c r="K12" i="2"/>
  <c r="L12" i="2"/>
  <c r="M12" i="2" s="1"/>
  <c r="R12" i="2"/>
  <c r="S12" i="2" s="1"/>
  <c r="T12" i="2" s="1"/>
  <c r="U12" i="2" s="1"/>
  <c r="V12" i="2" s="1"/>
  <c r="K14" i="2"/>
  <c r="L14" i="2"/>
  <c r="M14" i="2" s="1"/>
  <c r="O14" i="2" s="1"/>
  <c r="R14" i="2"/>
  <c r="S14" i="2" s="1"/>
  <c r="T14" i="2" s="1"/>
  <c r="U14" i="2" s="1"/>
  <c r="V14" i="2" s="1"/>
  <c r="W14" i="2" s="1"/>
  <c r="K15" i="2"/>
  <c r="L15" i="2"/>
  <c r="M15" i="2" s="1"/>
  <c r="O15" i="2" s="1"/>
  <c r="R15" i="2"/>
  <c r="S15" i="2" s="1"/>
  <c r="T15" i="2" s="1"/>
  <c r="U15" i="2" s="1"/>
  <c r="V15" i="2" s="1"/>
  <c r="K18" i="2"/>
  <c r="L18" i="2"/>
  <c r="M18" i="2" s="1"/>
  <c r="O18" i="2" s="1"/>
  <c r="R18" i="2"/>
  <c r="S18" i="2" s="1"/>
  <c r="T18" i="2" s="1"/>
  <c r="U18" i="2" s="1"/>
  <c r="V18" i="2" s="1"/>
  <c r="K19" i="2"/>
  <c r="L19" i="2"/>
  <c r="M19" i="2" s="1"/>
  <c r="R19" i="2"/>
  <c r="S19" i="2" s="1"/>
  <c r="T19" i="2" s="1"/>
  <c r="U19" i="2" s="1"/>
  <c r="V19" i="2" s="1"/>
  <c r="K20" i="2"/>
  <c r="L20" i="2"/>
  <c r="R20" i="2"/>
  <c r="S20" i="2" s="1"/>
  <c r="T20" i="2" s="1"/>
  <c r="U20" i="2" s="1"/>
  <c r="V20" i="2" s="1"/>
  <c r="K21" i="2"/>
  <c r="L21" i="2"/>
  <c r="M21" i="2" s="1"/>
  <c r="R21" i="2"/>
  <c r="S21" i="2" s="1"/>
  <c r="T21" i="2" s="1"/>
  <c r="U21" i="2" s="1"/>
  <c r="V21" i="2" s="1"/>
  <c r="X21" i="2" s="1"/>
  <c r="K22" i="2"/>
  <c r="L22" i="2"/>
  <c r="M22" i="2" s="1"/>
  <c r="O22" i="2" s="1"/>
  <c r="R22" i="2"/>
  <c r="S22" i="2" s="1"/>
  <c r="T22" i="2" s="1"/>
  <c r="U22" i="2" s="1"/>
  <c r="V22" i="2" s="1"/>
  <c r="K23" i="2"/>
  <c r="L23" i="2"/>
  <c r="M23" i="2" s="1"/>
  <c r="O23" i="2" s="1"/>
  <c r="R23" i="2"/>
  <c r="S23" i="2" s="1"/>
  <c r="T23" i="2" s="1"/>
  <c r="U23" i="2" s="1"/>
  <c r="V23" i="2" s="1"/>
  <c r="K25" i="2"/>
  <c r="L25" i="2"/>
  <c r="R25" i="2"/>
  <c r="S25" i="2" s="1"/>
  <c r="T25" i="2" s="1"/>
  <c r="U25" i="2" s="1"/>
  <c r="V25" i="2" s="1"/>
  <c r="W25" i="2" s="1"/>
  <c r="K26" i="2"/>
  <c r="L26" i="2"/>
  <c r="R26" i="2"/>
  <c r="S26" i="2" s="1"/>
  <c r="T26" i="2" s="1"/>
  <c r="U26" i="2" s="1"/>
  <c r="V26" i="2" s="1"/>
  <c r="K28" i="2"/>
  <c r="L28" i="2"/>
  <c r="R28" i="2"/>
  <c r="S28" i="2" s="1"/>
  <c r="T28" i="2" s="1"/>
  <c r="U28" i="2" s="1"/>
  <c r="V28" i="2" s="1"/>
  <c r="K29" i="2"/>
  <c r="L29" i="2"/>
  <c r="M29" i="2" s="1"/>
  <c r="R29" i="2"/>
  <c r="S29" i="2" s="1"/>
  <c r="T29" i="2" s="1"/>
  <c r="U29" i="2" s="1"/>
  <c r="V29" i="2" s="1"/>
  <c r="K30" i="2"/>
  <c r="L30" i="2"/>
  <c r="M30" i="2" s="1"/>
  <c r="O30" i="2" s="1"/>
  <c r="R30" i="2"/>
  <c r="S30" i="2" s="1"/>
  <c r="T30" i="2" s="1"/>
  <c r="U30" i="2" s="1"/>
  <c r="V30" i="2" s="1"/>
  <c r="X30" i="2" s="1"/>
  <c r="K31" i="2"/>
  <c r="L31" i="2"/>
  <c r="M31" i="2" s="1"/>
  <c r="O31" i="2" s="1"/>
  <c r="R31" i="2"/>
  <c r="S31" i="2" s="1"/>
  <c r="T31" i="2" s="1"/>
  <c r="U31" i="2" s="1"/>
  <c r="V31" i="2" s="1"/>
  <c r="K32" i="2"/>
  <c r="L32" i="2"/>
  <c r="M32" i="2" s="1"/>
  <c r="O32" i="2" s="1"/>
  <c r="R32" i="2"/>
  <c r="S32" i="2" s="1"/>
  <c r="T32" i="2" s="1"/>
  <c r="U32" i="2" s="1"/>
  <c r="V32" i="2" s="1"/>
  <c r="K33" i="2"/>
  <c r="L33" i="2"/>
  <c r="M33" i="2" s="1"/>
  <c r="O33" i="2" s="1"/>
  <c r="R33" i="2"/>
  <c r="S33" i="2" s="1"/>
  <c r="T33" i="2" s="1"/>
  <c r="U33" i="2" s="1"/>
  <c r="V33" i="2" s="1"/>
  <c r="K34" i="2"/>
  <c r="L34" i="2"/>
  <c r="M34" i="2" s="1"/>
  <c r="O34" i="2" s="1"/>
  <c r="R34" i="2"/>
  <c r="S34" i="2" s="1"/>
  <c r="T34" i="2" s="1"/>
  <c r="U34" i="2" s="1"/>
  <c r="V34" i="2" s="1"/>
  <c r="K35" i="2"/>
  <c r="L35" i="2"/>
  <c r="M35" i="2" s="1"/>
  <c r="R35" i="2"/>
  <c r="S35" i="2" s="1"/>
  <c r="T35" i="2" s="1"/>
  <c r="U35" i="2" s="1"/>
  <c r="V35" i="2" s="1"/>
  <c r="K36" i="2"/>
  <c r="L36" i="2"/>
  <c r="M36" i="2" s="1"/>
  <c r="R36" i="2"/>
  <c r="S36" i="2" s="1"/>
  <c r="T36" i="2" s="1"/>
  <c r="U36" i="2" s="1"/>
  <c r="V36" i="2" s="1"/>
  <c r="K37" i="2"/>
  <c r="L37" i="2"/>
  <c r="R37" i="2"/>
  <c r="S37" i="2" s="1"/>
  <c r="T37" i="2" s="1"/>
  <c r="U37" i="2" s="1"/>
  <c r="V37" i="2" s="1"/>
  <c r="K38" i="2"/>
  <c r="L38" i="2"/>
  <c r="M38" i="2" s="1"/>
  <c r="O38" i="2" s="1"/>
  <c r="R38" i="2"/>
  <c r="S38" i="2" s="1"/>
  <c r="T38" i="2" s="1"/>
  <c r="U38" i="2" s="1"/>
  <c r="V38" i="2" s="1"/>
  <c r="K39" i="2"/>
  <c r="L39" i="2"/>
  <c r="M39" i="2" s="1"/>
  <c r="O39" i="2" s="1"/>
  <c r="R39" i="2"/>
  <c r="S39" i="2" s="1"/>
  <c r="T39" i="2" s="1"/>
  <c r="U39" i="2" s="1"/>
  <c r="V39" i="2" s="1"/>
  <c r="K40" i="2"/>
  <c r="L40" i="2"/>
  <c r="M40" i="2" s="1"/>
  <c r="R40" i="2"/>
  <c r="S40" i="2" s="1"/>
  <c r="T40" i="2" s="1"/>
  <c r="U40" i="2" s="1"/>
  <c r="V40" i="2" s="1"/>
  <c r="X40" i="2" s="1"/>
  <c r="K41" i="2"/>
  <c r="L41" i="2"/>
  <c r="M41" i="2" s="1"/>
  <c r="O41" i="2" s="1"/>
  <c r="R41" i="2"/>
  <c r="S41" i="2" s="1"/>
  <c r="T41" i="2" s="1"/>
  <c r="U41" i="2" s="1"/>
  <c r="V41" i="2" s="1"/>
  <c r="K42" i="2"/>
  <c r="L42" i="2"/>
  <c r="M42" i="2" s="1"/>
  <c r="R42" i="2"/>
  <c r="S42" i="2" s="1"/>
  <c r="T42" i="2" s="1"/>
  <c r="U42" i="2" s="1"/>
  <c r="V42" i="2" s="1"/>
  <c r="K43" i="2"/>
  <c r="L43" i="2"/>
  <c r="M43" i="2" s="1"/>
  <c r="R43" i="2"/>
  <c r="S43" i="2" s="1"/>
  <c r="T43" i="2" s="1"/>
  <c r="U43" i="2" s="1"/>
  <c r="V43" i="2" s="1"/>
  <c r="K44" i="2"/>
  <c r="L44" i="2"/>
  <c r="R44" i="2"/>
  <c r="S44" i="2" s="1"/>
  <c r="T44" i="2" s="1"/>
  <c r="U44" i="2" s="1"/>
  <c r="V44" i="2" s="1"/>
  <c r="X44" i="2" s="1"/>
  <c r="K45" i="2"/>
  <c r="L45" i="2"/>
  <c r="R45" i="2"/>
  <c r="S45" i="2" s="1"/>
  <c r="T45" i="2" s="1"/>
  <c r="U45" i="2" s="1"/>
  <c r="V45" i="2" s="1"/>
  <c r="W45" i="2" s="1"/>
  <c r="K46" i="2"/>
  <c r="L46" i="2"/>
  <c r="M46" i="2" s="1"/>
  <c r="N46" i="2" s="1"/>
  <c r="R46" i="2"/>
  <c r="S46" i="2" s="1"/>
  <c r="T46" i="2" s="1"/>
  <c r="U46" i="2" s="1"/>
  <c r="V46" i="2" s="1"/>
  <c r="K47" i="2"/>
  <c r="L47" i="2"/>
  <c r="M47" i="2" s="1"/>
  <c r="O47" i="2" s="1"/>
  <c r="R47" i="2"/>
  <c r="S47" i="2" s="1"/>
  <c r="T47" i="2" s="1"/>
  <c r="U47" i="2" s="1"/>
  <c r="V47" i="2" s="1"/>
  <c r="K48" i="2"/>
  <c r="L48" i="2"/>
  <c r="M48" i="2" s="1"/>
  <c r="R48" i="2"/>
  <c r="S48" i="2" s="1"/>
  <c r="T48" i="2" s="1"/>
  <c r="U48" i="2" s="1"/>
  <c r="V48" i="2" s="1"/>
  <c r="W48" i="2" s="1"/>
  <c r="K49" i="2"/>
  <c r="L49" i="2"/>
  <c r="R49" i="2"/>
  <c r="S49" i="2" s="1"/>
  <c r="T49" i="2" s="1"/>
  <c r="U49" i="2" s="1"/>
  <c r="V49" i="2" s="1"/>
  <c r="W49" i="2" s="1"/>
  <c r="K50" i="2"/>
  <c r="L50" i="2"/>
  <c r="M50" i="2" s="1"/>
  <c r="O50" i="2" s="1"/>
  <c r="R50" i="2"/>
  <c r="S50" i="2" s="1"/>
  <c r="T50" i="2" s="1"/>
  <c r="U50" i="2" s="1"/>
  <c r="V50" i="2" s="1"/>
  <c r="K51" i="2"/>
  <c r="L51" i="2"/>
  <c r="M51" i="2" s="1"/>
  <c r="R51" i="2"/>
  <c r="S51" i="2" s="1"/>
  <c r="T51" i="2" s="1"/>
  <c r="U51" i="2" s="1"/>
  <c r="V51" i="2" s="1"/>
  <c r="W51" i="2" s="1"/>
  <c r="K52" i="2"/>
  <c r="L52" i="2"/>
  <c r="M52" i="2" s="1"/>
  <c r="O52" i="2" s="1"/>
  <c r="R52" i="2"/>
  <c r="S52" i="2" s="1"/>
  <c r="T52" i="2" s="1"/>
  <c r="U52" i="2" s="1"/>
  <c r="V52" i="2" s="1"/>
  <c r="K53" i="2"/>
  <c r="L53" i="2"/>
  <c r="M53" i="2" s="1"/>
  <c r="O53" i="2" s="1"/>
  <c r="R53" i="2"/>
  <c r="S53" i="2" s="1"/>
  <c r="T53" i="2" s="1"/>
  <c r="U53" i="2" s="1"/>
  <c r="V53" i="2" s="1"/>
  <c r="K54" i="2"/>
  <c r="L54" i="2"/>
  <c r="M54" i="2" s="1"/>
  <c r="R54" i="2"/>
  <c r="S54" i="2" s="1"/>
  <c r="T54" i="2" s="1"/>
  <c r="U54" i="2" s="1"/>
  <c r="V54" i="2" s="1"/>
  <c r="K55" i="2"/>
  <c r="L55" i="2"/>
  <c r="M55" i="2" s="1"/>
  <c r="R55" i="2"/>
  <c r="S55" i="2" s="1"/>
  <c r="T55" i="2" s="1"/>
  <c r="U55" i="2" s="1"/>
  <c r="V55" i="2" s="1"/>
  <c r="K56" i="2"/>
  <c r="L56" i="2"/>
  <c r="R56" i="2"/>
  <c r="S56" i="2" s="1"/>
  <c r="T56" i="2" s="1"/>
  <c r="U56" i="2" s="1"/>
  <c r="V56" i="2" s="1"/>
  <c r="K57" i="2"/>
  <c r="L57" i="2"/>
  <c r="M57" i="2" s="1"/>
  <c r="O57" i="2" s="1"/>
  <c r="R57" i="2"/>
  <c r="S57" i="2" s="1"/>
  <c r="T57" i="2" s="1"/>
  <c r="U57" i="2" s="1"/>
  <c r="V57" i="2" s="1"/>
  <c r="X57" i="2" s="1"/>
  <c r="K58" i="2"/>
  <c r="L58" i="2"/>
  <c r="M58" i="2" s="1"/>
  <c r="O58" i="2" s="1"/>
  <c r="R58" i="2"/>
  <c r="S58" i="2" s="1"/>
  <c r="T58" i="2" s="1"/>
  <c r="U58" i="2" s="1"/>
  <c r="V58" i="2" s="1"/>
  <c r="K59" i="2"/>
  <c r="L59" i="2"/>
  <c r="M59" i="2" s="1"/>
  <c r="O59" i="2" s="1"/>
  <c r="R59" i="2"/>
  <c r="S59" i="2" s="1"/>
  <c r="T59" i="2" s="1"/>
  <c r="U59" i="2" s="1"/>
  <c r="V59" i="2" s="1"/>
  <c r="K60" i="2"/>
  <c r="L60" i="2"/>
  <c r="M60" i="2" s="1"/>
  <c r="N60" i="2" s="1"/>
  <c r="R60" i="2"/>
  <c r="S60" i="2" s="1"/>
  <c r="T60" i="2" s="1"/>
  <c r="U60" i="2" s="1"/>
  <c r="V60" i="2" s="1"/>
  <c r="K61" i="2"/>
  <c r="L61" i="2"/>
  <c r="M61" i="2" s="1"/>
  <c r="O61" i="2" s="1"/>
  <c r="R61" i="2"/>
  <c r="S61" i="2" s="1"/>
  <c r="T61" i="2" s="1"/>
  <c r="U61" i="2" s="1"/>
  <c r="V61" i="2" s="1"/>
  <c r="K62" i="2"/>
  <c r="L62" i="2"/>
  <c r="R62" i="2"/>
  <c r="S62" i="2" s="1"/>
  <c r="T62" i="2" s="1"/>
  <c r="U62" i="2" s="1"/>
  <c r="V62" i="2" s="1"/>
  <c r="K63" i="2"/>
  <c r="L63" i="2"/>
  <c r="M63" i="2" s="1"/>
  <c r="O63" i="2" s="1"/>
  <c r="R63" i="2"/>
  <c r="S63" i="2" s="1"/>
  <c r="T63" i="2" s="1"/>
  <c r="U63" i="2" s="1"/>
  <c r="V63" i="2" s="1"/>
  <c r="K64" i="2"/>
  <c r="L64" i="2"/>
  <c r="R64" i="2"/>
  <c r="S64" i="2" s="1"/>
  <c r="T64" i="2" s="1"/>
  <c r="U64" i="2" s="1"/>
  <c r="V64" i="2" s="1"/>
  <c r="K65" i="2"/>
  <c r="L65" i="2"/>
  <c r="M65" i="2" s="1"/>
  <c r="R65" i="2"/>
  <c r="S65" i="2" s="1"/>
  <c r="T65" i="2" s="1"/>
  <c r="U65" i="2" s="1"/>
  <c r="V65" i="2" s="1"/>
  <c r="K66" i="2"/>
  <c r="L66" i="2"/>
  <c r="M66" i="2" s="1"/>
  <c r="R66" i="2"/>
  <c r="S66" i="2" s="1"/>
  <c r="T66" i="2" s="1"/>
  <c r="U66" i="2" s="1"/>
  <c r="V66" i="2" s="1"/>
  <c r="K67" i="2"/>
  <c r="L67" i="2"/>
  <c r="M67" i="2" s="1"/>
  <c r="N67" i="2" s="1"/>
  <c r="R67" i="2"/>
  <c r="S67" i="2" s="1"/>
  <c r="T67" i="2" s="1"/>
  <c r="U67" i="2" s="1"/>
  <c r="V67" i="2" s="1"/>
  <c r="X67" i="2" s="1"/>
  <c r="K68" i="2"/>
  <c r="L68" i="2"/>
  <c r="M68" i="2" s="1"/>
  <c r="R68" i="2"/>
  <c r="S68" i="2" s="1"/>
  <c r="T68" i="2" s="1"/>
  <c r="U68" i="2" s="1"/>
  <c r="V68" i="2" s="1"/>
  <c r="K69" i="2"/>
  <c r="L69" i="2"/>
  <c r="R69" i="2"/>
  <c r="S69" i="2" s="1"/>
  <c r="T69" i="2" s="1"/>
  <c r="U69" i="2" s="1"/>
  <c r="V69" i="2" s="1"/>
  <c r="K70" i="2"/>
  <c r="L70" i="2"/>
  <c r="M70" i="2" s="1"/>
  <c r="N70" i="2" s="1"/>
  <c r="R70" i="2"/>
  <c r="S70" i="2" s="1"/>
  <c r="T70" i="2" s="1"/>
  <c r="U70" i="2" s="1"/>
  <c r="V70" i="2" s="1"/>
  <c r="K71" i="2"/>
  <c r="L71" i="2"/>
  <c r="R71" i="2"/>
  <c r="S71" i="2" s="1"/>
  <c r="T71" i="2" s="1"/>
  <c r="U71" i="2" s="1"/>
  <c r="V71" i="2" s="1"/>
  <c r="K72" i="2"/>
  <c r="L72" i="2"/>
  <c r="R72" i="2"/>
  <c r="S72" i="2" s="1"/>
  <c r="T72" i="2" s="1"/>
  <c r="U72" i="2" s="1"/>
  <c r="V72" i="2" s="1"/>
  <c r="K73" i="2"/>
  <c r="L73" i="2"/>
  <c r="M73" i="2" s="1"/>
  <c r="N73" i="2" s="1"/>
  <c r="R73" i="2"/>
  <c r="S73" i="2" s="1"/>
  <c r="T73" i="2" s="1"/>
  <c r="U73" i="2" s="1"/>
  <c r="V73" i="2" s="1"/>
  <c r="K74" i="2"/>
  <c r="L74" i="2"/>
  <c r="M74" i="2" s="1"/>
  <c r="N74" i="2" s="1"/>
  <c r="R74" i="2"/>
  <c r="S74" i="2" s="1"/>
  <c r="T74" i="2" s="1"/>
  <c r="U74" i="2" s="1"/>
  <c r="V74" i="2" s="1"/>
  <c r="K75" i="2"/>
  <c r="L75" i="2"/>
  <c r="M75" i="2" s="1"/>
  <c r="N75" i="2" s="1"/>
  <c r="R75" i="2"/>
  <c r="S75" i="2" s="1"/>
  <c r="T75" i="2" s="1"/>
  <c r="U75" i="2" s="1"/>
  <c r="V75" i="2" s="1"/>
  <c r="K77" i="2"/>
  <c r="L77" i="2"/>
  <c r="M77" i="2" s="1"/>
  <c r="R77" i="2"/>
  <c r="S77" i="2" s="1"/>
  <c r="T77" i="2" s="1"/>
  <c r="U77" i="2" s="1"/>
  <c r="V77" i="2" s="1"/>
  <c r="K78" i="2"/>
  <c r="L78" i="2"/>
  <c r="M78" i="2" s="1"/>
  <c r="O78" i="2" s="1"/>
  <c r="R78" i="2"/>
  <c r="S78" i="2" s="1"/>
  <c r="T78" i="2" s="1"/>
  <c r="U78" i="2" s="1"/>
  <c r="V78" i="2" s="1"/>
  <c r="K79" i="2"/>
  <c r="L79" i="2"/>
  <c r="M79" i="2" s="1"/>
  <c r="R79" i="2"/>
  <c r="S79" i="2" s="1"/>
  <c r="T79" i="2" s="1"/>
  <c r="U79" i="2" s="1"/>
  <c r="V79" i="2" s="1"/>
  <c r="K80" i="2"/>
  <c r="L80" i="2"/>
  <c r="M80" i="2" s="1"/>
  <c r="O80" i="2" s="1"/>
  <c r="R80" i="2"/>
  <c r="S80" i="2" s="1"/>
  <c r="T80" i="2" s="1"/>
  <c r="U80" i="2" s="1"/>
  <c r="V80" i="2" s="1"/>
  <c r="K81" i="2"/>
  <c r="L81" i="2"/>
  <c r="M81" i="2" s="1"/>
  <c r="O81" i="2" s="1"/>
  <c r="R81" i="2"/>
  <c r="S81" i="2" s="1"/>
  <c r="T81" i="2" s="1"/>
  <c r="U81" i="2" s="1"/>
  <c r="V81" i="2" s="1"/>
  <c r="K82" i="2"/>
  <c r="L82" i="2"/>
  <c r="M82" i="2" s="1"/>
  <c r="N82" i="2" s="1"/>
  <c r="R82" i="2"/>
  <c r="S82" i="2" s="1"/>
  <c r="T82" i="2" s="1"/>
  <c r="U82" i="2" s="1"/>
  <c r="V82" i="2" s="1"/>
  <c r="K83" i="2"/>
  <c r="L83" i="2"/>
  <c r="R83" i="2"/>
  <c r="S83" i="2" s="1"/>
  <c r="T83" i="2" s="1"/>
  <c r="U83" i="2" s="1"/>
  <c r="V83" i="2" s="1"/>
  <c r="K86" i="2"/>
  <c r="L86" i="2"/>
  <c r="M86" i="2" s="1"/>
  <c r="O86" i="2" s="1"/>
  <c r="R86" i="2"/>
  <c r="S86" i="2" s="1"/>
  <c r="T86" i="2" s="1"/>
  <c r="U86" i="2" s="1"/>
  <c r="V86" i="2" s="1"/>
  <c r="K87" i="2"/>
  <c r="L87" i="2"/>
  <c r="M87" i="2" s="1"/>
  <c r="R87" i="2"/>
  <c r="S87" i="2" s="1"/>
  <c r="T87" i="2" s="1"/>
  <c r="U87" i="2" s="1"/>
  <c r="V87" i="2" s="1"/>
  <c r="K88" i="2"/>
  <c r="L88" i="2"/>
  <c r="M88" i="2" s="1"/>
  <c r="R88" i="2"/>
  <c r="S88" i="2" s="1"/>
  <c r="T88" i="2" s="1"/>
  <c r="U88" i="2" s="1"/>
  <c r="V88" i="2" s="1"/>
  <c r="W88" i="2" s="1"/>
  <c r="K89" i="2"/>
  <c r="L89" i="2"/>
  <c r="M89" i="2" s="1"/>
  <c r="R89" i="2"/>
  <c r="S89" i="2" s="1"/>
  <c r="T89" i="2" s="1"/>
  <c r="U89" i="2" s="1"/>
  <c r="V89" i="2" s="1"/>
  <c r="K90" i="2"/>
  <c r="L90" i="2"/>
  <c r="R90" i="2"/>
  <c r="S90" i="2" s="1"/>
  <c r="T90" i="2" s="1"/>
  <c r="U90" i="2" s="1"/>
  <c r="V90" i="2" s="1"/>
  <c r="K92" i="2"/>
  <c r="L92" i="2"/>
  <c r="M92" i="2" s="1"/>
  <c r="O92" i="2" s="1"/>
  <c r="R92" i="2"/>
  <c r="S92" i="2" s="1"/>
  <c r="T92" i="2" s="1"/>
  <c r="U92" i="2" s="1"/>
  <c r="V92" i="2" s="1"/>
  <c r="K93" i="2"/>
  <c r="L93" i="2"/>
  <c r="M93" i="2" s="1"/>
  <c r="O93" i="2" s="1"/>
  <c r="R93" i="2"/>
  <c r="S93" i="2" s="1"/>
  <c r="T93" i="2" s="1"/>
  <c r="U93" i="2" s="1"/>
  <c r="V93" i="2" s="1"/>
  <c r="K94" i="2"/>
  <c r="L94" i="2"/>
  <c r="M94" i="2" s="1"/>
  <c r="R94" i="2"/>
  <c r="S94" i="2" s="1"/>
  <c r="T94" i="2" s="1"/>
  <c r="U94" i="2" s="1"/>
  <c r="V94" i="2" s="1"/>
  <c r="K95" i="2"/>
  <c r="L95" i="2"/>
  <c r="M95" i="2" s="1"/>
  <c r="R95" i="2"/>
  <c r="S95" i="2" s="1"/>
  <c r="T95" i="2" s="1"/>
  <c r="U95" i="2" s="1"/>
  <c r="V95" i="2" s="1"/>
  <c r="K96" i="2"/>
  <c r="L96" i="2"/>
  <c r="M96" i="2" s="1"/>
  <c r="R96" i="2"/>
  <c r="S96" i="2" s="1"/>
  <c r="T96" i="2" s="1"/>
  <c r="U96" i="2" s="1"/>
  <c r="V96" i="2" s="1"/>
  <c r="K97" i="2"/>
  <c r="L97" i="2"/>
  <c r="M97" i="2" s="1"/>
  <c r="N97" i="2" s="1"/>
  <c r="R97" i="2"/>
  <c r="S97" i="2" s="1"/>
  <c r="T97" i="2" s="1"/>
  <c r="U97" i="2" s="1"/>
  <c r="V97" i="2" s="1"/>
  <c r="K98" i="2"/>
  <c r="L98" i="2"/>
  <c r="M98" i="2" s="1"/>
  <c r="N98" i="2" s="1"/>
  <c r="R98" i="2"/>
  <c r="S98" i="2" s="1"/>
  <c r="T98" i="2" s="1"/>
  <c r="U98" i="2" s="1"/>
  <c r="V98" i="2" s="1"/>
  <c r="K99" i="2"/>
  <c r="L99" i="2"/>
  <c r="M99" i="2" s="1"/>
  <c r="N99" i="2" s="1"/>
  <c r="R99" i="2"/>
  <c r="S99" i="2" s="1"/>
  <c r="T99" i="2" s="1"/>
  <c r="U99" i="2" s="1"/>
  <c r="V99" i="2" s="1"/>
  <c r="K100" i="2"/>
  <c r="L100" i="2"/>
  <c r="M100" i="2" s="1"/>
  <c r="R100" i="2"/>
  <c r="S100" i="2" s="1"/>
  <c r="T100" i="2" s="1"/>
  <c r="U100" i="2" s="1"/>
  <c r="V100" i="2" s="1"/>
  <c r="W100" i="2" s="1"/>
  <c r="K101" i="2"/>
  <c r="L101" i="2"/>
  <c r="R101" i="2"/>
  <c r="S101" i="2" s="1"/>
  <c r="T101" i="2" s="1"/>
  <c r="U101" i="2" s="1"/>
  <c r="V101" i="2" s="1"/>
  <c r="K102" i="2"/>
  <c r="L102" i="2"/>
  <c r="M102" i="2" s="1"/>
  <c r="R102" i="2"/>
  <c r="S102" i="2" s="1"/>
  <c r="T102" i="2" s="1"/>
  <c r="U102" i="2" s="1"/>
  <c r="V102" i="2" s="1"/>
  <c r="K103" i="2"/>
  <c r="L103" i="2"/>
  <c r="M103" i="2" s="1"/>
  <c r="N103" i="2" s="1"/>
  <c r="R103" i="2"/>
  <c r="S103" i="2" s="1"/>
  <c r="T103" i="2" s="1"/>
  <c r="U103" i="2" s="1"/>
  <c r="V103" i="2" s="1"/>
  <c r="W103" i="2" s="1"/>
  <c r="K104" i="2"/>
  <c r="L104" i="2"/>
  <c r="M104" i="2" s="1"/>
  <c r="R104" i="2"/>
  <c r="S104" i="2" s="1"/>
  <c r="T104" i="2" s="1"/>
  <c r="U104" i="2" s="1"/>
  <c r="V104" i="2" s="1"/>
  <c r="K105" i="2"/>
  <c r="L105" i="2"/>
  <c r="R105" i="2"/>
  <c r="S105" i="2" s="1"/>
  <c r="T105" i="2" s="1"/>
  <c r="U105" i="2" s="1"/>
  <c r="V105" i="2" s="1"/>
  <c r="K106" i="2"/>
  <c r="L106" i="2"/>
  <c r="R106" i="2"/>
  <c r="S106" i="2" s="1"/>
  <c r="T106" i="2" s="1"/>
  <c r="U106" i="2" s="1"/>
  <c r="V106" i="2" s="1"/>
  <c r="K108" i="2"/>
  <c r="L108" i="2"/>
  <c r="M108" i="2" s="1"/>
  <c r="R108" i="2"/>
  <c r="S108" i="2" s="1"/>
  <c r="T108" i="2" s="1"/>
  <c r="U108" i="2" s="1"/>
  <c r="V108" i="2" s="1"/>
  <c r="K110" i="2"/>
  <c r="L110" i="2"/>
  <c r="R110" i="2"/>
  <c r="S110" i="2" s="1"/>
  <c r="T110" i="2" s="1"/>
  <c r="U110" i="2" s="1"/>
  <c r="V110" i="2" s="1"/>
  <c r="W110" i="2" s="1"/>
  <c r="K111" i="2"/>
  <c r="L111" i="2"/>
  <c r="M111" i="2" s="1"/>
  <c r="O111" i="2" s="1"/>
  <c r="R111" i="2"/>
  <c r="S111" i="2" s="1"/>
  <c r="T111" i="2" s="1"/>
  <c r="U111" i="2" s="1"/>
  <c r="V111" i="2" s="1"/>
  <c r="K112" i="2"/>
  <c r="L112" i="2"/>
  <c r="M112" i="2" s="1"/>
  <c r="O112" i="2" s="1"/>
  <c r="R112" i="2"/>
  <c r="S112" i="2" s="1"/>
  <c r="T112" i="2" s="1"/>
  <c r="U112" i="2" s="1"/>
  <c r="V112" i="2" s="1"/>
  <c r="K113" i="2"/>
  <c r="L113" i="2"/>
  <c r="M113" i="2" s="1"/>
  <c r="O113" i="2" s="1"/>
  <c r="R113" i="2"/>
  <c r="S113" i="2" s="1"/>
  <c r="T113" i="2" s="1"/>
  <c r="U113" i="2" s="1"/>
  <c r="V113" i="2" s="1"/>
  <c r="X113" i="2" s="1"/>
  <c r="K114" i="2"/>
  <c r="L114" i="2"/>
  <c r="R114" i="2"/>
  <c r="S114" i="2" s="1"/>
  <c r="T114" i="2" s="1"/>
  <c r="U114" i="2" s="1"/>
  <c r="V114" i="2" s="1"/>
  <c r="K115" i="2"/>
  <c r="L115" i="2"/>
  <c r="M115" i="2" s="1"/>
  <c r="O115" i="2" s="1"/>
  <c r="R115" i="2"/>
  <c r="S115" i="2" s="1"/>
  <c r="T115" i="2" s="1"/>
  <c r="U115" i="2" s="1"/>
  <c r="V115" i="2" s="1"/>
  <c r="K116" i="2"/>
  <c r="L116" i="2"/>
  <c r="M116" i="2" s="1"/>
  <c r="R116" i="2"/>
  <c r="S116" i="2" s="1"/>
  <c r="T116" i="2" s="1"/>
  <c r="U116" i="2" s="1"/>
  <c r="V116" i="2" s="1"/>
  <c r="K117" i="2"/>
  <c r="L117" i="2"/>
  <c r="M117" i="2" s="1"/>
  <c r="O117" i="2" s="1"/>
  <c r="R117" i="2"/>
  <c r="S117" i="2" s="1"/>
  <c r="T117" i="2" s="1"/>
  <c r="U117" i="2" s="1"/>
  <c r="V117" i="2" s="1"/>
  <c r="K118" i="2"/>
  <c r="L118" i="2"/>
  <c r="R118" i="2"/>
  <c r="S118" i="2" s="1"/>
  <c r="T118" i="2" s="1"/>
  <c r="U118" i="2" s="1"/>
  <c r="V118" i="2" s="1"/>
  <c r="W118" i="2" s="1"/>
  <c r="K119" i="2"/>
  <c r="L119" i="2"/>
  <c r="M119" i="2" s="1"/>
  <c r="O119" i="2" s="1"/>
  <c r="R119" i="2"/>
  <c r="S119" i="2" s="1"/>
  <c r="T119" i="2" s="1"/>
  <c r="U119" i="2" s="1"/>
  <c r="V119" i="2" s="1"/>
  <c r="K120" i="2"/>
  <c r="L120" i="2"/>
  <c r="M120" i="2" s="1"/>
  <c r="R120" i="2"/>
  <c r="S120" i="2" s="1"/>
  <c r="T120" i="2" s="1"/>
  <c r="U120" i="2" s="1"/>
  <c r="V120" i="2" s="1"/>
  <c r="K121" i="2"/>
  <c r="L121" i="2"/>
  <c r="M121" i="2" s="1"/>
  <c r="O121" i="2" s="1"/>
  <c r="R121" i="2"/>
  <c r="S121" i="2" s="1"/>
  <c r="T121" i="2" s="1"/>
  <c r="U121" i="2" s="1"/>
  <c r="V121" i="2" s="1"/>
  <c r="X121" i="2" s="1"/>
  <c r="K122" i="2"/>
  <c r="L122" i="2"/>
  <c r="R122" i="2"/>
  <c r="S122" i="2" s="1"/>
  <c r="T122" i="2" s="1"/>
  <c r="U122" i="2" s="1"/>
  <c r="V122" i="2" s="1"/>
  <c r="K123" i="2"/>
  <c r="L123" i="2"/>
  <c r="M123" i="2" s="1"/>
  <c r="O123" i="2" s="1"/>
  <c r="R123" i="2"/>
  <c r="S123" i="2" s="1"/>
  <c r="T123" i="2" s="1"/>
  <c r="U123" i="2" s="1"/>
  <c r="V123" i="2" s="1"/>
  <c r="K124" i="2"/>
  <c r="L124" i="2"/>
  <c r="M124" i="2" s="1"/>
  <c r="O124" i="2" s="1"/>
  <c r="R124" i="2"/>
  <c r="S124" i="2" s="1"/>
  <c r="T124" i="2" s="1"/>
  <c r="U124" i="2" s="1"/>
  <c r="V124" i="2" s="1"/>
  <c r="K125" i="2"/>
  <c r="L125" i="2"/>
  <c r="R125" i="2"/>
  <c r="S125" i="2" s="1"/>
  <c r="T125" i="2" s="1"/>
  <c r="U125" i="2" s="1"/>
  <c r="V125" i="2" s="1"/>
  <c r="K126" i="2"/>
  <c r="L126" i="2"/>
  <c r="M126" i="2" s="1"/>
  <c r="O126" i="2" s="1"/>
  <c r="R126" i="2"/>
  <c r="S126" i="2" s="1"/>
  <c r="T126" i="2" s="1"/>
  <c r="U126" i="2" s="1"/>
  <c r="V126" i="2" s="1"/>
  <c r="AX2" i="2"/>
  <c r="AS2" i="2"/>
  <c r="AR2" i="2"/>
  <c r="R3" i="2"/>
  <c r="S3" i="2" s="1"/>
  <c r="T3" i="2" s="1"/>
  <c r="U3" i="2" s="1"/>
  <c r="V3" i="2" s="1"/>
  <c r="L3" i="2"/>
  <c r="K3" i="2"/>
  <c r="N76" i="2" l="1"/>
  <c r="N107" i="2"/>
  <c r="N17" i="2"/>
  <c r="O24" i="2"/>
  <c r="W13" i="2"/>
  <c r="X13" i="2"/>
  <c r="Y13" i="2"/>
  <c r="Y84" i="2"/>
  <c r="X84" i="2"/>
  <c r="W84" i="2"/>
  <c r="W76" i="2"/>
  <c r="X76" i="2"/>
  <c r="Y76" i="2"/>
  <c r="O109" i="2"/>
  <c r="N109" i="2"/>
  <c r="O84" i="2"/>
  <c r="W107" i="2"/>
  <c r="X107" i="2"/>
  <c r="Y107" i="2"/>
  <c r="O13" i="2"/>
  <c r="W27" i="2"/>
  <c r="X27" i="2"/>
  <c r="Y27" i="2"/>
  <c r="X16" i="2"/>
  <c r="Y16" i="2"/>
  <c r="W16" i="2"/>
  <c r="Y127" i="2"/>
  <c r="W127" i="2"/>
  <c r="X127" i="2"/>
  <c r="N16" i="2"/>
  <c r="O16" i="2"/>
  <c r="W91" i="2"/>
  <c r="X91" i="2"/>
  <c r="Y91" i="2"/>
  <c r="O127" i="2"/>
  <c r="X85" i="2"/>
  <c r="Y85" i="2"/>
  <c r="W85" i="2"/>
  <c r="W17" i="2"/>
  <c r="X17" i="2"/>
  <c r="Y17" i="2"/>
  <c r="O85" i="2"/>
  <c r="N85" i="2"/>
  <c r="O27" i="2"/>
  <c r="Y24" i="2"/>
  <c r="X24" i="2"/>
  <c r="W24" i="2"/>
  <c r="O91" i="2"/>
  <c r="X109" i="2"/>
  <c r="Y109" i="2"/>
  <c r="W109" i="2"/>
  <c r="N24" i="2"/>
  <c r="N84" i="2"/>
  <c r="N127" i="2"/>
  <c r="N13" i="2"/>
  <c r="N27" i="2"/>
  <c r="N91" i="2"/>
  <c r="N31" i="2"/>
  <c r="N7" i="2"/>
  <c r="N119" i="2"/>
  <c r="N111" i="2"/>
  <c r="N123" i="2"/>
  <c r="N108" i="2"/>
  <c r="N112" i="2"/>
  <c r="N104" i="2"/>
  <c r="Y96" i="2"/>
  <c r="X56" i="2"/>
  <c r="W56" i="2"/>
  <c r="N87" i="2"/>
  <c r="O87" i="2"/>
  <c r="N89" i="2"/>
  <c r="O89" i="2"/>
  <c r="O100" i="2"/>
  <c r="N100" i="2"/>
  <c r="W72" i="2"/>
  <c r="X72" i="2"/>
  <c r="W114" i="2"/>
  <c r="X114" i="2"/>
  <c r="X90" i="2"/>
  <c r="W90" i="2"/>
  <c r="N102" i="2"/>
  <c r="M90" i="2"/>
  <c r="O90" i="2" s="1"/>
  <c r="W67" i="2"/>
  <c r="N34" i="2"/>
  <c r="N33" i="2"/>
  <c r="M26" i="2"/>
  <c r="O26" i="2" s="1"/>
  <c r="N19" i="2"/>
  <c r="N126" i="2"/>
  <c r="N63" i="2"/>
  <c r="O46" i="2"/>
  <c r="N10" i="2"/>
  <c r="N124" i="2"/>
  <c r="N113" i="2"/>
  <c r="O74" i="2"/>
  <c r="N35" i="2"/>
  <c r="N47" i="2"/>
  <c r="N15" i="2"/>
  <c r="N92" i="2"/>
  <c r="N121" i="2"/>
  <c r="N59" i="2"/>
  <c r="N51" i="2"/>
  <c r="N38" i="2"/>
  <c r="N23" i="2"/>
  <c r="N54" i="2"/>
  <c r="N32" i="2"/>
  <c r="N18" i="2"/>
  <c r="N11" i="2"/>
  <c r="N8" i="2"/>
  <c r="Y111" i="2"/>
  <c r="W111" i="2"/>
  <c r="X111" i="2"/>
  <c r="Y98" i="2"/>
  <c r="X98" i="2"/>
  <c r="W98" i="2"/>
  <c r="W92" i="2"/>
  <c r="Y92" i="2"/>
  <c r="X92" i="2"/>
  <c r="Y119" i="2"/>
  <c r="W119" i="2"/>
  <c r="X119" i="2"/>
  <c r="X101" i="2"/>
  <c r="W101" i="2"/>
  <c r="Y101" i="2"/>
  <c r="X89" i="2"/>
  <c r="Y89" i="2"/>
  <c r="W89" i="2"/>
  <c r="X112" i="2"/>
  <c r="W112" i="2"/>
  <c r="Y112" i="2"/>
  <c r="Y115" i="2"/>
  <c r="X115" i="2"/>
  <c r="W115" i="2"/>
  <c r="Y122" i="2"/>
  <c r="X122" i="2"/>
  <c r="W122" i="2"/>
  <c r="X116" i="2"/>
  <c r="W116" i="2"/>
  <c r="Y116" i="2"/>
  <c r="X108" i="2"/>
  <c r="W108" i="2"/>
  <c r="Y108" i="2"/>
  <c r="W106" i="2"/>
  <c r="Y106" i="2"/>
  <c r="X106" i="2"/>
  <c r="Y104" i="2"/>
  <c r="X104" i="2"/>
  <c r="W104" i="2"/>
  <c r="W95" i="2"/>
  <c r="X95" i="2"/>
  <c r="Y95" i="2"/>
  <c r="W93" i="2"/>
  <c r="Y93" i="2"/>
  <c r="X93" i="2"/>
  <c r="X123" i="2"/>
  <c r="W123" i="2"/>
  <c r="Y123" i="2"/>
  <c r="W117" i="2"/>
  <c r="X117" i="2"/>
  <c r="Y117" i="2"/>
  <c r="Y102" i="2"/>
  <c r="X102" i="2"/>
  <c r="W102" i="2"/>
  <c r="W97" i="2"/>
  <c r="X97" i="2"/>
  <c r="Y97" i="2"/>
  <c r="X120" i="2"/>
  <c r="W120" i="2"/>
  <c r="Y120" i="2"/>
  <c r="X126" i="2"/>
  <c r="W126" i="2"/>
  <c r="Y126" i="2"/>
  <c r="Y105" i="2"/>
  <c r="X105" i="2"/>
  <c r="W105" i="2"/>
  <c r="W125" i="2"/>
  <c r="X125" i="2"/>
  <c r="Y125" i="2"/>
  <c r="X99" i="2"/>
  <c r="W99" i="2"/>
  <c r="Y99" i="2"/>
  <c r="W94" i="2"/>
  <c r="X94" i="2"/>
  <c r="Y94" i="2"/>
  <c r="W124" i="2"/>
  <c r="Y124" i="2"/>
  <c r="X124" i="2"/>
  <c r="O116" i="2"/>
  <c r="AW2" i="2"/>
  <c r="X118" i="2"/>
  <c r="M118" i="2"/>
  <c r="N118" i="2" s="1"/>
  <c r="Y113" i="2"/>
  <c r="X110" i="2"/>
  <c r="M110" i="2"/>
  <c r="M106" i="2"/>
  <c r="N106" i="2" s="1"/>
  <c r="M105" i="2"/>
  <c r="N105" i="2" s="1"/>
  <c r="Y100" i="2"/>
  <c r="O99" i="2"/>
  <c r="N96" i="2"/>
  <c r="N95" i="2"/>
  <c r="O95" i="2"/>
  <c r="N88" i="2"/>
  <c r="Y80" i="2"/>
  <c r="W80" i="2"/>
  <c r="X80" i="2"/>
  <c r="Y77" i="2"/>
  <c r="X77" i="2"/>
  <c r="W77" i="2"/>
  <c r="Y121" i="2"/>
  <c r="N115" i="2"/>
  <c r="X100" i="2"/>
  <c r="O94" i="2"/>
  <c r="O88" i="2"/>
  <c r="X83" i="2"/>
  <c r="W83" i="2"/>
  <c r="Y83" i="2"/>
  <c r="O79" i="2"/>
  <c r="X70" i="2"/>
  <c r="W70" i="2"/>
  <c r="Y70" i="2"/>
  <c r="X66" i="2"/>
  <c r="Y66" i="2"/>
  <c r="Y72" i="2"/>
  <c r="W66" i="2"/>
  <c r="W96" i="2"/>
  <c r="X96" i="2"/>
  <c r="W86" i="2"/>
  <c r="X86" i="2"/>
  <c r="Y86" i="2"/>
  <c r="W75" i="2"/>
  <c r="X75" i="2"/>
  <c r="Y75" i="2"/>
  <c r="W113" i="2"/>
  <c r="N117" i="2"/>
  <c r="O98" i="2"/>
  <c r="W87" i="2"/>
  <c r="X87" i="2"/>
  <c r="Y87" i="2"/>
  <c r="W81" i="2"/>
  <c r="X81" i="2"/>
  <c r="Y81" i="2"/>
  <c r="X78" i="2"/>
  <c r="W78" i="2"/>
  <c r="Y78" i="2"/>
  <c r="W121" i="2"/>
  <c r="O120" i="2"/>
  <c r="Y90" i="2"/>
  <c r="W73" i="2"/>
  <c r="X73" i="2"/>
  <c r="Y73" i="2"/>
  <c r="M125" i="2"/>
  <c r="M122" i="2"/>
  <c r="N122" i="2" s="1"/>
  <c r="N120" i="2"/>
  <c r="N116" i="2"/>
  <c r="M114" i="2"/>
  <c r="M101" i="2"/>
  <c r="N101" i="2" s="1"/>
  <c r="W79" i="2"/>
  <c r="Y79" i="2"/>
  <c r="X79" i="2"/>
  <c r="Y69" i="2"/>
  <c r="X69" i="2"/>
  <c r="W69" i="2"/>
  <c r="Y103" i="2"/>
  <c r="X103" i="2"/>
  <c r="O97" i="2"/>
  <c r="X88" i="2"/>
  <c r="Y88" i="2"/>
  <c r="W74" i="2"/>
  <c r="X74" i="2"/>
  <c r="Y74" i="2"/>
  <c r="W71" i="2"/>
  <c r="Y71" i="2"/>
  <c r="X71" i="2"/>
  <c r="Y118" i="2"/>
  <c r="Y114" i="2"/>
  <c r="Y110" i="2"/>
  <c r="O96" i="2"/>
  <c r="Y82" i="2"/>
  <c r="W82" i="2"/>
  <c r="X82" i="2"/>
  <c r="O108" i="2"/>
  <c r="O104" i="2"/>
  <c r="O103" i="2"/>
  <c r="O102" i="2"/>
  <c r="N86" i="2"/>
  <c r="M83" i="2"/>
  <c r="N83" i="2" s="1"/>
  <c r="N80" i="2"/>
  <c r="O75" i="2"/>
  <c r="X59" i="2"/>
  <c r="W59" i="2"/>
  <c r="Y59" i="2"/>
  <c r="X54" i="2"/>
  <c r="W54" i="2"/>
  <c r="Y54" i="2"/>
  <c r="N77" i="2"/>
  <c r="O73" i="2"/>
  <c r="W65" i="2"/>
  <c r="X65" i="2"/>
  <c r="Y65" i="2"/>
  <c r="X62" i="2"/>
  <c r="W62" i="2"/>
  <c r="Y62" i="2"/>
  <c r="W60" i="2"/>
  <c r="Y60" i="2"/>
  <c r="X60" i="2"/>
  <c r="Y48" i="2"/>
  <c r="N79" i="2"/>
  <c r="O77" i="2"/>
  <c r="O68" i="2"/>
  <c r="N68" i="2"/>
  <c r="M62" i="2"/>
  <c r="N62" i="2" s="1"/>
  <c r="Y52" i="2"/>
  <c r="X52" i="2"/>
  <c r="W52" i="2"/>
  <c r="N94" i="2"/>
  <c r="N93" i="2"/>
  <c r="O82" i="2"/>
  <c r="N81" i="2"/>
  <c r="W63" i="2"/>
  <c r="X63" i="2"/>
  <c r="Y63" i="2"/>
  <c r="M72" i="2"/>
  <c r="M69" i="2"/>
  <c r="N69" i="2" s="1"/>
  <c r="Y61" i="2"/>
  <c r="X61" i="2"/>
  <c r="W61" i="2"/>
  <c r="W55" i="2"/>
  <c r="Y55" i="2"/>
  <c r="X55" i="2"/>
  <c r="O70" i="2"/>
  <c r="Y58" i="2"/>
  <c r="W58" i="2"/>
  <c r="X58" i="2"/>
  <c r="X50" i="2"/>
  <c r="Y50" i="2"/>
  <c r="W50" i="2"/>
  <c r="Y43" i="2"/>
  <c r="Y67" i="2"/>
  <c r="N66" i="2"/>
  <c r="O66" i="2"/>
  <c r="Y64" i="2"/>
  <c r="Y53" i="2"/>
  <c r="X53" i="2"/>
  <c r="W53" i="2"/>
  <c r="N78" i="2"/>
  <c r="Y68" i="2"/>
  <c r="X68" i="2"/>
  <c r="W68" i="2"/>
  <c r="O67" i="2"/>
  <c r="X64" i="2"/>
  <c r="W64" i="2"/>
  <c r="N61" i="2"/>
  <c r="O54" i="2"/>
  <c r="N53" i="2"/>
  <c r="M49" i="2"/>
  <c r="N49" i="2" s="1"/>
  <c r="O48" i="2"/>
  <c r="O40" i="2"/>
  <c r="X38" i="2"/>
  <c r="W38" i="2"/>
  <c r="Y38" i="2"/>
  <c r="X32" i="2"/>
  <c r="Y32" i="2"/>
  <c r="W32" i="2"/>
  <c r="X15" i="2"/>
  <c r="Y15" i="2"/>
  <c r="W15" i="2"/>
  <c r="M71" i="2"/>
  <c r="O65" i="2"/>
  <c r="N52" i="2"/>
  <c r="O51" i="2"/>
  <c r="W43" i="2"/>
  <c r="X43" i="2"/>
  <c r="W36" i="2"/>
  <c r="X36" i="2"/>
  <c r="Y36" i="2"/>
  <c r="Y33" i="2"/>
  <c r="W33" i="2"/>
  <c r="X33" i="2"/>
  <c r="W26" i="2"/>
  <c r="X26" i="2"/>
  <c r="Y26" i="2"/>
  <c r="X23" i="2"/>
  <c r="W23" i="2"/>
  <c r="Y23" i="2"/>
  <c r="N65" i="2"/>
  <c r="N57" i="2"/>
  <c r="Y41" i="2"/>
  <c r="W41" i="2"/>
  <c r="X41" i="2"/>
  <c r="X34" i="2"/>
  <c r="Y34" i="2"/>
  <c r="W34" i="2"/>
  <c r="W28" i="2"/>
  <c r="X28" i="2"/>
  <c r="Y28" i="2"/>
  <c r="O60" i="2"/>
  <c r="Y57" i="2"/>
  <c r="X46" i="2"/>
  <c r="W46" i="2"/>
  <c r="Y46" i="2"/>
  <c r="W44" i="2"/>
  <c r="Y44" i="2"/>
  <c r="O43" i="2"/>
  <c r="W39" i="2"/>
  <c r="X39" i="2"/>
  <c r="Y39" i="2"/>
  <c r="Y4" i="2"/>
  <c r="M56" i="2"/>
  <c r="N56" i="2" s="1"/>
  <c r="X48" i="2"/>
  <c r="W47" i="2"/>
  <c r="Y47" i="2"/>
  <c r="X47" i="2"/>
  <c r="Y45" i="2"/>
  <c r="X45" i="2"/>
  <c r="O36" i="2"/>
  <c r="W57" i="2"/>
  <c r="O55" i="2"/>
  <c r="Y51" i="2"/>
  <c r="X51" i="2"/>
  <c r="Y49" i="2"/>
  <c r="X49" i="2"/>
  <c r="Y37" i="2"/>
  <c r="W37" i="2"/>
  <c r="X37" i="2"/>
  <c r="W31" i="2"/>
  <c r="X31" i="2"/>
  <c r="Y31" i="2"/>
  <c r="X7" i="2"/>
  <c r="Y7" i="2"/>
  <c r="W7" i="2"/>
  <c r="Y12" i="2"/>
  <c r="Y20" i="2"/>
  <c r="M64" i="2"/>
  <c r="Y56" i="2"/>
  <c r="N55" i="2"/>
  <c r="X42" i="2"/>
  <c r="Y42" i="2"/>
  <c r="W42" i="2"/>
  <c r="W35" i="2"/>
  <c r="X35" i="2"/>
  <c r="Y35" i="2"/>
  <c r="W29" i="2"/>
  <c r="Y29" i="2"/>
  <c r="X29" i="2"/>
  <c r="N58" i="2"/>
  <c r="O42" i="2"/>
  <c r="N42" i="2"/>
  <c r="W40" i="2"/>
  <c r="Y40" i="2"/>
  <c r="W30" i="2"/>
  <c r="Y22" i="2"/>
  <c r="X22" i="2"/>
  <c r="M20" i="2"/>
  <c r="N20" i="2" s="1"/>
  <c r="O12" i="2"/>
  <c r="W10" i="2"/>
  <c r="X10" i="2"/>
  <c r="Y10" i="2"/>
  <c r="N36" i="2"/>
  <c r="X25" i="2"/>
  <c r="Y25" i="2"/>
  <c r="O21" i="2"/>
  <c r="W18" i="2"/>
  <c r="X18" i="2"/>
  <c r="Y18" i="2"/>
  <c r="Y14" i="2"/>
  <c r="X14" i="2"/>
  <c r="M9" i="2"/>
  <c r="N6" i="2"/>
  <c r="M44" i="2"/>
  <c r="N44" i="2" s="1"/>
  <c r="N40" i="2"/>
  <c r="N22" i="2"/>
  <c r="W4" i="2"/>
  <c r="X4" i="2"/>
  <c r="O35" i="2"/>
  <c r="W19" i="2"/>
  <c r="X19" i="2"/>
  <c r="Y19" i="2"/>
  <c r="N14" i="2"/>
  <c r="W11" i="2"/>
  <c r="X11" i="2"/>
  <c r="Y11" i="2"/>
  <c r="W8" i="2"/>
  <c r="X8" i="2"/>
  <c r="Y8" i="2"/>
  <c r="N48" i="2"/>
  <c r="N43" i="2"/>
  <c r="N39" i="2"/>
  <c r="W20" i="2"/>
  <c r="X20" i="2"/>
  <c r="W12" i="2"/>
  <c r="X12" i="2"/>
  <c r="W5" i="2"/>
  <c r="Y5" i="2"/>
  <c r="N41" i="2"/>
  <c r="M37" i="2"/>
  <c r="N37" i="2" s="1"/>
  <c r="N30" i="2"/>
  <c r="M25" i="2"/>
  <c r="O19" i="2"/>
  <c r="O8" i="2"/>
  <c r="O29" i="2"/>
  <c r="M28" i="2"/>
  <c r="N28" i="2" s="1"/>
  <c r="W21" i="2"/>
  <c r="Y21" i="2"/>
  <c r="W9" i="2"/>
  <c r="X9" i="2"/>
  <c r="Y9" i="2"/>
  <c r="O4" i="2"/>
  <c r="N50" i="2"/>
  <c r="M45" i="2"/>
  <c r="N45" i="2" s="1"/>
  <c r="Y30" i="2"/>
  <c r="W22" i="2"/>
  <c r="Y6" i="2"/>
  <c r="X6" i="2"/>
  <c r="O5" i="2"/>
  <c r="N29" i="2"/>
  <c r="N21" i="2"/>
  <c r="N5" i="2"/>
  <c r="N12" i="2"/>
  <c r="N4" i="2"/>
  <c r="Y3" i="2"/>
  <c r="X3" i="2"/>
  <c r="W3" i="2"/>
  <c r="M3" i="2"/>
  <c r="Z67" i="2" l="1"/>
  <c r="Z56" i="2"/>
  <c r="Z76" i="2"/>
  <c r="Z85" i="2"/>
  <c r="Z91" i="2"/>
  <c r="Z13" i="2"/>
  <c r="Z24" i="2"/>
  <c r="Z17" i="2"/>
  <c r="Z16" i="2"/>
  <c r="Z127" i="2"/>
  <c r="Z27" i="2"/>
  <c r="Z109" i="2"/>
  <c r="P24" i="2"/>
  <c r="Q24" i="2" s="1"/>
  <c r="Z107" i="2"/>
  <c r="Z84" i="2"/>
  <c r="Z72" i="2"/>
  <c r="P109" i="2"/>
  <c r="Q109" i="2" s="1"/>
  <c r="P17" i="2"/>
  <c r="Q17" i="2" s="1"/>
  <c r="P85" i="2"/>
  <c r="Q85" i="2" s="1"/>
  <c r="P84" i="2"/>
  <c r="Q84" i="2" s="1"/>
  <c r="P127" i="2"/>
  <c r="Q127" i="2" s="1"/>
  <c r="P13" i="2"/>
  <c r="Q13" i="2" s="1"/>
  <c r="P107" i="2"/>
  <c r="Q107" i="2" s="1"/>
  <c r="P27" i="2"/>
  <c r="Q27" i="2" s="1"/>
  <c r="P91" i="2"/>
  <c r="Q91" i="2" s="1"/>
  <c r="AA91" i="2" s="1"/>
  <c r="P16" i="2"/>
  <c r="Q16" i="2" s="1"/>
  <c r="P76" i="2"/>
  <c r="Q76" i="2" s="1"/>
  <c r="AA76" i="2" s="1"/>
  <c r="Z100" i="2"/>
  <c r="Z114" i="2"/>
  <c r="Z122" i="2"/>
  <c r="Z118" i="2"/>
  <c r="Z21" i="2"/>
  <c r="Z113" i="2"/>
  <c r="Z90" i="2"/>
  <c r="Z51" i="2"/>
  <c r="Z45" i="2"/>
  <c r="Z88" i="2"/>
  <c r="Z87" i="2"/>
  <c r="Z96" i="2"/>
  <c r="Z99" i="2"/>
  <c r="Z20" i="2"/>
  <c r="Z66" i="2"/>
  <c r="Z102" i="2"/>
  <c r="Z8" i="2"/>
  <c r="P34" i="2"/>
  <c r="Q34" i="2" s="1"/>
  <c r="Z41" i="2"/>
  <c r="Z61" i="2"/>
  <c r="Z103" i="2"/>
  <c r="Z30" i="2"/>
  <c r="Z119" i="2"/>
  <c r="Z48" i="2"/>
  <c r="Z44" i="2"/>
  <c r="Z55" i="2"/>
  <c r="Z18" i="2"/>
  <c r="Z35" i="2"/>
  <c r="Z121" i="2"/>
  <c r="Z19" i="2"/>
  <c r="Z74" i="2"/>
  <c r="Z69" i="2"/>
  <c r="Z15" i="2"/>
  <c r="Z110" i="2"/>
  <c r="Z106" i="2"/>
  <c r="P53" i="2"/>
  <c r="Q53" i="2" s="1"/>
  <c r="Z31" i="2"/>
  <c r="Z50" i="2"/>
  <c r="Z81" i="2"/>
  <c r="P10" i="2"/>
  <c r="Q10" i="2" s="1"/>
  <c r="P43" i="2"/>
  <c r="Q43" i="2" s="1"/>
  <c r="Z60" i="2"/>
  <c r="P23" i="2"/>
  <c r="Q23" i="2" s="1"/>
  <c r="Z37" i="2"/>
  <c r="Z54" i="2"/>
  <c r="Z73" i="2"/>
  <c r="N26" i="2"/>
  <c r="Z95" i="2"/>
  <c r="Z115" i="2"/>
  <c r="Z49" i="2"/>
  <c r="Z34" i="2"/>
  <c r="Z33" i="2"/>
  <c r="Z78" i="2"/>
  <c r="Z104" i="2"/>
  <c r="Z101" i="2"/>
  <c r="Z5" i="2"/>
  <c r="Z11" i="2"/>
  <c r="Z29" i="2"/>
  <c r="Z43" i="2"/>
  <c r="Z52" i="2"/>
  <c r="Z62" i="2"/>
  <c r="Z82" i="2"/>
  <c r="Z70" i="2"/>
  <c r="Z124" i="2"/>
  <c r="Z105" i="2"/>
  <c r="Z98" i="2"/>
  <c r="Z6" i="2"/>
  <c r="P14" i="2"/>
  <c r="Q14" i="2" s="1"/>
  <c r="P108" i="2"/>
  <c r="Q108" i="2" s="1"/>
  <c r="Z4" i="2"/>
  <c r="Z28" i="2"/>
  <c r="Z68" i="2"/>
  <c r="Z97" i="2"/>
  <c r="Z117" i="2"/>
  <c r="Z89" i="2"/>
  <c r="Z111" i="2"/>
  <c r="Z32" i="2"/>
  <c r="Z63" i="2"/>
  <c r="Z59" i="2"/>
  <c r="Z83" i="2"/>
  <c r="Z126" i="2"/>
  <c r="Z123" i="2"/>
  <c r="Z25" i="2"/>
  <c r="Z46" i="2"/>
  <c r="P15" i="2"/>
  <c r="Q15" i="2" s="1"/>
  <c r="P22" i="2"/>
  <c r="Q22" i="2" s="1"/>
  <c r="Z14" i="2"/>
  <c r="Z40" i="2"/>
  <c r="Z23" i="2"/>
  <c r="Z58" i="2"/>
  <c r="Z65" i="2"/>
  <c r="Z71" i="2"/>
  <c r="Z86" i="2"/>
  <c r="Z77" i="2"/>
  <c r="Z94" i="2"/>
  <c r="Z108" i="2"/>
  <c r="Z10" i="2"/>
  <c r="Z42" i="2"/>
  <c r="Z12" i="2"/>
  <c r="Z39" i="2"/>
  <c r="Z57" i="2"/>
  <c r="Z53" i="2"/>
  <c r="Z75" i="2"/>
  <c r="Z92" i="2"/>
  <c r="Z9" i="2"/>
  <c r="Z7" i="2"/>
  <c r="Z26" i="2"/>
  <c r="Z36" i="2"/>
  <c r="Z79" i="2"/>
  <c r="Z80" i="2"/>
  <c r="Z125" i="2"/>
  <c r="Z120" i="2"/>
  <c r="Z93" i="2"/>
  <c r="Z116" i="2"/>
  <c r="Z112" i="2"/>
  <c r="N90" i="2"/>
  <c r="O71" i="2"/>
  <c r="P71" i="2"/>
  <c r="O125" i="2"/>
  <c r="P125" i="2"/>
  <c r="P115" i="2"/>
  <c r="Q115" i="2" s="1"/>
  <c r="N125" i="2"/>
  <c r="P88" i="2"/>
  <c r="Q88" i="2" s="1"/>
  <c r="P123" i="2"/>
  <c r="Q123" i="2" s="1"/>
  <c r="P104" i="2"/>
  <c r="Q104" i="2" s="1"/>
  <c r="P40" i="2"/>
  <c r="Q40" i="2" s="1"/>
  <c r="Z64" i="2"/>
  <c r="P75" i="2"/>
  <c r="Q75" i="2" s="1"/>
  <c r="P82" i="2"/>
  <c r="Q82" i="2" s="1"/>
  <c r="P67" i="2"/>
  <c r="Q67" i="2" s="1"/>
  <c r="AA67" i="2" s="1"/>
  <c r="P73" i="2"/>
  <c r="Q73" i="2" s="1"/>
  <c r="P93" i="2"/>
  <c r="Q93" i="2" s="1"/>
  <c r="O101" i="2"/>
  <c r="P101" i="2"/>
  <c r="P102" i="2"/>
  <c r="Q102" i="2" s="1"/>
  <c r="P124" i="2"/>
  <c r="Q124" i="2" s="1"/>
  <c r="P113" i="2"/>
  <c r="Q113" i="2" s="1"/>
  <c r="P25" i="2"/>
  <c r="O25" i="2"/>
  <c r="P21" i="2"/>
  <c r="Q21" i="2" s="1"/>
  <c r="P54" i="2"/>
  <c r="Q54" i="2" s="1"/>
  <c r="P69" i="2"/>
  <c r="O69" i="2"/>
  <c r="P62" i="2"/>
  <c r="O62" i="2"/>
  <c r="P97" i="2"/>
  <c r="Q97" i="2" s="1"/>
  <c r="P121" i="2"/>
  <c r="Q121" i="2" s="1"/>
  <c r="P105" i="2"/>
  <c r="O105" i="2"/>
  <c r="P116" i="2"/>
  <c r="Q116" i="2" s="1"/>
  <c r="P18" i="2"/>
  <c r="Q18" i="2" s="1"/>
  <c r="P38" i="2"/>
  <c r="Q38" i="2" s="1"/>
  <c r="N9" i="2"/>
  <c r="P50" i="2"/>
  <c r="Q50" i="2" s="1"/>
  <c r="P51" i="2"/>
  <c r="Q51" i="2" s="1"/>
  <c r="P70" i="2"/>
  <c r="Q70" i="2" s="1"/>
  <c r="N71" i="2"/>
  <c r="P7" i="2"/>
  <c r="Q7" i="2" s="1"/>
  <c r="P35" i="2"/>
  <c r="Q35" i="2" s="1"/>
  <c r="O9" i="2"/>
  <c r="P9" i="2"/>
  <c r="P5" i="2"/>
  <c r="Q5" i="2" s="1"/>
  <c r="P32" i="2"/>
  <c r="Q32" i="2" s="1"/>
  <c r="P47" i="2"/>
  <c r="Q47" i="2" s="1"/>
  <c r="P39" i="2"/>
  <c r="Q39" i="2" s="1"/>
  <c r="P41" i="2"/>
  <c r="Q41" i="2" s="1"/>
  <c r="P33" i="2"/>
  <c r="Q33" i="2" s="1"/>
  <c r="P31" i="2"/>
  <c r="Q31" i="2" s="1"/>
  <c r="P48" i="2"/>
  <c r="Q48" i="2" s="1"/>
  <c r="P58" i="2"/>
  <c r="Q58" i="2" s="1"/>
  <c r="P63" i="2"/>
  <c r="Q63" i="2" s="1"/>
  <c r="P80" i="2"/>
  <c r="Q80" i="2" s="1"/>
  <c r="P74" i="2"/>
  <c r="Q74" i="2" s="1"/>
  <c r="P89" i="2"/>
  <c r="Q89" i="2" s="1"/>
  <c r="P90" i="2"/>
  <c r="P87" i="2"/>
  <c r="Q87" i="2" s="1"/>
  <c r="P95" i="2"/>
  <c r="Q95" i="2" s="1"/>
  <c r="P96" i="2"/>
  <c r="Q96" i="2" s="1"/>
  <c r="P100" i="2"/>
  <c r="Q100" i="2" s="1"/>
  <c r="P111" i="2"/>
  <c r="Q111" i="2" s="1"/>
  <c r="P119" i="2"/>
  <c r="Q119" i="2" s="1"/>
  <c r="P26" i="2"/>
  <c r="P45" i="2"/>
  <c r="O45" i="2"/>
  <c r="P86" i="2"/>
  <c r="Q86" i="2" s="1"/>
  <c r="P78" i="2"/>
  <c r="Q78" i="2" s="1"/>
  <c r="P55" i="2"/>
  <c r="Q55" i="2" s="1"/>
  <c r="P72" i="2"/>
  <c r="O72" i="2"/>
  <c r="P81" i="2"/>
  <c r="Q81" i="2" s="1"/>
  <c r="O114" i="2"/>
  <c r="P114" i="2"/>
  <c r="P120" i="2"/>
  <c r="Q120" i="2" s="1"/>
  <c r="P99" i="2"/>
  <c r="Q99" i="2" s="1"/>
  <c r="N114" i="2"/>
  <c r="P106" i="2"/>
  <c r="O106" i="2"/>
  <c r="O118" i="2"/>
  <c r="P118" i="2"/>
  <c r="P94" i="2"/>
  <c r="Q94" i="2" s="1"/>
  <c r="P61" i="2"/>
  <c r="Q61" i="2" s="1"/>
  <c r="Z47" i="2"/>
  <c r="P59" i="2"/>
  <c r="Q59" i="2" s="1"/>
  <c r="P57" i="2"/>
  <c r="Q57" i="2" s="1"/>
  <c r="P29" i="2"/>
  <c r="Q29" i="2" s="1"/>
  <c r="Z38" i="2"/>
  <c r="O49" i="2"/>
  <c r="P49" i="2"/>
  <c r="P65" i="2"/>
  <c r="Q65" i="2" s="1"/>
  <c r="N72" i="2"/>
  <c r="P83" i="2"/>
  <c r="O83" i="2"/>
  <c r="P112" i="2"/>
  <c r="Q112" i="2" s="1"/>
  <c r="P68" i="2"/>
  <c r="Q68" i="2" s="1"/>
  <c r="P98" i="2"/>
  <c r="Q98" i="2" s="1"/>
  <c r="N25" i="2"/>
  <c r="P8" i="2"/>
  <c r="Q8" i="2" s="1"/>
  <c r="P30" i="2"/>
  <c r="Q30" i="2" s="1"/>
  <c r="P36" i="2"/>
  <c r="Q36" i="2" s="1"/>
  <c r="Z3" i="2"/>
  <c r="Z22" i="2"/>
  <c r="P4" i="2"/>
  <c r="Q4" i="2" s="1"/>
  <c r="O28" i="2"/>
  <c r="P28" i="2"/>
  <c r="O44" i="2"/>
  <c r="P44" i="2"/>
  <c r="P64" i="2"/>
  <c r="O64" i="2"/>
  <c r="P60" i="2"/>
  <c r="Q60" i="2" s="1"/>
  <c r="P52" i="2"/>
  <c r="Q52" i="2" s="1"/>
  <c r="P92" i="2"/>
  <c r="Q92" i="2" s="1"/>
  <c r="P66" i="2"/>
  <c r="Q66" i="2" s="1"/>
  <c r="P77" i="2"/>
  <c r="Q77" i="2" s="1"/>
  <c r="P103" i="2"/>
  <c r="Q103" i="2" s="1"/>
  <c r="O110" i="2"/>
  <c r="P110" i="2"/>
  <c r="P126" i="2"/>
  <c r="Q126" i="2" s="1"/>
  <c r="P11" i="2"/>
  <c r="Q11" i="2" s="1"/>
  <c r="P19" i="2"/>
  <c r="Q19" i="2" s="1"/>
  <c r="O37" i="2"/>
  <c r="P37" i="2"/>
  <c r="P46" i="2"/>
  <c r="Q46" i="2" s="1"/>
  <c r="P6" i="2"/>
  <c r="Q6" i="2" s="1"/>
  <c r="P12" i="2"/>
  <c r="Q12" i="2" s="1"/>
  <c r="O20" i="2"/>
  <c r="P20" i="2"/>
  <c r="P42" i="2"/>
  <c r="Q42" i="2" s="1"/>
  <c r="N64" i="2"/>
  <c r="P56" i="2"/>
  <c r="O56" i="2"/>
  <c r="O122" i="2"/>
  <c r="P122" i="2"/>
  <c r="P79" i="2"/>
  <c r="Q79" i="2" s="1"/>
  <c r="P117" i="2"/>
  <c r="Q117" i="2" s="1"/>
  <c r="N110" i="2"/>
  <c r="P3" i="2"/>
  <c r="O3" i="2"/>
  <c r="N3" i="2"/>
  <c r="AA58" i="2" l="1"/>
  <c r="Q90" i="2"/>
  <c r="AA90" i="2" s="1"/>
  <c r="AA85" i="2"/>
  <c r="AA16" i="2"/>
  <c r="AA32" i="2"/>
  <c r="AA121" i="2"/>
  <c r="AA41" i="2"/>
  <c r="AA17" i="2"/>
  <c r="AA12" i="2"/>
  <c r="AA107" i="2"/>
  <c r="AA100" i="2"/>
  <c r="AA13" i="2"/>
  <c r="AA50" i="2"/>
  <c r="AA127" i="2"/>
  <c r="AA123" i="2"/>
  <c r="AA84" i="2"/>
  <c r="AA24" i="2"/>
  <c r="AA27" i="2"/>
  <c r="AA109" i="2"/>
  <c r="AA60" i="2"/>
  <c r="AA68" i="2"/>
  <c r="AA29" i="2"/>
  <c r="AA126" i="2"/>
  <c r="AA66" i="2"/>
  <c r="AA21" i="2"/>
  <c r="AA18" i="2"/>
  <c r="AA103" i="2"/>
  <c r="AA75" i="2"/>
  <c r="AA8" i="2"/>
  <c r="AA73" i="2"/>
  <c r="AA88" i="2"/>
  <c r="AA42" i="2"/>
  <c r="AA119" i="2"/>
  <c r="AA79" i="2"/>
  <c r="AA111" i="2"/>
  <c r="AA102" i="2"/>
  <c r="AA92" i="2"/>
  <c r="AA104" i="2"/>
  <c r="AA112" i="2"/>
  <c r="AA117" i="2"/>
  <c r="AA19" i="2"/>
  <c r="AA30" i="2"/>
  <c r="AA89" i="2"/>
  <c r="AA113" i="2"/>
  <c r="AA82" i="2"/>
  <c r="AA51" i="2"/>
  <c r="AA81" i="2"/>
  <c r="AA87" i="2"/>
  <c r="AA48" i="2"/>
  <c r="Q26" i="2"/>
  <c r="AA26" i="2" s="1"/>
  <c r="Q25" i="2"/>
  <c r="AA25" i="2" s="1"/>
  <c r="AA65" i="2"/>
  <c r="AA120" i="2"/>
  <c r="AA74" i="2"/>
  <c r="AA80" i="2"/>
  <c r="AA40" i="2"/>
  <c r="AA46" i="2"/>
  <c r="AA96" i="2"/>
  <c r="AA63" i="2"/>
  <c r="AA95" i="2"/>
  <c r="AA5" i="2"/>
  <c r="AA86" i="2"/>
  <c r="AA11" i="2"/>
  <c r="AA99" i="2"/>
  <c r="AA124" i="2"/>
  <c r="AA98" i="2"/>
  <c r="AA57" i="2"/>
  <c r="Q44" i="2"/>
  <c r="AA44" i="2" s="1"/>
  <c r="AA4" i="2"/>
  <c r="AA70" i="2"/>
  <c r="AA15" i="2"/>
  <c r="Q37" i="2"/>
  <c r="AA37" i="2" s="1"/>
  <c r="AA93" i="2"/>
  <c r="AA10" i="2"/>
  <c r="Q20" i="2"/>
  <c r="AA20" i="2" s="1"/>
  <c r="AA55" i="2"/>
  <c r="AA7" i="2"/>
  <c r="AA115" i="2"/>
  <c r="AA34" i="2"/>
  <c r="AA23" i="2"/>
  <c r="Q83" i="2"/>
  <c r="AA83" i="2" s="1"/>
  <c r="Q56" i="2"/>
  <c r="AA56" i="2" s="1"/>
  <c r="Q118" i="2"/>
  <c r="AA118" i="2" s="1"/>
  <c r="AA59" i="2"/>
  <c r="Q114" i="2"/>
  <c r="AA114" i="2" s="1"/>
  <c r="AA33" i="2"/>
  <c r="AA35" i="2"/>
  <c r="AA97" i="2"/>
  <c r="Q122" i="2"/>
  <c r="AA122" i="2" s="1"/>
  <c r="AA61" i="2"/>
  <c r="AA36" i="2"/>
  <c r="Q105" i="2"/>
  <c r="AA105" i="2" s="1"/>
  <c r="Q69" i="2"/>
  <c r="AA69" i="2" s="1"/>
  <c r="AA31" i="2"/>
  <c r="Q9" i="2"/>
  <c r="AA9" i="2" s="1"/>
  <c r="AA54" i="2"/>
  <c r="Q101" i="2"/>
  <c r="AA101" i="2" s="1"/>
  <c r="AA6" i="2"/>
  <c r="AA43" i="2"/>
  <c r="AA52" i="2"/>
  <c r="AA78" i="2"/>
  <c r="AA39" i="2"/>
  <c r="Q125" i="2"/>
  <c r="AA125" i="2" s="1"/>
  <c r="AA77" i="2"/>
  <c r="AA108" i="2"/>
  <c r="Q110" i="2"/>
  <c r="AA110" i="2" s="1"/>
  <c r="Q64" i="2"/>
  <c r="AA64" i="2" s="1"/>
  <c r="AA14" i="2"/>
  <c r="Q28" i="2"/>
  <c r="AA28" i="2" s="1"/>
  <c r="AA22" i="2"/>
  <c r="Q49" i="2"/>
  <c r="AA49" i="2" s="1"/>
  <c r="AA94" i="2"/>
  <c r="Q71" i="2"/>
  <c r="AA71" i="2" s="1"/>
  <c r="Q62" i="2"/>
  <c r="AA62" i="2" s="1"/>
  <c r="AA116" i="2"/>
  <c r="AA53" i="2"/>
  <c r="Q106" i="2"/>
  <c r="AA106" i="2" s="1"/>
  <c r="Q45" i="2"/>
  <c r="AA45" i="2" s="1"/>
  <c r="Q72" i="2"/>
  <c r="AA72" i="2" s="1"/>
  <c r="Q3" i="2"/>
  <c r="AA38" i="2"/>
  <c r="AA47" i="2"/>
  <c r="AU2" i="2" l="1"/>
  <c r="AZ2" i="2"/>
  <c r="AY2" i="2"/>
  <c r="AA3" i="2"/>
  <c r="AT2" i="2" l="1"/>
  <c r="BA2" i="2" s="1"/>
  <c r="BB2" i="2" s="1"/>
  <c r="AV2" i="2"/>
</calcChain>
</file>

<file path=xl/sharedStrings.xml><?xml version="1.0" encoding="utf-8"?>
<sst xmlns="http://schemas.openxmlformats.org/spreadsheetml/2006/main" count="2606" uniqueCount="793">
  <si>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ខ្មែរអង្គរហូថែលកូអិលធីឌី (ខ្មែរអង្គរហូថែលកូអិលធីឌី)  </t>
    </r>
    <r>
      <rPr>
        <sz val="11"/>
        <color rgb="FFFF0000"/>
        <rFont val="Khmer OS Muol Light"/>
      </rPr>
      <t>សកម្មភាពអាជីវកម្ម  សណ្ឋាគារ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វត្តបូព៌ ឃុំ/សង្កាត់ សាលាកំរើក ក្រុង/ស្រុក/ខណ្ឌ ក្រុងសៀមរាប រាជធានី/ខេត្ត សៀមរាប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៦០ថ្ងៃ ចាប់ពីថ្ងៃទី០១ ខែ០៥ ឆ្នាំ២០២០ ដល់ថ្ងៃទី២៩ ខែ០៦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</si>
  <si>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</si>
  <si>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</si>
  <si>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</si>
  <si>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</si>
  <si>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</si>
  <si>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</si>
  <si>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</si>
  <si>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</si>
  <si>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</si>
  <si>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យីវ ឆៃឡា</t>
  </si>
  <si>
    <t>ប</t>
  </si>
  <si>
    <t>1980-02-04</t>
  </si>
  <si>
    <t>18011170964742ធ</t>
  </si>
  <si>
    <t>រិន  សារេន</t>
  </si>
  <si>
    <t>1982-09-10</t>
  </si>
  <si>
    <t>18211170964736ភ</t>
  </si>
  <si>
    <t>សាង  វណ្នី</t>
  </si>
  <si>
    <t>ស</t>
  </si>
  <si>
    <t>1983-09-12</t>
  </si>
  <si>
    <t>28311170964741ផ</t>
  </si>
  <si>
    <t>ភី  សំអន</t>
  </si>
  <si>
    <t>1982-06-06</t>
  </si>
  <si>
    <t>28211170964761ព</t>
  </si>
  <si>
    <t>លី  សុកលី</t>
  </si>
  <si>
    <t>1987-07-26</t>
  </si>
  <si>
    <t>28711170964743ល</t>
  </si>
  <si>
    <t>អ៊ឹម  សារ៉ាត់</t>
  </si>
  <si>
    <t>1984-03-03</t>
  </si>
  <si>
    <t>18411170964685វ</t>
  </si>
  <si>
    <t>គង់ ស្រីមាស</t>
  </si>
  <si>
    <t>1994-04-13</t>
  </si>
  <si>
    <t>29405181386763ហ</t>
  </si>
  <si>
    <t>ឆឺយ ឈាង</t>
  </si>
  <si>
    <t>1977-11-10</t>
  </si>
  <si>
    <t>17711170964665វ</t>
  </si>
  <si>
    <t>ធូ   សុខុន</t>
  </si>
  <si>
    <t>1976-11-03</t>
  </si>
  <si>
    <t>17611170964723ព</t>
  </si>
  <si>
    <t>ផាត់ សីហា</t>
  </si>
  <si>
    <t>1982-08-25</t>
  </si>
  <si>
    <t>18211170964740ធ</t>
  </si>
  <si>
    <t>KHIN  AYE MU</t>
  </si>
  <si>
    <t>1957-11-15</t>
  </si>
  <si>
    <t>25711170964777ឡ</t>
  </si>
  <si>
    <t>អ៊ី  ហ៊ុន</t>
  </si>
  <si>
    <t>1989-06-03</t>
  </si>
  <si>
    <t>18911170964751ល</t>
  </si>
  <si>
    <t>ហេង  ស៊ីនួន</t>
  </si>
  <si>
    <t>1970-01-02</t>
  </si>
  <si>
    <t>27011170964759រ</t>
  </si>
  <si>
    <t>Brase Michaela</t>
  </si>
  <si>
    <t>1984-01-11</t>
  </si>
  <si>
    <t>28411192242142ដ</t>
  </si>
  <si>
    <t>HNIN EIEIAUNG</t>
  </si>
  <si>
    <t>1992-06-20</t>
  </si>
  <si>
    <t>29202181255849យ</t>
  </si>
  <si>
    <t>ដួង  នារត្តី</t>
  </si>
  <si>
    <t>1979-03-02</t>
  </si>
  <si>
    <t>27911170964676ក</t>
  </si>
  <si>
    <t>ធឹប ម៉ារ៉ា</t>
  </si>
  <si>
    <t>1982-08-15</t>
  </si>
  <si>
    <t>18211170964776ល</t>
  </si>
  <si>
    <t>ម៉ោញ  ខ្លឹង</t>
  </si>
  <si>
    <t>1982-04-10</t>
  </si>
  <si>
    <t>18211170964746ម</t>
  </si>
  <si>
    <t>សូរ ចំរើន</t>
  </si>
  <si>
    <t>1972-05-06</t>
  </si>
  <si>
    <t>17211170964680ប</t>
  </si>
  <si>
    <t>ថាត  សុគន្ធារិន</t>
  </si>
  <si>
    <t>1974-06-09</t>
  </si>
  <si>
    <t>17411170964744ភ</t>
  </si>
  <si>
    <t>ខុន​  ចំរើន</t>
  </si>
  <si>
    <t>15/10/1999</t>
  </si>
  <si>
    <t>29908181640719អ</t>
  </si>
  <si>
    <t>សេក ស៊ីណា</t>
  </si>
  <si>
    <t>1992-06-07</t>
  </si>
  <si>
    <t>29211170964713ប</t>
  </si>
  <si>
    <t>ផាន ភា</t>
  </si>
  <si>
    <t>1987-11-01</t>
  </si>
  <si>
    <t>18711170964762ល</t>
  </si>
  <si>
    <t>ស  ឧស្សាហ៍</t>
  </si>
  <si>
    <t>1993-12-06</t>
  </si>
  <si>
    <t>19311170964753ម</t>
  </si>
  <si>
    <t>សោម  ចាន់កុសល</t>
  </si>
  <si>
    <t>1982-05-01</t>
  </si>
  <si>
    <t>18211170964635ផ</t>
  </si>
  <si>
    <t>ឡាច  ឈង់</t>
  </si>
  <si>
    <t>1984-12-07</t>
  </si>
  <si>
    <t>18411170964708ម</t>
  </si>
  <si>
    <t>អែម  សារិទ្ធ</t>
  </si>
  <si>
    <t>1984-08-06</t>
  </si>
  <si>
    <t>18411170964672ម</t>
  </si>
  <si>
    <t>ភឿន  ដួងតារា</t>
  </si>
  <si>
    <t>1987-07-14</t>
  </si>
  <si>
    <t>18711170964750ម</t>
  </si>
  <si>
    <t>អ៊ី  វ៉ាន់ឌី</t>
  </si>
  <si>
    <t>1985-12-22</t>
  </si>
  <si>
    <t>18511170964661ភ</t>
  </si>
  <si>
    <t>សេង  ស៊ីថុន</t>
  </si>
  <si>
    <t>1980-08-04</t>
  </si>
  <si>
    <t>18011170964769ល</t>
  </si>
  <si>
    <t>ថោង ឧត្តម</t>
  </si>
  <si>
    <t>1991-06-09</t>
  </si>
  <si>
    <t>19112171016670ដ</t>
  </si>
  <si>
    <t>ប៊ី ដាលីដា</t>
  </si>
  <si>
    <t>1981-07-26</t>
  </si>
  <si>
    <t>28111170964707ផ</t>
  </si>
  <si>
    <t>រឿន  រិន</t>
  </si>
  <si>
    <t>1988-03-09</t>
  </si>
  <si>
    <t>28811170972435យ</t>
  </si>
  <si>
    <t>រិត សុវណ្ណ</t>
  </si>
  <si>
    <t>1982-03-03</t>
  </si>
  <si>
    <t>18211170999880ឡ</t>
  </si>
  <si>
    <t>ស៊ឹម  ណារ៉ាន់</t>
  </si>
  <si>
    <t>1982-02-10</t>
  </si>
  <si>
    <t>28211170972420ឍ</t>
  </si>
  <si>
    <t>សុខ  ភារុន</t>
  </si>
  <si>
    <t>1981-06-09</t>
  </si>
  <si>
    <t>18111170964657ម</t>
  </si>
  <si>
    <t>ខន  រដ្ឋា</t>
  </si>
  <si>
    <t>1975-12-02</t>
  </si>
  <si>
    <t>27511170964732ព</t>
  </si>
  <si>
    <t>ពេជ សុជាតិ</t>
  </si>
  <si>
    <t>1980-04-02</t>
  </si>
  <si>
    <t>18011170964710ឍ</t>
  </si>
  <si>
    <t>ហ៊ុន  ឌិត</t>
  </si>
  <si>
    <t>1975-05-01</t>
  </si>
  <si>
    <t>17511170964720ធ</t>
  </si>
  <si>
    <t>ធី  សុផាត</t>
  </si>
  <si>
    <t>1978-04-17</t>
  </si>
  <si>
    <t>27811170964652រ</t>
  </si>
  <si>
    <t>មុយ មេន</t>
  </si>
  <si>
    <t>1973-03-03</t>
  </si>
  <si>
    <t>17311170964704ធ</t>
  </si>
  <si>
    <t>សយ    សុវី</t>
  </si>
  <si>
    <t>17511170976132ធ</t>
  </si>
  <si>
    <t>លឹម  ផល្លា</t>
  </si>
  <si>
    <t>1987-01-26</t>
  </si>
  <si>
    <t>28711170964715រ</t>
  </si>
  <si>
    <t>ហែម    សាវី</t>
  </si>
  <si>
    <t>1980-03-03</t>
  </si>
  <si>
    <t>18011170972890ផ</t>
  </si>
  <si>
    <t>លីវ  វិនឡែន</t>
  </si>
  <si>
    <t>1987-07-22</t>
  </si>
  <si>
    <t>18711170964702ផ</t>
  </si>
  <si>
    <t>អ៊ាន លឿន</t>
  </si>
  <si>
    <t>1984-01-01</t>
  </si>
  <si>
    <t>18411170964711ធ</t>
  </si>
  <si>
    <t>គឹម  ចាន់យ៉ា</t>
  </si>
  <si>
    <t>1986-05-04</t>
  </si>
  <si>
    <t>28611170964728ស</t>
  </si>
  <si>
    <t>ចយ  ឃុន</t>
  </si>
  <si>
    <t>1987-03-06</t>
  </si>
  <si>
    <t>18711170964706យ</t>
  </si>
  <si>
    <t>ស៊ុំ  វ៉ាន់ហឿន</t>
  </si>
  <si>
    <t>1973-06-09</t>
  </si>
  <si>
    <t>17311170964701ត</t>
  </si>
  <si>
    <t>ឡាយ   គឹមលីន</t>
  </si>
  <si>
    <t>1985-01-15</t>
  </si>
  <si>
    <t>28511170964724ម</t>
  </si>
  <si>
    <t>បណ្តូល  ពីសី</t>
  </si>
  <si>
    <t>18711170964768ក</t>
  </si>
  <si>
    <t>យឿម យី</t>
  </si>
  <si>
    <t>1986-01-19</t>
  </si>
  <si>
    <t>18611170964645រ</t>
  </si>
  <si>
    <t>ស្រី   សាញ់</t>
  </si>
  <si>
    <t>1992-07-10</t>
  </si>
  <si>
    <t>19211170964716ព</t>
  </si>
  <si>
    <t>ញ៉ា   សុបិន្ត</t>
  </si>
  <si>
    <t>1990-09-07</t>
  </si>
  <si>
    <t>19011170965408ន</t>
  </si>
  <si>
    <t>សេ  ណម</t>
  </si>
  <si>
    <t>1969-10-15</t>
  </si>
  <si>
    <t>26911170964752ល</t>
  </si>
  <si>
    <t>រ៉ាវ រឿន</t>
  </si>
  <si>
    <t>1973-07-06</t>
  </si>
  <si>
    <t>27311170964659វ</t>
  </si>
  <si>
    <t>ខឹម   សុភាព</t>
  </si>
  <si>
    <t>1982-12-12</t>
  </si>
  <si>
    <t>18211170964775រ</t>
  </si>
  <si>
    <t>ឃន់   ចាន់ឌី</t>
  </si>
  <si>
    <t>1983-06-18</t>
  </si>
  <si>
    <t>28311170964737រ</t>
  </si>
  <si>
    <t>ណាល់  ស៊ីណា</t>
  </si>
  <si>
    <t>1988-03-02</t>
  </si>
  <si>
    <t>18811170964667អ</t>
  </si>
  <si>
    <t>សៅ  ផល្លី</t>
  </si>
  <si>
    <t>1986-04-24</t>
  </si>
  <si>
    <t>28611170964756ហ</t>
  </si>
  <si>
    <t>ផុស   សូវៀត</t>
  </si>
  <si>
    <t>1982-12-15</t>
  </si>
  <si>
    <t>28211170964655ម</t>
  </si>
  <si>
    <t>ស៊ន់ សុធី</t>
  </si>
  <si>
    <t>1979-10-24</t>
  </si>
  <si>
    <t>17904181359208យ</t>
  </si>
  <si>
    <t>មាស  សុភត្រា</t>
  </si>
  <si>
    <t>1990-02-22</t>
  </si>
  <si>
    <t>19011170964669ល</t>
  </si>
  <si>
    <t>ជា ចិន្តា</t>
  </si>
  <si>
    <t>1985-05-12</t>
  </si>
  <si>
    <t>18511170972349យ</t>
  </si>
  <si>
    <t>ខឹម   សុភាត់</t>
  </si>
  <si>
    <t>1984-07-16</t>
  </si>
  <si>
    <t>18411170964660ផ</t>
  </si>
  <si>
    <t>និត   ចាន់ណា</t>
  </si>
  <si>
    <t>1992-01-06</t>
  </si>
  <si>
    <t>29211170964696ហ</t>
  </si>
  <si>
    <t>ហុល   សាវ៉ាន់</t>
  </si>
  <si>
    <t>1990-06-10</t>
  </si>
  <si>
    <t>19011170964772ព</t>
  </si>
  <si>
    <t>ហេង   ភាព</t>
  </si>
  <si>
    <t>1993-04-03</t>
  </si>
  <si>
    <t>29311170964778អ</t>
  </si>
  <si>
    <t>ច័ន្ទ   រដ្ឋា</t>
  </si>
  <si>
    <t>1995-06-23</t>
  </si>
  <si>
    <t>29511170964729ហ</t>
  </si>
  <si>
    <t>ឯម  ច័ន្ទលីដា</t>
  </si>
  <si>
    <t>1992-05-25</t>
  </si>
  <si>
    <t>29211170964726ម</t>
  </si>
  <si>
    <t>ថា  ប៊ុនធឿន</t>
  </si>
  <si>
    <t>1994-08-06</t>
  </si>
  <si>
    <t>19411170964770ម</t>
  </si>
  <si>
    <t>វណ្ណ  ចាន់ណា</t>
  </si>
  <si>
    <t>1987-12-15</t>
  </si>
  <si>
    <t>18711170964709វ</t>
  </si>
  <si>
    <t>រឿន   ណារ៉ុម</t>
  </si>
  <si>
    <t>1986-06-05</t>
  </si>
  <si>
    <t>18611170964730ផ</t>
  </si>
  <si>
    <t>ធឿម   ភឿង</t>
  </si>
  <si>
    <t>1993-09-08</t>
  </si>
  <si>
    <t>19301181175116ឌ</t>
  </si>
  <si>
    <t>ស៊ីម   សុងសុផល</t>
  </si>
  <si>
    <t>1993-12-28</t>
  </si>
  <si>
    <t>19311170964666ល</t>
  </si>
  <si>
    <t>សាក់ វ៉ាន់ដា</t>
  </si>
  <si>
    <t>1994-04-08</t>
  </si>
  <si>
    <t>19403181301147ដ</t>
  </si>
  <si>
    <t>ខឿន   វីវ៉ា</t>
  </si>
  <si>
    <t>1997-02-01</t>
  </si>
  <si>
    <t>19707181537570វ</t>
  </si>
  <si>
    <t>អូន ធាន</t>
  </si>
  <si>
    <t>1991-01-06</t>
  </si>
  <si>
    <t>19111170960659ភ</t>
  </si>
  <si>
    <t>ធៀវ  សុខា</t>
  </si>
  <si>
    <t>1989-08-04</t>
  </si>
  <si>
    <t>18911170964673ហ</t>
  </si>
  <si>
    <t>គឹម  សុភា</t>
  </si>
  <si>
    <t>1996-01-11</t>
  </si>
  <si>
    <t>19611170965573វ</t>
  </si>
  <si>
    <t>ទិន សុផារី</t>
  </si>
  <si>
    <t>1986-09-06</t>
  </si>
  <si>
    <t>28611170964692ស</t>
  </si>
  <si>
    <t>MOHAMMED  HASSAN</t>
  </si>
  <si>
    <t>1980-01-01</t>
  </si>
  <si>
    <t>18008192179091ភ</t>
  </si>
  <si>
    <t>Unnikrishnan Venugopal</t>
  </si>
  <si>
    <t>1980-05-26</t>
  </si>
  <si>
    <t>18011192239721ណ</t>
  </si>
  <si>
    <t>ពៅ  ណន</t>
  </si>
  <si>
    <t>1997-09-05</t>
  </si>
  <si>
    <t>19711170964662ល</t>
  </si>
  <si>
    <t>ប៊ូរ  បាវ</t>
  </si>
  <si>
    <t>1990-03-03</t>
  </si>
  <si>
    <t>19011170964675ម</t>
  </si>
  <si>
    <t>វីរះ ភីរុំ</t>
  </si>
  <si>
    <t>1997-07-15</t>
  </si>
  <si>
    <t>19711170964745ស</t>
  </si>
  <si>
    <t>សាក់ អ៊ូជី</t>
  </si>
  <si>
    <t>1994-08-08</t>
  </si>
  <si>
    <t>19401181195250ណ</t>
  </si>
  <si>
    <t>ឆន  សុវណ្ណាដេត</t>
  </si>
  <si>
    <t>1984-07-01</t>
  </si>
  <si>
    <t>18411170972507ប</t>
  </si>
  <si>
    <t>ជុំ   សំបូរ</t>
  </si>
  <si>
    <t>1979-11-05</t>
  </si>
  <si>
    <t>27911170964646ហ</t>
  </si>
  <si>
    <t>កុយ  សំណាង</t>
  </si>
  <si>
    <t>1989-06-23</t>
  </si>
  <si>
    <t>18911170964719ឡ</t>
  </si>
  <si>
    <t>ទោ  លន់</t>
  </si>
  <si>
    <t>1984-01-03</t>
  </si>
  <si>
    <t>18411170964705ផ</t>
  </si>
  <si>
    <t>ឈួន  នីណុល</t>
  </si>
  <si>
    <t>1987-11-13</t>
  </si>
  <si>
    <t>18711170964643យ</t>
  </si>
  <si>
    <t>ផាន់  រីណា</t>
  </si>
  <si>
    <t>1993-12-29</t>
  </si>
  <si>
    <t>29311170964656ល</t>
  </si>
  <si>
    <t>សូរ ហឿន</t>
  </si>
  <si>
    <t>1989-04-03</t>
  </si>
  <si>
    <t>18911170964725វ</t>
  </si>
  <si>
    <t>ហ៊ីង  ស៊ីណាត</t>
  </si>
  <si>
    <t>1982-07-06</t>
  </si>
  <si>
    <t>18211170964687វ</t>
  </si>
  <si>
    <t>ងួន  សុភ័ណ្ឌ</t>
  </si>
  <si>
    <t>1992-09-07</t>
  </si>
  <si>
    <t>19211170964747រ</t>
  </si>
  <si>
    <t>ស្គន់  នៀង</t>
  </si>
  <si>
    <t>1993-04-09</t>
  </si>
  <si>
    <t>29302181239763ភ</t>
  </si>
  <si>
    <t>ម៉ក់   សុភា</t>
  </si>
  <si>
    <t>1979-03-15</t>
  </si>
  <si>
    <t>17911170964712ភ</t>
  </si>
  <si>
    <t>រ័ត្ន   ឬទ្ធី</t>
  </si>
  <si>
    <t>1992-09-10</t>
  </si>
  <si>
    <t>19211170964636ភ</t>
  </si>
  <si>
    <t>ម៉ៅ  ធី</t>
  </si>
  <si>
    <t>1975-03-06</t>
  </si>
  <si>
    <t>17511170964644ភ</t>
  </si>
  <si>
    <t>គឹម  សីហា</t>
  </si>
  <si>
    <t>1992-02-19</t>
  </si>
  <si>
    <t>19201181165089ន</t>
  </si>
  <si>
    <t>ជិន  សំណាង</t>
  </si>
  <si>
    <t>1980-06-15</t>
  </si>
  <si>
    <t>28011170964647ភ</t>
  </si>
  <si>
    <t>ប៉ា   ស្រីពៅ</t>
  </si>
  <si>
    <t>1975-09-15</t>
  </si>
  <si>
    <t>27511170964758ហ</t>
  </si>
  <si>
    <t>ហ៊ឹង ស៊ីនួន</t>
  </si>
  <si>
    <t>1981-12-15</t>
  </si>
  <si>
    <t>28111170964700ណ</t>
  </si>
  <si>
    <t>ហ៊ន់   សុខខុន</t>
  </si>
  <si>
    <t>1982-05-15</t>
  </si>
  <si>
    <t>18211170964693យ</t>
  </si>
  <si>
    <t>វង្ស   ខាន់រិទ្ធិយ៉ា</t>
  </si>
  <si>
    <t>1987-08-06</t>
  </si>
  <si>
    <t>28711170964757អ</t>
  </si>
  <si>
    <t>ឃាម   បញ្ញនាថ</t>
  </si>
  <si>
    <t>1968-03-07</t>
  </si>
  <si>
    <t>26811170964648ហ</t>
  </si>
  <si>
    <t>វុន រ៉ុង</t>
  </si>
  <si>
    <t>1988-12-01</t>
  </si>
  <si>
    <t>28811170964748ក</t>
  </si>
  <si>
    <t>វណ្ណ  រ៉ាវុទ្ធ</t>
  </si>
  <si>
    <t>22/10/1985</t>
  </si>
  <si>
    <t>18512171101176ញ</t>
  </si>
  <si>
    <t>ឃាន់  សាវេត</t>
  </si>
  <si>
    <t>14/01/1992</t>
  </si>
  <si>
    <t>29201181150583ឍ</t>
  </si>
  <si>
    <t>ប្រាក់  សារ៉ន</t>
  </si>
  <si>
    <t>1973-06-10</t>
  </si>
  <si>
    <t>17301191952895វ</t>
  </si>
  <si>
    <t>ជា ឈឿន</t>
  </si>
  <si>
    <t>1971-12-12</t>
  </si>
  <si>
    <t>17111170964694ម</t>
  </si>
  <si>
    <t>ព្រហ្ម  សុគន្ធ</t>
  </si>
  <si>
    <t>1975-08-09</t>
  </si>
  <si>
    <t>17511170964678ហ</t>
  </si>
  <si>
    <t>ហែម  សុផា</t>
  </si>
  <si>
    <t>1964-09-07</t>
  </si>
  <si>
    <t>16411170964653ផ</t>
  </si>
  <si>
    <t>នេត  ស៊ិនថាន</t>
  </si>
  <si>
    <t>1983-04-06</t>
  </si>
  <si>
    <t>18311170964670ផ</t>
  </si>
  <si>
    <t>អ៊ុំ  ហ៊ាន</t>
  </si>
  <si>
    <t>1975-12-12</t>
  </si>
  <si>
    <t>17511170964639ល</t>
  </si>
  <si>
    <t>តែម  ទន</t>
  </si>
  <si>
    <t>1978-02-28</t>
  </si>
  <si>
    <t>17811170964668អ</t>
  </si>
  <si>
    <t>មឿត   ម៉ិច</t>
  </si>
  <si>
    <t>1982-01-08</t>
  </si>
  <si>
    <t>18211170964638ម</t>
  </si>
  <si>
    <t>ឈង់   ឈុន</t>
  </si>
  <si>
    <t>1986-03-19</t>
  </si>
  <si>
    <t>18611170964637ល</t>
  </si>
  <si>
    <t>យុន​   អង្គាររដ្ឋ</t>
  </si>
  <si>
    <t>1989-03-03</t>
  </si>
  <si>
    <t>18911170964699ច</t>
  </si>
  <si>
    <t>ផន  សុភាត់</t>
  </si>
  <si>
    <t>1977-12-02</t>
  </si>
  <si>
    <t>17711170964683វ</t>
  </si>
  <si>
    <t>កាន់   សំ</t>
  </si>
  <si>
    <t>1987-08-02</t>
  </si>
  <si>
    <t>18711170964688ខ</t>
  </si>
  <si>
    <t>ហ៊ុល   ព្រហស្បត៍</t>
  </si>
  <si>
    <t>1988-06-16</t>
  </si>
  <si>
    <t>18811170973003ថ</t>
  </si>
  <si>
    <t>សៀង  សីងន</t>
  </si>
  <si>
    <t>1986-06-27</t>
  </si>
  <si>
    <t>18611170965191ភ</t>
  </si>
  <si>
    <t>កង ជំនិត</t>
  </si>
  <si>
    <t>1984-06-30</t>
  </si>
  <si>
    <t>18411170964739វ</t>
  </si>
  <si>
    <t>បានបញ្ចប់ត្រឹមលេខរៀងទី 125 ឈ្មោះ កង ជំនិត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</si>
  <si>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ថ្ងៃទី២៨ ខែ០៤ ឆ្នាំ២០២០
ហត្ថលេខា និងត្រា
នាយកក្រុមហ៊ុន</t>
  </si>
  <si>
    <t xml:space="preserve">FINANCE </t>
  </si>
  <si>
    <t>IT &amp; INFO</t>
  </si>
  <si>
    <t>HUMANCE RESOURCES</t>
  </si>
  <si>
    <t>FRONT OFFICE</t>
  </si>
  <si>
    <t>HOUSEKEEPING</t>
  </si>
  <si>
    <t>F&amp;B SERVICE</t>
  </si>
  <si>
    <t xml:space="preserve">F&amp;B KITCHEN </t>
  </si>
  <si>
    <t>SPA</t>
  </si>
  <si>
    <t>ENGINEERING</t>
  </si>
  <si>
    <t>180474808</t>
  </si>
  <si>
    <t>012 526 864</t>
  </si>
  <si>
    <t>180760721</t>
  </si>
  <si>
    <t>077 974 778/098 538 787</t>
  </si>
  <si>
    <t>180247078</t>
  </si>
  <si>
    <t>017 655 756/012 832 316</t>
  </si>
  <si>
    <t>180685006</t>
  </si>
  <si>
    <t>011 99 59 99/076 22 00 777</t>
  </si>
  <si>
    <t>170980410</t>
  </si>
  <si>
    <t>092 850 097/012 427 838</t>
  </si>
  <si>
    <t>180813607</t>
  </si>
  <si>
    <t>012 823 195/092 874 149</t>
  </si>
  <si>
    <t>150495462</t>
  </si>
  <si>
    <t>096 353 5557/093 985 151</t>
  </si>
  <si>
    <t>180038251</t>
  </si>
  <si>
    <t>012 914 700/088 8 914 700</t>
  </si>
  <si>
    <t>200031445</t>
  </si>
  <si>
    <t>092 307 446/096 861 4168</t>
  </si>
  <si>
    <t>180749916</t>
  </si>
  <si>
    <t>012 216 175</t>
  </si>
  <si>
    <t>MD377810</t>
  </si>
  <si>
    <t>092 800 637</t>
  </si>
  <si>
    <t>180430863</t>
  </si>
  <si>
    <t>093​​ 270 ​830</t>
  </si>
  <si>
    <t>180014940</t>
  </si>
  <si>
    <t>088 679 6565/ 093 459 006</t>
  </si>
  <si>
    <t>C287W556W</t>
  </si>
  <si>
    <t>012 635 435</t>
  </si>
  <si>
    <t>MA637574</t>
  </si>
  <si>
    <t>085 684434</t>
  </si>
  <si>
    <t>180514903</t>
  </si>
  <si>
    <t>012 325 699</t>
  </si>
  <si>
    <t>180848859</t>
  </si>
  <si>
    <t>017 886 869</t>
  </si>
  <si>
    <t>180405104</t>
  </si>
  <si>
    <t>012 926 384/016 534 306</t>
  </si>
  <si>
    <t>180026100</t>
  </si>
  <si>
    <t>097 222 2886</t>
  </si>
  <si>
    <t>180015363</t>
  </si>
  <si>
    <t>090 277 882</t>
  </si>
  <si>
    <t>180786861</t>
  </si>
  <si>
    <t>093 560 305</t>
  </si>
  <si>
    <t>1805514903</t>
  </si>
  <si>
    <t>096 540 8205</t>
  </si>
  <si>
    <t>180509604</t>
  </si>
  <si>
    <t>086 949 083</t>
  </si>
  <si>
    <t>180514215</t>
  </si>
  <si>
    <t>078 709 006</t>
  </si>
  <si>
    <t>60553136</t>
  </si>
  <si>
    <t>010 789 259</t>
  </si>
  <si>
    <t>180877440</t>
  </si>
  <si>
    <t>012 410 485</t>
  </si>
  <si>
    <t>180879564</t>
  </si>
  <si>
    <t>012 445 112</t>
  </si>
  <si>
    <t>180422290</t>
  </si>
  <si>
    <t>070 744 417</t>
  </si>
  <si>
    <t>180703392</t>
  </si>
  <si>
    <t>093 370 545</t>
  </si>
  <si>
    <t>180363864</t>
  </si>
  <si>
    <t>090 449 420 / 092 839 982</t>
  </si>
  <si>
    <t>069 730 080</t>
  </si>
  <si>
    <t>180001821</t>
  </si>
  <si>
    <t>092 189 898</t>
  </si>
  <si>
    <t>180857219</t>
  </si>
  <si>
    <t>070 822 588</t>
  </si>
  <si>
    <t>088 979 0319</t>
  </si>
  <si>
    <t>180624680</t>
  </si>
  <si>
    <t>012 271 456</t>
  </si>
  <si>
    <t>180625230</t>
  </si>
  <si>
    <t>098 791 007</t>
  </si>
  <si>
    <t>180066516</t>
  </si>
  <si>
    <t>012 520 807</t>
  </si>
  <si>
    <t>180750608</t>
  </si>
  <si>
    <t>069 885 424</t>
  </si>
  <si>
    <t>180307074</t>
  </si>
  <si>
    <t>095 914 549</t>
  </si>
  <si>
    <t>180434200</t>
  </si>
  <si>
    <t>017 594 636</t>
  </si>
  <si>
    <t>180792450</t>
  </si>
  <si>
    <t>092 679 003</t>
  </si>
  <si>
    <t>180684896</t>
  </si>
  <si>
    <t>095 533 754</t>
  </si>
  <si>
    <t>180484887</t>
  </si>
  <si>
    <t>010 425 049</t>
  </si>
  <si>
    <t>170158398</t>
  </si>
  <si>
    <t>078 717 188</t>
  </si>
  <si>
    <t>101065604</t>
  </si>
  <si>
    <t>069 335 940</t>
  </si>
  <si>
    <t>160151011</t>
  </si>
  <si>
    <t>012 374 007</t>
  </si>
  <si>
    <t>180467522</t>
  </si>
  <si>
    <t>010 288 369</t>
  </si>
  <si>
    <t>180417096</t>
  </si>
  <si>
    <t>089 280 778</t>
  </si>
  <si>
    <t>180326676</t>
  </si>
  <si>
    <t>092 635 156</t>
  </si>
  <si>
    <t>180749976</t>
  </si>
  <si>
    <t>096 280 9562</t>
  </si>
  <si>
    <t>180304707</t>
  </si>
  <si>
    <t>015 394 299</t>
  </si>
  <si>
    <t>180346046</t>
  </si>
  <si>
    <t>092 650 308</t>
  </si>
  <si>
    <t>180479637</t>
  </si>
  <si>
    <t>069 248 004</t>
  </si>
  <si>
    <t>180568368</t>
  </si>
  <si>
    <t>096 859 1480</t>
  </si>
  <si>
    <t>180791474</t>
  </si>
  <si>
    <t>071 956 8165</t>
  </si>
  <si>
    <t>180034579</t>
  </si>
  <si>
    <t>096 202 8530</t>
  </si>
  <si>
    <t>180735204</t>
  </si>
  <si>
    <t>012 534 383</t>
  </si>
  <si>
    <t>180468185</t>
  </si>
  <si>
    <t>096 601 7279</t>
  </si>
  <si>
    <t>180471909</t>
  </si>
  <si>
    <t>077 267 297</t>
  </si>
  <si>
    <t>180354523</t>
  </si>
  <si>
    <t>087 666 955</t>
  </si>
  <si>
    <t>180049922</t>
  </si>
  <si>
    <t>010 278 396</t>
  </si>
  <si>
    <t>180317358</t>
  </si>
  <si>
    <t>092 800 627/012 771 720</t>
  </si>
  <si>
    <t>180467976</t>
  </si>
  <si>
    <t>092 753 796/093 407 314</t>
  </si>
  <si>
    <t>180311224</t>
  </si>
  <si>
    <t>012 695 507</t>
  </si>
  <si>
    <t>180257145</t>
  </si>
  <si>
    <t>098 479 967/011 700 797</t>
  </si>
  <si>
    <t>180484521</t>
  </si>
  <si>
    <t>069 676 098</t>
  </si>
  <si>
    <t>180439213</t>
  </si>
  <si>
    <t>096 522 1309</t>
  </si>
  <si>
    <t>180514876</t>
  </si>
  <si>
    <t>096 605 0183</t>
  </si>
  <si>
    <t>180772745</t>
  </si>
  <si>
    <t>086 215 887</t>
  </si>
  <si>
    <t>180475483</t>
  </si>
  <si>
    <t>086 229 288</t>
  </si>
  <si>
    <t>180584166</t>
  </si>
  <si>
    <t>087 733 767</t>
  </si>
  <si>
    <t>180668366</t>
  </si>
  <si>
    <t>098 248 734</t>
  </si>
  <si>
    <t>060983751</t>
  </si>
  <si>
    <t>089 731 541</t>
  </si>
  <si>
    <t>N00781755</t>
  </si>
  <si>
    <t>097 685 1244/086 662 780</t>
  </si>
  <si>
    <t>180624503</t>
  </si>
  <si>
    <t>086 989 172</t>
  </si>
  <si>
    <t>180889860</t>
  </si>
  <si>
    <t>010 707 608</t>
  </si>
  <si>
    <t>180511632</t>
  </si>
  <si>
    <t>010 907 191</t>
  </si>
  <si>
    <t>180674452</t>
  </si>
  <si>
    <t>016 671 800</t>
  </si>
  <si>
    <t>180887711</t>
  </si>
  <si>
    <t>010 508 524</t>
  </si>
  <si>
    <t>180524035</t>
  </si>
  <si>
    <t>089 277 997</t>
  </si>
  <si>
    <t>180624716</t>
  </si>
  <si>
    <t>017 514 838</t>
  </si>
  <si>
    <t>16CC41253</t>
  </si>
  <si>
    <t>092 800 617</t>
  </si>
  <si>
    <t>Z5403315</t>
  </si>
  <si>
    <t>095 471 200</t>
  </si>
  <si>
    <t>190716026</t>
  </si>
  <si>
    <t>010​​ 723133</t>
  </si>
  <si>
    <t>180444147(1)</t>
  </si>
  <si>
    <t>093 454423</t>
  </si>
  <si>
    <t>180579522</t>
  </si>
  <si>
    <t>086 981580</t>
  </si>
  <si>
    <t>190733068</t>
  </si>
  <si>
    <t>180509639</t>
  </si>
  <si>
    <t>097 7783817</t>
  </si>
  <si>
    <t>10248925</t>
  </si>
  <si>
    <t>012 486196</t>
  </si>
  <si>
    <t>190442329</t>
  </si>
  <si>
    <t>086 209923</t>
  </si>
  <si>
    <t>170363192</t>
  </si>
  <si>
    <t>087 889847/078 889846</t>
  </si>
  <si>
    <t>180564590</t>
  </si>
  <si>
    <t>180832461</t>
  </si>
  <si>
    <t>017 593855</t>
  </si>
  <si>
    <t>180450347</t>
  </si>
  <si>
    <t>092 883673</t>
  </si>
  <si>
    <t>170100967</t>
  </si>
  <si>
    <t>180487627</t>
  </si>
  <si>
    <t>180579717</t>
  </si>
  <si>
    <t>180811088</t>
  </si>
  <si>
    <t>180567917</t>
  </si>
  <si>
    <t>0 70621401/088 6772047</t>
  </si>
  <si>
    <t>180365150</t>
  </si>
  <si>
    <t>010 407489</t>
  </si>
  <si>
    <t>030548697</t>
  </si>
  <si>
    <t>097 645326/097411988</t>
  </si>
  <si>
    <t>180083405</t>
  </si>
  <si>
    <t xml:space="preserve">012 529 160 </t>
  </si>
  <si>
    <t>180043048</t>
  </si>
  <si>
    <t>086 505 946</t>
  </si>
  <si>
    <t>180678067</t>
  </si>
  <si>
    <t>097 5999 767</t>
  </si>
  <si>
    <t>61583938</t>
  </si>
  <si>
    <t>099 997 796</t>
  </si>
  <si>
    <t>180871546</t>
  </si>
  <si>
    <t>070 696 977</t>
  </si>
  <si>
    <t>10529299</t>
  </si>
  <si>
    <t>012 889 964</t>
  </si>
  <si>
    <t>180353917</t>
  </si>
  <si>
    <t>096 8817 255</t>
  </si>
  <si>
    <t>160155119</t>
  </si>
  <si>
    <t>089 784 636</t>
  </si>
  <si>
    <t>180780369</t>
  </si>
  <si>
    <t>092 217 202</t>
  </si>
  <si>
    <t>180029628</t>
  </si>
  <si>
    <t>012 925 318/097 595 3777</t>
  </si>
  <si>
    <t>180713004</t>
  </si>
  <si>
    <t>092 466 206</t>
  </si>
  <si>
    <t>180395678</t>
  </si>
  <si>
    <t>069 997 349</t>
  </si>
  <si>
    <t>180664153</t>
  </si>
  <si>
    <t>012 578 619</t>
  </si>
  <si>
    <t>180877432</t>
  </si>
  <si>
    <t>069 696 967</t>
  </si>
  <si>
    <t>180705582</t>
  </si>
  <si>
    <t>012 712 979</t>
  </si>
  <si>
    <t>180114229</t>
  </si>
  <si>
    <t>016 869 767</t>
  </si>
  <si>
    <t>180113165</t>
  </si>
  <si>
    <t>086 339 746</t>
  </si>
  <si>
    <t>180844865</t>
  </si>
  <si>
    <t>070 775 454</t>
  </si>
  <si>
    <t>101026991</t>
  </si>
  <si>
    <t>061 285 544</t>
  </si>
  <si>
    <t>180102218</t>
  </si>
  <si>
    <t>092 491 606</t>
  </si>
  <si>
    <t>180381157</t>
  </si>
  <si>
    <t>095 958 897</t>
  </si>
  <si>
    <t>180562185</t>
  </si>
  <si>
    <t>086 489 797/078 236 275</t>
  </si>
  <si>
    <t>100879868</t>
  </si>
  <si>
    <t>096 346 4070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</si>
  <si>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</si>
  <si>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</si>
  <si>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</si>
  <si>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</si>
  <si>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</si>
  <si>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</si>
  <si>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</si>
  <si>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</si>
  <si>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</si>
  <si>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</si>
  <si>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</si>
  <si>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</si>
  <si>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</si>
  <si>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</si>
  <si>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</si>
  <si>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</si>
  <si>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</si>
  <si>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</si>
  <si>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</si>
  <si>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</si>
  <si>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</si>
  <si>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</si>
  <si>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</si>
  <si>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</si>
  <si>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</si>
  <si>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</si>
  <si>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</si>
  <si>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</si>
  <si>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</si>
  <si>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</si>
  <si>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</si>
  <si>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</si>
  <si>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</si>
  <si>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170839955</t>
  </si>
  <si>
    <t>180484338</t>
  </si>
  <si>
    <t>180444147</t>
  </si>
  <si>
    <t>012526864</t>
  </si>
  <si>
    <t>077974778</t>
  </si>
  <si>
    <t>017655756</t>
  </si>
  <si>
    <t>011995999</t>
  </si>
  <si>
    <t>092850097</t>
  </si>
  <si>
    <t>012823195</t>
  </si>
  <si>
    <t>0963535557</t>
  </si>
  <si>
    <t>012914700</t>
  </si>
  <si>
    <t>092307446</t>
  </si>
  <si>
    <t>012216175</t>
  </si>
  <si>
    <t>093270830</t>
  </si>
  <si>
    <t>0886796565</t>
  </si>
  <si>
    <t>012325699</t>
  </si>
  <si>
    <t>017886869</t>
  </si>
  <si>
    <t>012926384</t>
  </si>
  <si>
    <t>0972222886</t>
  </si>
  <si>
    <t>090277882</t>
  </si>
  <si>
    <t>093560305</t>
  </si>
  <si>
    <t>086949083</t>
  </si>
  <si>
    <t>078709006</t>
  </si>
  <si>
    <t>012410485</t>
  </si>
  <si>
    <t>012445112</t>
  </si>
  <si>
    <t>070744417</t>
  </si>
  <si>
    <t>093370545</t>
  </si>
  <si>
    <t>090449420</t>
  </si>
  <si>
    <t>069730080</t>
  </si>
  <si>
    <t>092189898</t>
  </si>
  <si>
    <t>070822588</t>
  </si>
  <si>
    <t>0889790319</t>
  </si>
  <si>
    <t>012271456</t>
  </si>
  <si>
    <t>098791007</t>
  </si>
  <si>
    <t>012520807</t>
  </si>
  <si>
    <t>069885424</t>
  </si>
  <si>
    <t>095914549</t>
  </si>
  <si>
    <t>017594636</t>
  </si>
  <si>
    <t>092679003</t>
  </si>
  <si>
    <t>095533754</t>
  </si>
  <si>
    <t>010425049</t>
  </si>
  <si>
    <t>078717188</t>
  </si>
  <si>
    <t>069335940</t>
  </si>
  <si>
    <t>012374007</t>
  </si>
  <si>
    <t>010288369</t>
  </si>
  <si>
    <t>089280778</t>
  </si>
  <si>
    <t>092635156</t>
  </si>
  <si>
    <t>0962809562</t>
  </si>
  <si>
    <t>015394299</t>
  </si>
  <si>
    <t>092650308</t>
  </si>
  <si>
    <t>069248004</t>
  </si>
  <si>
    <t>0968591480</t>
  </si>
  <si>
    <t>0719568165</t>
  </si>
  <si>
    <t>0962028530</t>
  </si>
  <si>
    <t>012534383</t>
  </si>
  <si>
    <t>0966017279</t>
  </si>
  <si>
    <t>077267297</t>
  </si>
  <si>
    <t>087666955</t>
  </si>
  <si>
    <t>010278396</t>
  </si>
  <si>
    <t>092800627</t>
  </si>
  <si>
    <t>092753796</t>
  </si>
  <si>
    <t>012695507</t>
  </si>
  <si>
    <t>098479967</t>
  </si>
  <si>
    <t>069676098</t>
  </si>
  <si>
    <t>0965221309</t>
  </si>
  <si>
    <t>0966050183</t>
  </si>
  <si>
    <t>086215887</t>
  </si>
  <si>
    <t>086229288</t>
  </si>
  <si>
    <t>087733767</t>
  </si>
  <si>
    <t>098248734</t>
  </si>
  <si>
    <t>089731541</t>
  </si>
  <si>
    <t>086989172</t>
  </si>
  <si>
    <t>010707608</t>
  </si>
  <si>
    <t>010907191</t>
  </si>
  <si>
    <t>016671800</t>
  </si>
  <si>
    <t>010508524</t>
  </si>
  <si>
    <t>089277997</t>
  </si>
  <si>
    <t>017514838</t>
  </si>
  <si>
    <t>010723133</t>
  </si>
  <si>
    <t>093454423</t>
  </si>
  <si>
    <t>086981580</t>
  </si>
  <si>
    <t>015404885</t>
  </si>
  <si>
    <t>0977783817</t>
  </si>
  <si>
    <t>086209923</t>
  </si>
  <si>
    <t>087889847</t>
  </si>
  <si>
    <t>012665359</t>
  </si>
  <si>
    <t>017593855</t>
  </si>
  <si>
    <t>092883673</t>
  </si>
  <si>
    <t>098797575</t>
  </si>
  <si>
    <t>086475021</t>
  </si>
  <si>
    <t>087287035</t>
  </si>
  <si>
    <t>081623839</t>
  </si>
  <si>
    <t>070621401</t>
  </si>
  <si>
    <t>010407489</t>
  </si>
  <si>
    <t>097645326</t>
  </si>
  <si>
    <t>012529160</t>
  </si>
  <si>
    <t>086505946</t>
  </si>
  <si>
    <t>0975999767</t>
  </si>
  <si>
    <t>070696977</t>
  </si>
  <si>
    <t>0968817255</t>
  </si>
  <si>
    <t>089784636</t>
  </si>
  <si>
    <t>092217202</t>
  </si>
  <si>
    <t>012925318</t>
  </si>
  <si>
    <t>092466206</t>
  </si>
  <si>
    <t>069997349</t>
  </si>
  <si>
    <t>012578619</t>
  </si>
  <si>
    <t>069696967</t>
  </si>
  <si>
    <t>012712979</t>
  </si>
  <si>
    <t>016869767</t>
  </si>
  <si>
    <t>086339746</t>
  </si>
  <si>
    <t>070775454</t>
  </si>
  <si>
    <t>061285544</t>
  </si>
  <si>
    <t>092491606</t>
  </si>
  <si>
    <t>095958897</t>
  </si>
  <si>
    <t>086489797</t>
  </si>
  <si>
    <t>0963464070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</si>
  <si>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ខ្មែរអង្គរហូថែលកូអិលធីឌី (ខ្មែរអង្គរហូថែលកូអិលធីឌី)  សកម្មភាពអាជីវកម្ម  សណ្ឋាគារ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 ភូមិ វត្តបូព៌ ឃុំ/សង្កាត់ សាលាកំរើក ក្រុង/ស្រុក/ខណ្ឌ ក្រុងសៀមរាប រាជធានី/ខេត្ត សៀមរាប </t>
    </r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</si>
  <si>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</si>
  <si>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</si>
  <si>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</si>
  <si>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ល.រ ដើម</t>
  </si>
  <si>
    <t>ល.រ ថ្មី</t>
  </si>
  <si>
    <t>បានបញ្ចប់ត្រឹមលេខរៀងថ្មីទី 113 ឈ្មោះ សៀង  សីងន (ស្រីចំនួន 33​ នាក់)</t>
  </si>
  <si>
    <t>រយៈពេលព្យួរកិច្ចសន្យាការងារ ៦០ថ្ងៃ ចាប់ពីថ្ងៃទី០២ ខែ០៥ ឆ្នាំ២០២០ ដល់ថ្ងៃទី៣០ ខែ០៦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</si>
</sst>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0.5"/>
      <color theme="1"/>
      <name val="Khmer OS Battambang"/>
    </font>
    <font>
      <b/>
      <sz val="10.5"/>
      <color theme="1"/>
      <name val="Calibri"/>
      <family val="2"/>
      <scheme val="minor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sz val="11"/>
      <name val="Khmer OS Muol Light"/>
    </font>
    <font>
      <sz val="11"/>
      <color theme="1"/>
      <name val="Khmer OS Battambang"/>
    </font>
    <font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NumberFormat="1" applyFont="1" applyBorder="1" applyAlignment="1" applyProtection="1">
      <alignment horizontal="left" vertical="center"/>
      <protection locked="0"/>
    </xf>
    <xf numFmtId="0" fontId="6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0" fillId="0" borderId="6" xfId="0" applyBorder="1"/>
    <xf numFmtId="0" fontId="10" fillId="9" borderId="7" xfId="0" applyFont="1" applyFill="1" applyBorder="1" applyAlignment="1" applyProtection="1">
      <alignment horizontal="center" vertical="center" wrapText="1"/>
      <protection locked="0"/>
    </xf>
    <xf numFmtId="0" fontId="11" fillId="10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vertical="center" wrapText="1"/>
    </xf>
    <xf numFmtId="0" fontId="12" fillId="5" borderId="10" xfId="0" applyFont="1" applyFill="1" applyBorder="1" applyAlignment="1" applyProtection="1">
      <alignment horizontal="center" vertical="center" wrapText="1"/>
      <protection locked="0"/>
    </xf>
    <xf numFmtId="0" fontId="13" fillId="10" borderId="11" xfId="0" applyFont="1" applyFill="1" applyBorder="1" applyAlignment="1">
      <alignment horizontal="center" vertical="center" wrapText="1"/>
    </xf>
    <xf numFmtId="49" fontId="14" fillId="10" borderId="1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6" fillId="9" borderId="4" xfId="0" applyFont="1" applyFill="1" applyBorder="1" applyAlignment="1" applyProtection="1">
      <alignment horizontal="center" vertical="center" wrapText="1"/>
    </xf>
    <xf numFmtId="0" fontId="11" fillId="10" borderId="3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right" vertical="center"/>
    </xf>
    <xf numFmtId="0" fontId="18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right" vertical="center"/>
    </xf>
    <xf numFmtId="2" fontId="19" fillId="0" borderId="4" xfId="0" applyNumberFormat="1" applyFont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20" fillId="4" borderId="4" xfId="0" applyFont="1" applyFill="1" applyBorder="1" applyAlignment="1">
      <alignment horizontal="right" vertical="center"/>
    </xf>
    <xf numFmtId="2" fontId="21" fillId="0" borderId="4" xfId="0" applyNumberFormat="1" applyFont="1" applyFill="1" applyBorder="1" applyAlignment="1">
      <alignment horizontal="center" vertical="center" shrinkToFit="1"/>
    </xf>
    <xf numFmtId="49" fontId="19" fillId="0" borderId="4" xfId="0" applyNumberFormat="1" applyFont="1" applyBorder="1" applyAlignment="1">
      <alignment horizontal="right" vertical="center"/>
    </xf>
    <xf numFmtId="0" fontId="18" fillId="0" borderId="4" xfId="0" applyFont="1" applyBorder="1" applyAlignment="1">
      <alignment vertical="center"/>
    </xf>
    <xf numFmtId="0" fontId="20" fillId="3" borderId="12" xfId="0" applyFont="1" applyFill="1" applyBorder="1" applyAlignment="1">
      <alignment horizontal="right" vertical="center"/>
    </xf>
    <xf numFmtId="0" fontId="0" fillId="0" borderId="12" xfId="0" applyBorder="1"/>
    <xf numFmtId="0" fontId="22" fillId="0" borderId="12" xfId="0" applyFont="1" applyBorder="1"/>
    <xf numFmtId="0" fontId="0" fillId="0" borderId="0" xfId="0"/>
    <xf numFmtId="49" fontId="0" fillId="0" borderId="0" xfId="0" applyNumberFormat="1"/>
    <xf numFmtId="0" fontId="0" fillId="3" borderId="0" xfId="0" applyFill="1"/>
    <xf numFmtId="0" fontId="5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4" xfId="0" applyNumberFormat="1" applyFont="1" applyBorder="1" applyAlignment="1" applyProtection="1">
      <alignment horizontal="center" vertical="center"/>
      <protection locked="0"/>
    </xf>
    <xf numFmtId="0" fontId="27" fillId="0" borderId="4" xfId="0" applyNumberFormat="1" applyFont="1" applyBorder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26" fillId="0" borderId="4" xfId="0" applyFont="1" applyBorder="1" applyAlignment="1" applyProtection="1">
      <alignment horizontal="center" vertical="center" wrapText="1"/>
    </xf>
    <xf numFmtId="49" fontId="26" fillId="0" borderId="3" xfId="0" applyNumberFormat="1" applyFont="1" applyBorder="1" applyAlignment="1" applyProtection="1">
      <alignment horizontal="center" vertical="center" wrapText="1"/>
    </xf>
    <xf numFmtId="49" fontId="26" fillId="0" borderId="4" xfId="0" applyNumberFormat="1" applyFont="1" applyBorder="1" applyAlignment="1" applyProtection="1">
      <alignment horizontal="center" vertical="center" wrapText="1"/>
    </xf>
    <xf numFmtId="49" fontId="26" fillId="0" borderId="18" xfId="0" applyNumberFormat="1" applyFont="1" applyBorder="1" applyAlignment="1" applyProtection="1">
      <alignment horizontal="center" vertical="center" wrapText="1"/>
    </xf>
    <xf numFmtId="49" fontId="24" fillId="0" borderId="18" xfId="0" applyNumberFormat="1" applyFont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26" fillId="0" borderId="3" xfId="0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horizontal="center" vertical="center"/>
    </xf>
    <xf numFmtId="2" fontId="26" fillId="0" borderId="4" xfId="0" applyNumberFormat="1" applyFont="1" applyBorder="1" applyAlignment="1" applyProtection="1">
      <alignment horizontal="center" vertical="center"/>
    </xf>
    <xf numFmtId="49" fontId="26" fillId="0" borderId="4" xfId="0" applyNumberFormat="1" applyFont="1" applyBorder="1" applyAlignment="1" applyProtection="1">
      <alignment horizontal="center" vertical="center"/>
    </xf>
    <xf numFmtId="49" fontId="26" fillId="0" borderId="4" xfId="0" applyNumberFormat="1" applyFont="1" applyFill="1" applyBorder="1" applyAlignment="1" applyProtection="1">
      <alignment horizontal="center" vertical="center"/>
    </xf>
    <xf numFmtId="0" fontId="0" fillId="3" borderId="0" xfId="0" applyFill="1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Fill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opLeftCell="A121" workbookViewId="0">
      <selection activeCell="B3" sqref="B3:H127"/>
    </sheetView>
  </sheetViews>
  <sheetFormatPr defaultRowHeight="23.25" x14ac:dyDescent="0.65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</cols>
  <sheetData>
    <row r="1" spans="1:12" ht="159.94999999999999" customHeight="1" x14ac:dyDescent="0.65">
      <c r="A1" s="78" t="s">
        <v>0</v>
      </c>
      <c r="B1" s="79"/>
      <c r="C1" s="79"/>
      <c r="D1" s="79"/>
      <c r="E1" s="79"/>
      <c r="F1" s="79"/>
      <c r="G1" s="79"/>
      <c r="H1" s="79"/>
      <c r="I1" s="79"/>
    </row>
    <row r="2" spans="1:12" ht="69.95" customHeight="1" x14ac:dyDescent="0.6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L2" s="6"/>
    </row>
    <row r="3" spans="1:12" ht="60" customHeight="1" x14ac:dyDescent="0.65">
      <c r="A3" s="3">
        <v>1</v>
      </c>
      <c r="B3" s="3" t="s">
        <v>10</v>
      </c>
      <c r="C3" s="3" t="s">
        <v>11</v>
      </c>
      <c r="D3" s="3" t="s">
        <v>12</v>
      </c>
      <c r="E3" s="7" t="s">
        <v>387</v>
      </c>
      <c r="F3" s="5" t="s">
        <v>13</v>
      </c>
      <c r="G3" s="8" t="s">
        <v>396</v>
      </c>
      <c r="H3" s="8" t="s">
        <v>397</v>
      </c>
      <c r="I3" s="3"/>
    </row>
    <row r="4" spans="1:12" ht="60" customHeight="1" x14ac:dyDescent="0.65">
      <c r="A4" s="3">
        <v>2</v>
      </c>
      <c r="B4" s="3" t="s">
        <v>14</v>
      </c>
      <c r="C4" s="3" t="s">
        <v>11</v>
      </c>
      <c r="D4" s="3" t="s">
        <v>15</v>
      </c>
      <c r="E4" s="7" t="s">
        <v>387</v>
      </c>
      <c r="F4" s="5" t="s">
        <v>16</v>
      </c>
      <c r="G4" s="8" t="s">
        <v>398</v>
      </c>
      <c r="H4" s="8" t="s">
        <v>399</v>
      </c>
      <c r="I4" s="3"/>
    </row>
    <row r="5" spans="1:12" ht="60" customHeight="1" x14ac:dyDescent="0.65">
      <c r="A5" s="3">
        <v>3</v>
      </c>
      <c r="B5" s="3" t="s">
        <v>17</v>
      </c>
      <c r="C5" s="3" t="s">
        <v>18</v>
      </c>
      <c r="D5" s="3" t="s">
        <v>19</v>
      </c>
      <c r="E5" s="7" t="s">
        <v>387</v>
      </c>
      <c r="F5" s="5" t="s">
        <v>20</v>
      </c>
      <c r="G5" s="8" t="s">
        <v>400</v>
      </c>
      <c r="H5" s="8" t="s">
        <v>401</v>
      </c>
      <c r="I5" s="3"/>
    </row>
    <row r="6" spans="1:12" ht="60" customHeight="1" x14ac:dyDescent="0.65">
      <c r="A6" s="3">
        <v>4</v>
      </c>
      <c r="B6" s="3" t="s">
        <v>21</v>
      </c>
      <c r="C6" s="3" t="s">
        <v>18</v>
      </c>
      <c r="D6" s="3" t="s">
        <v>22</v>
      </c>
      <c r="E6" s="7" t="s">
        <v>387</v>
      </c>
      <c r="F6" s="5" t="s">
        <v>23</v>
      </c>
      <c r="G6" s="8" t="s">
        <v>402</v>
      </c>
      <c r="H6" s="8" t="s">
        <v>403</v>
      </c>
      <c r="I6" s="3"/>
    </row>
    <row r="7" spans="1:12" ht="60" customHeight="1" x14ac:dyDescent="0.65">
      <c r="A7" s="3">
        <v>5</v>
      </c>
      <c r="B7" s="3" t="s">
        <v>24</v>
      </c>
      <c r="C7" s="3" t="s">
        <v>18</v>
      </c>
      <c r="D7" s="3" t="s">
        <v>25</v>
      </c>
      <c r="E7" s="7" t="s">
        <v>387</v>
      </c>
      <c r="F7" s="5" t="s">
        <v>26</v>
      </c>
      <c r="G7" s="8" t="s">
        <v>404</v>
      </c>
      <c r="H7" s="8" t="s">
        <v>405</v>
      </c>
      <c r="I7" s="3"/>
    </row>
    <row r="8" spans="1:12" ht="60" customHeight="1" x14ac:dyDescent="0.65">
      <c r="A8" s="3">
        <v>6</v>
      </c>
      <c r="B8" s="3" t="s">
        <v>27</v>
      </c>
      <c r="C8" s="3" t="s">
        <v>11</v>
      </c>
      <c r="D8" s="3" t="s">
        <v>28</v>
      </c>
      <c r="E8" s="7" t="s">
        <v>387</v>
      </c>
      <c r="F8" s="5" t="s">
        <v>29</v>
      </c>
      <c r="G8" s="8" t="s">
        <v>406</v>
      </c>
      <c r="H8" s="8" t="s">
        <v>407</v>
      </c>
      <c r="I8" s="3"/>
    </row>
    <row r="9" spans="1:12" ht="60" customHeight="1" x14ac:dyDescent="0.65">
      <c r="A9" s="3">
        <v>7</v>
      </c>
      <c r="B9" s="3" t="s">
        <v>30</v>
      </c>
      <c r="C9" s="3" t="s">
        <v>18</v>
      </c>
      <c r="D9" s="3" t="s">
        <v>31</v>
      </c>
      <c r="E9" s="7" t="s">
        <v>387</v>
      </c>
      <c r="F9" s="5" t="s">
        <v>32</v>
      </c>
      <c r="G9" s="8" t="s">
        <v>408</v>
      </c>
      <c r="H9" s="8" t="s">
        <v>409</v>
      </c>
      <c r="I9" s="3"/>
    </row>
    <row r="10" spans="1:12" ht="60" customHeight="1" x14ac:dyDescent="0.65">
      <c r="A10" s="3">
        <v>8</v>
      </c>
      <c r="B10" s="3" t="s">
        <v>33</v>
      </c>
      <c r="C10" s="3" t="s">
        <v>11</v>
      </c>
      <c r="D10" s="3" t="s">
        <v>34</v>
      </c>
      <c r="E10" s="7" t="s">
        <v>387</v>
      </c>
      <c r="F10" s="5" t="s">
        <v>35</v>
      </c>
      <c r="G10" s="8" t="s">
        <v>410</v>
      </c>
      <c r="H10" s="8" t="s">
        <v>411</v>
      </c>
      <c r="I10" s="3"/>
    </row>
    <row r="11" spans="1:12" ht="60" customHeight="1" x14ac:dyDescent="0.65">
      <c r="A11" s="3">
        <v>9</v>
      </c>
      <c r="B11" s="3" t="s">
        <v>36</v>
      </c>
      <c r="C11" s="3" t="s">
        <v>11</v>
      </c>
      <c r="D11" s="3" t="s">
        <v>37</v>
      </c>
      <c r="E11" s="7" t="s">
        <v>387</v>
      </c>
      <c r="F11" s="5" t="s">
        <v>38</v>
      </c>
      <c r="G11" s="8" t="s">
        <v>412</v>
      </c>
      <c r="H11" s="8" t="s">
        <v>413</v>
      </c>
      <c r="I11" s="3"/>
    </row>
    <row r="12" spans="1:12" ht="60" customHeight="1" x14ac:dyDescent="0.65">
      <c r="A12" s="3">
        <v>10</v>
      </c>
      <c r="B12" s="3" t="s">
        <v>39</v>
      </c>
      <c r="C12" s="3" t="s">
        <v>11</v>
      </c>
      <c r="D12" s="3" t="s">
        <v>40</v>
      </c>
      <c r="E12" s="7" t="s">
        <v>388</v>
      </c>
      <c r="F12" s="5" t="s">
        <v>41</v>
      </c>
      <c r="G12" s="8" t="s">
        <v>414</v>
      </c>
      <c r="H12" s="8" t="s">
        <v>415</v>
      </c>
      <c r="I12" s="3"/>
    </row>
    <row r="13" spans="1:12" ht="60" customHeight="1" x14ac:dyDescent="0.65">
      <c r="A13" s="3">
        <v>11</v>
      </c>
      <c r="B13" s="3" t="s">
        <v>42</v>
      </c>
      <c r="C13" s="3" t="s">
        <v>18</v>
      </c>
      <c r="D13" s="3" t="s">
        <v>43</v>
      </c>
      <c r="E13" s="7" t="s">
        <v>389</v>
      </c>
      <c r="F13" s="5" t="s">
        <v>44</v>
      </c>
      <c r="G13" s="8" t="s">
        <v>416</v>
      </c>
      <c r="H13" s="8" t="s">
        <v>417</v>
      </c>
      <c r="I13" s="3"/>
    </row>
    <row r="14" spans="1:12" ht="60" customHeight="1" x14ac:dyDescent="0.65">
      <c r="A14" s="3">
        <v>12</v>
      </c>
      <c r="B14" s="3" t="s">
        <v>45</v>
      </c>
      <c r="C14" s="3" t="s">
        <v>11</v>
      </c>
      <c r="D14" s="3" t="s">
        <v>46</v>
      </c>
      <c r="E14" s="7" t="s">
        <v>389</v>
      </c>
      <c r="F14" s="5" t="s">
        <v>47</v>
      </c>
      <c r="G14" s="8" t="s">
        <v>418</v>
      </c>
      <c r="H14" s="8" t="s">
        <v>419</v>
      </c>
      <c r="I14" s="3"/>
    </row>
    <row r="15" spans="1:12" ht="60" customHeight="1" x14ac:dyDescent="0.65">
      <c r="A15" s="3">
        <v>13</v>
      </c>
      <c r="B15" s="3" t="s">
        <v>48</v>
      </c>
      <c r="C15" s="3" t="s">
        <v>18</v>
      </c>
      <c r="D15" s="3" t="s">
        <v>49</v>
      </c>
      <c r="E15" s="7" t="s">
        <v>389</v>
      </c>
      <c r="F15" s="5" t="s">
        <v>50</v>
      </c>
      <c r="G15" s="8" t="s">
        <v>420</v>
      </c>
      <c r="H15" s="8" t="s">
        <v>421</v>
      </c>
      <c r="I15" s="3"/>
    </row>
    <row r="16" spans="1:12" ht="60" customHeight="1" x14ac:dyDescent="0.65">
      <c r="A16" s="3">
        <v>14</v>
      </c>
      <c r="B16" s="3" t="s">
        <v>51</v>
      </c>
      <c r="C16" s="3" t="s">
        <v>18</v>
      </c>
      <c r="D16" s="3" t="s">
        <v>52</v>
      </c>
      <c r="E16" s="7" t="s">
        <v>390</v>
      </c>
      <c r="F16" s="5" t="s">
        <v>53</v>
      </c>
      <c r="G16" s="8" t="s">
        <v>422</v>
      </c>
      <c r="H16" s="8" t="s">
        <v>423</v>
      </c>
      <c r="I16" s="3"/>
    </row>
    <row r="17" spans="1:9" ht="60" customHeight="1" x14ac:dyDescent="0.65">
      <c r="A17" s="3">
        <v>15</v>
      </c>
      <c r="B17" s="3" t="s">
        <v>54</v>
      </c>
      <c r="C17" s="3" t="s">
        <v>18</v>
      </c>
      <c r="D17" s="3" t="s">
        <v>55</v>
      </c>
      <c r="E17" s="7" t="s">
        <v>390</v>
      </c>
      <c r="F17" s="5" t="s">
        <v>56</v>
      </c>
      <c r="G17" s="8" t="s">
        <v>424</v>
      </c>
      <c r="H17" s="8" t="s">
        <v>425</v>
      </c>
      <c r="I17" s="3"/>
    </row>
    <row r="18" spans="1:9" ht="60" customHeight="1" x14ac:dyDescent="0.65">
      <c r="A18" s="3">
        <v>16</v>
      </c>
      <c r="B18" s="3" t="s">
        <v>57</v>
      </c>
      <c r="C18" s="3" t="s">
        <v>18</v>
      </c>
      <c r="D18" s="3" t="s">
        <v>58</v>
      </c>
      <c r="E18" s="7" t="s">
        <v>390</v>
      </c>
      <c r="F18" s="5" t="s">
        <v>59</v>
      </c>
      <c r="G18" s="8" t="s">
        <v>426</v>
      </c>
      <c r="H18" s="8" t="s">
        <v>427</v>
      </c>
      <c r="I18" s="3"/>
    </row>
    <row r="19" spans="1:9" ht="60" customHeight="1" x14ac:dyDescent="0.65">
      <c r="A19" s="3">
        <v>17</v>
      </c>
      <c r="B19" s="3" t="s">
        <v>60</v>
      </c>
      <c r="C19" s="3" t="s">
        <v>11</v>
      </c>
      <c r="D19" s="3" t="s">
        <v>61</v>
      </c>
      <c r="E19" s="7" t="s">
        <v>390</v>
      </c>
      <c r="F19" s="5" t="s">
        <v>62</v>
      </c>
      <c r="G19" s="8" t="s">
        <v>428</v>
      </c>
      <c r="H19" s="8" t="s">
        <v>429</v>
      </c>
      <c r="I19" s="3"/>
    </row>
    <row r="20" spans="1:9" ht="60" customHeight="1" x14ac:dyDescent="0.65">
      <c r="A20" s="3">
        <v>18</v>
      </c>
      <c r="B20" s="3" t="s">
        <v>63</v>
      </c>
      <c r="C20" s="3" t="s">
        <v>11</v>
      </c>
      <c r="D20" s="3" t="s">
        <v>64</v>
      </c>
      <c r="E20" s="7" t="s">
        <v>390</v>
      </c>
      <c r="F20" s="5" t="s">
        <v>65</v>
      </c>
      <c r="G20" s="8" t="s">
        <v>430</v>
      </c>
      <c r="H20" s="9" t="s">
        <v>431</v>
      </c>
      <c r="I20" s="3"/>
    </row>
    <row r="21" spans="1:9" ht="60" customHeight="1" x14ac:dyDescent="0.65">
      <c r="A21" s="3">
        <v>19</v>
      </c>
      <c r="B21" s="3" t="s">
        <v>66</v>
      </c>
      <c r="C21" s="3" t="s">
        <v>11</v>
      </c>
      <c r="D21" s="3" t="s">
        <v>67</v>
      </c>
      <c r="E21" s="7" t="s">
        <v>390</v>
      </c>
      <c r="F21" s="5" t="s">
        <v>68</v>
      </c>
      <c r="G21" s="8" t="s">
        <v>432</v>
      </c>
      <c r="H21" s="8" t="s">
        <v>433</v>
      </c>
      <c r="I21" s="3"/>
    </row>
    <row r="22" spans="1:9" ht="60" customHeight="1" x14ac:dyDescent="0.65">
      <c r="A22" s="3">
        <v>20</v>
      </c>
      <c r="B22" s="3" t="s">
        <v>69</v>
      </c>
      <c r="C22" s="3" t="s">
        <v>11</v>
      </c>
      <c r="D22" s="3" t="s">
        <v>70</v>
      </c>
      <c r="E22" s="7" t="s">
        <v>390</v>
      </c>
      <c r="F22" s="5" t="s">
        <v>71</v>
      </c>
      <c r="G22" s="8" t="s">
        <v>434</v>
      </c>
      <c r="H22" s="8" t="s">
        <v>435</v>
      </c>
      <c r="I22" s="3"/>
    </row>
    <row r="23" spans="1:9" ht="60" customHeight="1" x14ac:dyDescent="0.65">
      <c r="A23" s="3">
        <v>21</v>
      </c>
      <c r="B23" s="3" t="s">
        <v>72</v>
      </c>
      <c r="C23" s="3" t="s">
        <v>18</v>
      </c>
      <c r="D23" s="3" t="s">
        <v>73</v>
      </c>
      <c r="E23" s="7" t="s">
        <v>390</v>
      </c>
      <c r="F23" s="5" t="s">
        <v>74</v>
      </c>
      <c r="G23" s="8" t="s">
        <v>436</v>
      </c>
      <c r="H23" s="8" t="s">
        <v>437</v>
      </c>
      <c r="I23" s="3"/>
    </row>
    <row r="24" spans="1:9" ht="60" customHeight="1" x14ac:dyDescent="0.65">
      <c r="A24" s="3">
        <v>22</v>
      </c>
      <c r="B24" s="3" t="s">
        <v>75</v>
      </c>
      <c r="C24" s="3" t="s">
        <v>18</v>
      </c>
      <c r="D24" s="3" t="s">
        <v>76</v>
      </c>
      <c r="E24" s="7" t="s">
        <v>390</v>
      </c>
      <c r="F24" s="5" t="s">
        <v>77</v>
      </c>
      <c r="G24" s="8" t="s">
        <v>438</v>
      </c>
      <c r="H24" s="8" t="s">
        <v>439</v>
      </c>
      <c r="I24" s="3"/>
    </row>
    <row r="25" spans="1:9" ht="60" customHeight="1" x14ac:dyDescent="0.65">
      <c r="A25" s="3">
        <v>23</v>
      </c>
      <c r="B25" s="3" t="s">
        <v>78</v>
      </c>
      <c r="C25" s="3" t="s">
        <v>11</v>
      </c>
      <c r="D25" s="3" t="s">
        <v>79</v>
      </c>
      <c r="E25" s="7" t="s">
        <v>390</v>
      </c>
      <c r="F25" s="5" t="s">
        <v>80</v>
      </c>
      <c r="G25" s="8" t="s">
        <v>440</v>
      </c>
      <c r="H25" s="8" t="s">
        <v>441</v>
      </c>
      <c r="I25" s="3"/>
    </row>
    <row r="26" spans="1:9" ht="60" customHeight="1" x14ac:dyDescent="0.65">
      <c r="A26" s="3">
        <v>24</v>
      </c>
      <c r="B26" s="3" t="s">
        <v>81</v>
      </c>
      <c r="C26" s="3" t="s">
        <v>11</v>
      </c>
      <c r="D26" s="3" t="s">
        <v>82</v>
      </c>
      <c r="E26" s="7" t="s">
        <v>390</v>
      </c>
      <c r="F26" s="5" t="s">
        <v>83</v>
      </c>
      <c r="G26" s="8" t="s">
        <v>442</v>
      </c>
      <c r="H26" s="8" t="s">
        <v>443</v>
      </c>
      <c r="I26" s="3"/>
    </row>
    <row r="27" spans="1:9" ht="60" customHeight="1" x14ac:dyDescent="0.65">
      <c r="A27" s="3">
        <v>25</v>
      </c>
      <c r="B27" s="3" t="s">
        <v>84</v>
      </c>
      <c r="C27" s="3" t="s">
        <v>11</v>
      </c>
      <c r="D27" s="3" t="s">
        <v>85</v>
      </c>
      <c r="E27" s="7" t="s">
        <v>390</v>
      </c>
      <c r="F27" s="5" t="s">
        <v>86</v>
      </c>
      <c r="G27" s="8" t="s">
        <v>444</v>
      </c>
      <c r="H27" s="8" t="s">
        <v>445</v>
      </c>
      <c r="I27" s="3"/>
    </row>
    <row r="28" spans="1:9" ht="60" customHeight="1" x14ac:dyDescent="0.65">
      <c r="A28" s="3">
        <v>26</v>
      </c>
      <c r="B28" s="3" t="s">
        <v>87</v>
      </c>
      <c r="C28" s="3" t="s">
        <v>11</v>
      </c>
      <c r="D28" s="3" t="s">
        <v>88</v>
      </c>
      <c r="E28" s="7" t="s">
        <v>390</v>
      </c>
      <c r="F28" s="5" t="s">
        <v>89</v>
      </c>
      <c r="G28" s="8" t="s">
        <v>446</v>
      </c>
      <c r="H28" s="8" t="s">
        <v>447</v>
      </c>
      <c r="I28" s="3"/>
    </row>
    <row r="29" spans="1:9" ht="60" customHeight="1" x14ac:dyDescent="0.65">
      <c r="A29" s="3">
        <v>27</v>
      </c>
      <c r="B29" s="3" t="s">
        <v>90</v>
      </c>
      <c r="C29" s="3" t="s">
        <v>11</v>
      </c>
      <c r="D29" s="3" t="s">
        <v>91</v>
      </c>
      <c r="E29" s="7" t="s">
        <v>390</v>
      </c>
      <c r="F29" s="5" t="s">
        <v>92</v>
      </c>
      <c r="G29" s="8" t="s">
        <v>448</v>
      </c>
      <c r="H29" s="8" t="s">
        <v>449</v>
      </c>
      <c r="I29" s="3"/>
    </row>
    <row r="30" spans="1:9" ht="60" customHeight="1" x14ac:dyDescent="0.65">
      <c r="A30" s="3">
        <v>28</v>
      </c>
      <c r="B30" s="3" t="s">
        <v>93</v>
      </c>
      <c r="C30" s="3" t="s">
        <v>11</v>
      </c>
      <c r="D30" s="3" t="s">
        <v>94</v>
      </c>
      <c r="E30" s="7" t="s">
        <v>390</v>
      </c>
      <c r="F30" s="5" t="s">
        <v>95</v>
      </c>
      <c r="G30" s="8" t="s">
        <v>450</v>
      </c>
      <c r="H30" s="8" t="s">
        <v>451</v>
      </c>
      <c r="I30" s="3"/>
    </row>
    <row r="31" spans="1:9" ht="60" customHeight="1" x14ac:dyDescent="0.65">
      <c r="A31" s="3">
        <v>29</v>
      </c>
      <c r="B31" s="3" t="s">
        <v>96</v>
      </c>
      <c r="C31" s="3" t="s">
        <v>11</v>
      </c>
      <c r="D31" s="3" t="s">
        <v>97</v>
      </c>
      <c r="E31" s="7" t="s">
        <v>390</v>
      </c>
      <c r="F31" s="5" t="s">
        <v>98</v>
      </c>
      <c r="G31" s="8" t="s">
        <v>452</v>
      </c>
      <c r="H31" s="8" t="s">
        <v>453</v>
      </c>
      <c r="I31" s="3"/>
    </row>
    <row r="32" spans="1:9" ht="60" customHeight="1" x14ac:dyDescent="0.65">
      <c r="A32" s="3">
        <v>30</v>
      </c>
      <c r="B32" s="3" t="s">
        <v>99</v>
      </c>
      <c r="C32" s="3" t="s">
        <v>11</v>
      </c>
      <c r="D32" s="3" t="s">
        <v>100</v>
      </c>
      <c r="E32" s="7" t="s">
        <v>390</v>
      </c>
      <c r="F32" s="5" t="s">
        <v>101</v>
      </c>
      <c r="G32" s="8" t="s">
        <v>454</v>
      </c>
      <c r="H32" s="8" t="s">
        <v>455</v>
      </c>
      <c r="I32" s="3"/>
    </row>
    <row r="33" spans="1:9" ht="60" customHeight="1" x14ac:dyDescent="0.65">
      <c r="A33" s="3">
        <v>31</v>
      </c>
      <c r="B33" s="3" t="s">
        <v>102</v>
      </c>
      <c r="C33" s="3" t="s">
        <v>11</v>
      </c>
      <c r="D33" s="3" t="s">
        <v>103</v>
      </c>
      <c r="E33" s="7" t="s">
        <v>390</v>
      </c>
      <c r="F33" s="5" t="s">
        <v>104</v>
      </c>
      <c r="G33" s="8">
        <v>170839955</v>
      </c>
      <c r="H33" s="8" t="s">
        <v>456</v>
      </c>
      <c r="I33" s="3"/>
    </row>
    <row r="34" spans="1:9" ht="60" customHeight="1" x14ac:dyDescent="0.65">
      <c r="A34" s="3">
        <v>32</v>
      </c>
      <c r="B34" s="3" t="s">
        <v>105</v>
      </c>
      <c r="C34" s="3" t="s">
        <v>18</v>
      </c>
      <c r="D34" s="3" t="s">
        <v>106</v>
      </c>
      <c r="E34" s="7" t="s">
        <v>390</v>
      </c>
      <c r="F34" s="5" t="s">
        <v>107</v>
      </c>
      <c r="G34" s="8" t="s">
        <v>457</v>
      </c>
      <c r="H34" s="8" t="s">
        <v>458</v>
      </c>
      <c r="I34" s="3"/>
    </row>
    <row r="35" spans="1:9" ht="60" customHeight="1" x14ac:dyDescent="0.65">
      <c r="A35" s="3">
        <v>33</v>
      </c>
      <c r="B35" s="3" t="s">
        <v>108</v>
      </c>
      <c r="C35" s="3" t="s">
        <v>18</v>
      </c>
      <c r="D35" s="3" t="s">
        <v>109</v>
      </c>
      <c r="E35" s="7" t="s">
        <v>390</v>
      </c>
      <c r="F35" s="5" t="s">
        <v>110</v>
      </c>
      <c r="G35" s="8" t="s">
        <v>459</v>
      </c>
      <c r="H35" s="8" t="s">
        <v>460</v>
      </c>
      <c r="I35" s="3"/>
    </row>
    <row r="36" spans="1:9" ht="60" customHeight="1" x14ac:dyDescent="0.65">
      <c r="A36" s="3">
        <v>34</v>
      </c>
      <c r="B36" s="3" t="s">
        <v>111</v>
      </c>
      <c r="C36" s="3" t="s">
        <v>11</v>
      </c>
      <c r="D36" s="3" t="s">
        <v>112</v>
      </c>
      <c r="E36" s="7" t="s">
        <v>391</v>
      </c>
      <c r="F36" s="5" t="s">
        <v>113</v>
      </c>
      <c r="G36" s="8">
        <v>180484338</v>
      </c>
      <c r="H36" s="10" t="s">
        <v>461</v>
      </c>
      <c r="I36" s="3"/>
    </row>
    <row r="37" spans="1:9" ht="60" customHeight="1" x14ac:dyDescent="0.65">
      <c r="A37" s="3">
        <v>35</v>
      </c>
      <c r="B37" s="3" t="s">
        <v>114</v>
      </c>
      <c r="C37" s="3" t="s">
        <v>18</v>
      </c>
      <c r="D37" s="3" t="s">
        <v>115</v>
      </c>
      <c r="E37" s="7" t="s">
        <v>391</v>
      </c>
      <c r="F37" s="5" t="s">
        <v>116</v>
      </c>
      <c r="G37" s="8" t="s">
        <v>462</v>
      </c>
      <c r="H37" s="11" t="s">
        <v>463</v>
      </c>
      <c r="I37" s="3"/>
    </row>
    <row r="38" spans="1:9" ht="60" customHeight="1" x14ac:dyDescent="0.65">
      <c r="A38" s="3">
        <v>36</v>
      </c>
      <c r="B38" s="3" t="s">
        <v>117</v>
      </c>
      <c r="C38" s="3" t="s">
        <v>11</v>
      </c>
      <c r="D38" s="3" t="s">
        <v>118</v>
      </c>
      <c r="E38" s="7" t="s">
        <v>391</v>
      </c>
      <c r="F38" s="5" t="s">
        <v>119</v>
      </c>
      <c r="G38" s="8" t="s">
        <v>464</v>
      </c>
      <c r="H38" s="11" t="s">
        <v>465</v>
      </c>
      <c r="I38" s="3"/>
    </row>
    <row r="39" spans="1:9" ht="60" customHeight="1" x14ac:dyDescent="0.65">
      <c r="A39" s="3">
        <v>37</v>
      </c>
      <c r="B39" s="3" t="s">
        <v>120</v>
      </c>
      <c r="C39" s="3" t="s">
        <v>18</v>
      </c>
      <c r="D39" s="3" t="s">
        <v>121</v>
      </c>
      <c r="E39" s="7" t="s">
        <v>391</v>
      </c>
      <c r="F39" s="5" t="s">
        <v>122</v>
      </c>
      <c r="G39" s="8" t="s">
        <v>466</v>
      </c>
      <c r="H39" s="11" t="s">
        <v>467</v>
      </c>
      <c r="I39" s="3"/>
    </row>
    <row r="40" spans="1:9" ht="60" customHeight="1" x14ac:dyDescent="0.65">
      <c r="A40" s="3">
        <v>38</v>
      </c>
      <c r="B40" s="3" t="s">
        <v>123</v>
      </c>
      <c r="C40" s="3" t="s">
        <v>11</v>
      </c>
      <c r="D40" s="3" t="s">
        <v>124</v>
      </c>
      <c r="E40" s="7" t="s">
        <v>391</v>
      </c>
      <c r="F40" s="5" t="s">
        <v>125</v>
      </c>
      <c r="G40" s="8" t="s">
        <v>468</v>
      </c>
      <c r="H40" s="11" t="s">
        <v>469</v>
      </c>
      <c r="I40" s="3"/>
    </row>
    <row r="41" spans="1:9" ht="60" customHeight="1" x14ac:dyDescent="0.65">
      <c r="A41" s="3">
        <v>39</v>
      </c>
      <c r="B41" s="3" t="s">
        <v>126</v>
      </c>
      <c r="C41" s="3" t="s">
        <v>11</v>
      </c>
      <c r="D41" s="3" t="s">
        <v>127</v>
      </c>
      <c r="E41" s="7" t="s">
        <v>391</v>
      </c>
      <c r="F41" s="5" t="s">
        <v>128</v>
      </c>
      <c r="G41" s="8" t="s">
        <v>470</v>
      </c>
      <c r="H41" s="11" t="s">
        <v>471</v>
      </c>
      <c r="I41" s="3"/>
    </row>
    <row r="42" spans="1:9" ht="60" customHeight="1" x14ac:dyDescent="0.65">
      <c r="A42" s="3">
        <v>40</v>
      </c>
      <c r="B42" s="3" t="s">
        <v>129</v>
      </c>
      <c r="C42" s="3" t="s">
        <v>18</v>
      </c>
      <c r="D42" s="3" t="s">
        <v>130</v>
      </c>
      <c r="E42" s="7" t="s">
        <v>391</v>
      </c>
      <c r="F42" s="5" t="s">
        <v>131</v>
      </c>
      <c r="G42" s="8" t="s">
        <v>472</v>
      </c>
      <c r="H42" s="11" t="s">
        <v>473</v>
      </c>
      <c r="I42" s="3"/>
    </row>
    <row r="43" spans="1:9" ht="60" customHeight="1" x14ac:dyDescent="0.65">
      <c r="A43" s="3">
        <v>41</v>
      </c>
      <c r="B43" s="3" t="s">
        <v>132</v>
      </c>
      <c r="C43" s="3" t="s">
        <v>11</v>
      </c>
      <c r="D43" s="3" t="s">
        <v>133</v>
      </c>
      <c r="E43" s="7" t="s">
        <v>391</v>
      </c>
      <c r="F43" s="5" t="s">
        <v>134</v>
      </c>
      <c r="G43" s="8" t="s">
        <v>474</v>
      </c>
      <c r="H43" s="11" t="s">
        <v>475</v>
      </c>
      <c r="I43" s="3"/>
    </row>
    <row r="44" spans="1:9" ht="60" customHeight="1" x14ac:dyDescent="0.65">
      <c r="A44" s="3">
        <v>42</v>
      </c>
      <c r="B44" s="3" t="s">
        <v>135</v>
      </c>
      <c r="C44" s="3" t="s">
        <v>11</v>
      </c>
      <c r="D44" s="3" t="s">
        <v>121</v>
      </c>
      <c r="E44" s="7" t="s">
        <v>391</v>
      </c>
      <c r="F44" s="5" t="s">
        <v>136</v>
      </c>
      <c r="G44" s="8" t="s">
        <v>476</v>
      </c>
      <c r="H44" s="11" t="s">
        <v>477</v>
      </c>
      <c r="I44" s="3"/>
    </row>
    <row r="45" spans="1:9" ht="60" customHeight="1" x14ac:dyDescent="0.65">
      <c r="A45" s="3">
        <v>43</v>
      </c>
      <c r="B45" s="3" t="s">
        <v>137</v>
      </c>
      <c r="C45" s="3" t="s">
        <v>18</v>
      </c>
      <c r="D45" s="3" t="s">
        <v>138</v>
      </c>
      <c r="E45" s="7" t="s">
        <v>391</v>
      </c>
      <c r="F45" s="5" t="s">
        <v>139</v>
      </c>
      <c r="G45" s="8" t="s">
        <v>478</v>
      </c>
      <c r="H45" s="11" t="s">
        <v>479</v>
      </c>
      <c r="I45" s="3"/>
    </row>
    <row r="46" spans="1:9" ht="60" customHeight="1" x14ac:dyDescent="0.65">
      <c r="A46" s="3">
        <v>44</v>
      </c>
      <c r="B46" s="3" t="s">
        <v>140</v>
      </c>
      <c r="C46" s="3" t="s">
        <v>11</v>
      </c>
      <c r="D46" s="3" t="s">
        <v>141</v>
      </c>
      <c r="E46" s="7" t="s">
        <v>391</v>
      </c>
      <c r="F46" s="5" t="s">
        <v>142</v>
      </c>
      <c r="G46" s="8" t="s">
        <v>480</v>
      </c>
      <c r="H46" s="11" t="s">
        <v>481</v>
      </c>
      <c r="I46" s="3"/>
    </row>
    <row r="47" spans="1:9" ht="60" customHeight="1" x14ac:dyDescent="0.65">
      <c r="A47" s="3">
        <v>45</v>
      </c>
      <c r="B47" s="3" t="s">
        <v>143</v>
      </c>
      <c r="C47" s="3" t="s">
        <v>11</v>
      </c>
      <c r="D47" s="3" t="s">
        <v>144</v>
      </c>
      <c r="E47" s="7" t="s">
        <v>391</v>
      </c>
      <c r="F47" s="5" t="s">
        <v>145</v>
      </c>
      <c r="G47" s="8" t="s">
        <v>482</v>
      </c>
      <c r="H47" s="11" t="s">
        <v>483</v>
      </c>
      <c r="I47" s="3"/>
    </row>
    <row r="48" spans="1:9" ht="60" customHeight="1" x14ac:dyDescent="0.65">
      <c r="A48" s="3">
        <v>46</v>
      </c>
      <c r="B48" s="3" t="s">
        <v>146</v>
      </c>
      <c r="C48" s="3" t="s">
        <v>11</v>
      </c>
      <c r="D48" s="3" t="s">
        <v>147</v>
      </c>
      <c r="E48" s="7" t="s">
        <v>391</v>
      </c>
      <c r="F48" s="5" t="s">
        <v>148</v>
      </c>
      <c r="G48" s="8" t="s">
        <v>484</v>
      </c>
      <c r="H48" s="11" t="s">
        <v>485</v>
      </c>
      <c r="I48" s="3"/>
    </row>
    <row r="49" spans="1:9" ht="60" customHeight="1" x14ac:dyDescent="0.65">
      <c r="A49" s="3">
        <v>47</v>
      </c>
      <c r="B49" s="3" t="s">
        <v>149</v>
      </c>
      <c r="C49" s="3" t="s">
        <v>18</v>
      </c>
      <c r="D49" s="3" t="s">
        <v>150</v>
      </c>
      <c r="E49" s="7" t="s">
        <v>391</v>
      </c>
      <c r="F49" s="5" t="s">
        <v>151</v>
      </c>
      <c r="G49" s="8" t="s">
        <v>486</v>
      </c>
      <c r="H49" s="11" t="s">
        <v>487</v>
      </c>
      <c r="I49" s="3"/>
    </row>
    <row r="50" spans="1:9" ht="60" customHeight="1" x14ac:dyDescent="0.65">
      <c r="A50" s="3">
        <v>48</v>
      </c>
      <c r="B50" s="3" t="s">
        <v>152</v>
      </c>
      <c r="C50" s="3" t="s">
        <v>11</v>
      </c>
      <c r="D50" s="3" t="s">
        <v>153</v>
      </c>
      <c r="E50" s="7" t="s">
        <v>391</v>
      </c>
      <c r="F50" s="5" t="s">
        <v>154</v>
      </c>
      <c r="G50" s="8" t="s">
        <v>488</v>
      </c>
      <c r="H50" s="11" t="s">
        <v>489</v>
      </c>
      <c r="I50" s="3"/>
    </row>
    <row r="51" spans="1:9" ht="60" customHeight="1" x14ac:dyDescent="0.65">
      <c r="A51" s="3">
        <v>49</v>
      </c>
      <c r="B51" s="3" t="s">
        <v>155</v>
      </c>
      <c r="C51" s="3" t="s">
        <v>11</v>
      </c>
      <c r="D51" s="3" t="s">
        <v>156</v>
      </c>
      <c r="E51" s="7" t="s">
        <v>391</v>
      </c>
      <c r="F51" s="5" t="s">
        <v>157</v>
      </c>
      <c r="G51" s="8" t="s">
        <v>490</v>
      </c>
      <c r="H51" s="11" t="s">
        <v>491</v>
      </c>
      <c r="I51" s="3"/>
    </row>
    <row r="52" spans="1:9" ht="60" customHeight="1" x14ac:dyDescent="0.65">
      <c r="A52" s="3">
        <v>50</v>
      </c>
      <c r="B52" s="3" t="s">
        <v>158</v>
      </c>
      <c r="C52" s="3" t="s">
        <v>18</v>
      </c>
      <c r="D52" s="3" t="s">
        <v>159</v>
      </c>
      <c r="E52" s="7" t="s">
        <v>391</v>
      </c>
      <c r="F52" s="5" t="s">
        <v>160</v>
      </c>
      <c r="G52" s="8" t="s">
        <v>492</v>
      </c>
      <c r="H52" s="11" t="s">
        <v>493</v>
      </c>
      <c r="I52" s="3"/>
    </row>
    <row r="53" spans="1:9" ht="60" customHeight="1" x14ac:dyDescent="0.65">
      <c r="A53" s="3">
        <v>51</v>
      </c>
      <c r="B53" s="3" t="s">
        <v>161</v>
      </c>
      <c r="C53" s="3" t="s">
        <v>11</v>
      </c>
      <c r="D53" s="3" t="s">
        <v>153</v>
      </c>
      <c r="E53" s="7" t="s">
        <v>391</v>
      </c>
      <c r="F53" s="5" t="s">
        <v>162</v>
      </c>
      <c r="G53" s="8" t="s">
        <v>494</v>
      </c>
      <c r="H53" s="11" t="s">
        <v>495</v>
      </c>
      <c r="I53" s="3"/>
    </row>
    <row r="54" spans="1:9" ht="60" customHeight="1" x14ac:dyDescent="0.65">
      <c r="A54" s="3">
        <v>52</v>
      </c>
      <c r="B54" s="3" t="s">
        <v>163</v>
      </c>
      <c r="C54" s="3" t="s">
        <v>11</v>
      </c>
      <c r="D54" s="3" t="s">
        <v>164</v>
      </c>
      <c r="E54" s="7" t="s">
        <v>391</v>
      </c>
      <c r="F54" s="5" t="s">
        <v>165</v>
      </c>
      <c r="G54" s="8" t="s">
        <v>496</v>
      </c>
      <c r="H54" s="11" t="s">
        <v>497</v>
      </c>
      <c r="I54" s="3"/>
    </row>
    <row r="55" spans="1:9" ht="60" customHeight="1" x14ac:dyDescent="0.65">
      <c r="A55" s="3">
        <v>53</v>
      </c>
      <c r="B55" s="3" t="s">
        <v>166</v>
      </c>
      <c r="C55" s="3" t="s">
        <v>11</v>
      </c>
      <c r="D55" s="3" t="s">
        <v>167</v>
      </c>
      <c r="E55" s="7" t="s">
        <v>391</v>
      </c>
      <c r="F55" s="5" t="s">
        <v>168</v>
      </c>
      <c r="G55" s="8" t="s">
        <v>498</v>
      </c>
      <c r="H55" s="11" t="s">
        <v>499</v>
      </c>
      <c r="I55" s="3"/>
    </row>
    <row r="56" spans="1:9" ht="60" customHeight="1" x14ac:dyDescent="0.65">
      <c r="A56" s="3">
        <v>54</v>
      </c>
      <c r="B56" s="3" t="s">
        <v>169</v>
      </c>
      <c r="C56" s="3" t="s">
        <v>11</v>
      </c>
      <c r="D56" s="3" t="s">
        <v>170</v>
      </c>
      <c r="E56" s="7" t="s">
        <v>391</v>
      </c>
      <c r="F56" s="5" t="s">
        <v>171</v>
      </c>
      <c r="G56" s="8" t="s">
        <v>500</v>
      </c>
      <c r="H56" s="11" t="s">
        <v>501</v>
      </c>
      <c r="I56" s="3"/>
    </row>
    <row r="57" spans="1:9" ht="60" customHeight="1" x14ac:dyDescent="0.65">
      <c r="A57" s="3">
        <v>55</v>
      </c>
      <c r="B57" s="3" t="s">
        <v>172</v>
      </c>
      <c r="C57" s="3" t="s">
        <v>18</v>
      </c>
      <c r="D57" s="3" t="s">
        <v>173</v>
      </c>
      <c r="E57" s="7" t="s">
        <v>391</v>
      </c>
      <c r="F57" s="5" t="s">
        <v>174</v>
      </c>
      <c r="G57" s="8" t="s">
        <v>502</v>
      </c>
      <c r="H57" s="11" t="s">
        <v>503</v>
      </c>
      <c r="I57" s="3"/>
    </row>
    <row r="58" spans="1:9" ht="60" customHeight="1" x14ac:dyDescent="0.65">
      <c r="A58" s="3">
        <v>56</v>
      </c>
      <c r="B58" s="3" t="s">
        <v>175</v>
      </c>
      <c r="C58" s="3" t="s">
        <v>18</v>
      </c>
      <c r="D58" s="3" t="s">
        <v>176</v>
      </c>
      <c r="E58" s="7" t="s">
        <v>391</v>
      </c>
      <c r="F58" s="5" t="s">
        <v>177</v>
      </c>
      <c r="G58" s="8" t="s">
        <v>504</v>
      </c>
      <c r="H58" s="11" t="s">
        <v>505</v>
      </c>
      <c r="I58" s="3"/>
    </row>
    <row r="59" spans="1:9" ht="60" customHeight="1" x14ac:dyDescent="0.65">
      <c r="A59" s="3">
        <v>57</v>
      </c>
      <c r="B59" s="3" t="s">
        <v>178</v>
      </c>
      <c r="C59" s="3" t="s">
        <v>11</v>
      </c>
      <c r="D59" s="3" t="s">
        <v>179</v>
      </c>
      <c r="E59" s="7" t="s">
        <v>391</v>
      </c>
      <c r="F59" s="5" t="s">
        <v>180</v>
      </c>
      <c r="G59" s="8" t="s">
        <v>506</v>
      </c>
      <c r="H59" s="11" t="s">
        <v>507</v>
      </c>
      <c r="I59" s="3"/>
    </row>
    <row r="60" spans="1:9" ht="60" customHeight="1" x14ac:dyDescent="0.65">
      <c r="A60" s="3">
        <v>58</v>
      </c>
      <c r="B60" s="3" t="s">
        <v>181</v>
      </c>
      <c r="C60" s="3" t="s">
        <v>18</v>
      </c>
      <c r="D60" s="3" t="s">
        <v>182</v>
      </c>
      <c r="E60" s="7" t="s">
        <v>391</v>
      </c>
      <c r="F60" s="5" t="s">
        <v>183</v>
      </c>
      <c r="G60" s="8" t="s">
        <v>508</v>
      </c>
      <c r="H60" s="11" t="s">
        <v>509</v>
      </c>
      <c r="I60" s="3"/>
    </row>
    <row r="61" spans="1:9" ht="60" customHeight="1" x14ac:dyDescent="0.65">
      <c r="A61" s="3">
        <v>59</v>
      </c>
      <c r="B61" s="3" t="s">
        <v>184</v>
      </c>
      <c r="C61" s="3" t="s">
        <v>11</v>
      </c>
      <c r="D61" s="3" t="s">
        <v>185</v>
      </c>
      <c r="E61" s="7" t="s">
        <v>391</v>
      </c>
      <c r="F61" s="5" t="s">
        <v>186</v>
      </c>
      <c r="G61" s="8" t="s">
        <v>510</v>
      </c>
      <c r="H61" s="11" t="s">
        <v>511</v>
      </c>
      <c r="I61" s="3"/>
    </row>
    <row r="62" spans="1:9" ht="60" customHeight="1" x14ac:dyDescent="0.65">
      <c r="A62" s="3">
        <v>60</v>
      </c>
      <c r="B62" s="3" t="s">
        <v>187</v>
      </c>
      <c r="C62" s="3" t="s">
        <v>18</v>
      </c>
      <c r="D62" s="3" t="s">
        <v>188</v>
      </c>
      <c r="E62" s="7" t="s">
        <v>391</v>
      </c>
      <c r="F62" s="5" t="s">
        <v>189</v>
      </c>
      <c r="G62" s="8" t="s">
        <v>512</v>
      </c>
      <c r="H62" s="11" t="s">
        <v>513</v>
      </c>
      <c r="I62" s="3"/>
    </row>
    <row r="63" spans="1:9" ht="60" customHeight="1" x14ac:dyDescent="0.65">
      <c r="A63" s="3">
        <v>61</v>
      </c>
      <c r="B63" s="3" t="s">
        <v>190</v>
      </c>
      <c r="C63" s="3" t="s">
        <v>18</v>
      </c>
      <c r="D63" s="3" t="s">
        <v>191</v>
      </c>
      <c r="E63" s="7" t="s">
        <v>391</v>
      </c>
      <c r="F63" s="5" t="s">
        <v>192</v>
      </c>
      <c r="G63" s="8" t="s">
        <v>514</v>
      </c>
      <c r="H63" s="11" t="s">
        <v>515</v>
      </c>
      <c r="I63" s="3"/>
    </row>
    <row r="64" spans="1:9" ht="60" customHeight="1" x14ac:dyDescent="0.65">
      <c r="A64" s="3">
        <v>62</v>
      </c>
      <c r="B64" s="3" t="s">
        <v>193</v>
      </c>
      <c r="C64" s="3" t="s">
        <v>11</v>
      </c>
      <c r="D64" s="3" t="s">
        <v>194</v>
      </c>
      <c r="E64" s="7" t="s">
        <v>392</v>
      </c>
      <c r="F64" s="5" t="s">
        <v>195</v>
      </c>
      <c r="G64" s="8" t="s">
        <v>516</v>
      </c>
      <c r="H64" s="8" t="s">
        <v>517</v>
      </c>
      <c r="I64" s="3"/>
    </row>
    <row r="65" spans="1:9" ht="60" customHeight="1" x14ac:dyDescent="0.65">
      <c r="A65" s="3">
        <v>63</v>
      </c>
      <c r="B65" s="3" t="s">
        <v>196</v>
      </c>
      <c r="C65" s="3" t="s">
        <v>11</v>
      </c>
      <c r="D65" s="3" t="s">
        <v>197</v>
      </c>
      <c r="E65" s="7" t="s">
        <v>392</v>
      </c>
      <c r="F65" s="5" t="s">
        <v>198</v>
      </c>
      <c r="G65" s="8" t="s">
        <v>518</v>
      </c>
      <c r="H65" s="8" t="s">
        <v>519</v>
      </c>
      <c r="I65" s="3"/>
    </row>
    <row r="66" spans="1:9" ht="60" customHeight="1" x14ac:dyDescent="0.65">
      <c r="A66" s="3">
        <v>64</v>
      </c>
      <c r="B66" s="3" t="s">
        <v>199</v>
      </c>
      <c r="C66" s="3" t="s">
        <v>11</v>
      </c>
      <c r="D66" s="3" t="s">
        <v>200</v>
      </c>
      <c r="E66" s="7" t="s">
        <v>392</v>
      </c>
      <c r="F66" s="5" t="s">
        <v>201</v>
      </c>
      <c r="G66" s="8" t="s">
        <v>520</v>
      </c>
      <c r="H66" s="8" t="s">
        <v>521</v>
      </c>
      <c r="I66" s="3"/>
    </row>
    <row r="67" spans="1:9" ht="60" customHeight="1" x14ac:dyDescent="0.65">
      <c r="A67" s="3">
        <v>65</v>
      </c>
      <c r="B67" s="3" t="s">
        <v>202</v>
      </c>
      <c r="C67" s="3" t="s">
        <v>11</v>
      </c>
      <c r="D67" s="3" t="s">
        <v>203</v>
      </c>
      <c r="E67" s="7" t="s">
        <v>392</v>
      </c>
      <c r="F67" s="5" t="s">
        <v>204</v>
      </c>
      <c r="G67" s="8" t="s">
        <v>522</v>
      </c>
      <c r="H67" s="8" t="s">
        <v>523</v>
      </c>
      <c r="I67" s="3"/>
    </row>
    <row r="68" spans="1:9" ht="60" customHeight="1" x14ac:dyDescent="0.65">
      <c r="A68" s="3">
        <v>66</v>
      </c>
      <c r="B68" s="3" t="s">
        <v>205</v>
      </c>
      <c r="C68" s="3" t="s">
        <v>18</v>
      </c>
      <c r="D68" s="3" t="s">
        <v>206</v>
      </c>
      <c r="E68" s="7" t="s">
        <v>392</v>
      </c>
      <c r="F68" s="5" t="s">
        <v>207</v>
      </c>
      <c r="G68" s="8" t="s">
        <v>524</v>
      </c>
      <c r="H68" s="8" t="s">
        <v>525</v>
      </c>
      <c r="I68" s="3"/>
    </row>
    <row r="69" spans="1:9" ht="60" customHeight="1" x14ac:dyDescent="0.65">
      <c r="A69" s="3">
        <v>67</v>
      </c>
      <c r="B69" s="3" t="s">
        <v>208</v>
      </c>
      <c r="C69" s="3" t="s">
        <v>11</v>
      </c>
      <c r="D69" s="3" t="s">
        <v>209</v>
      </c>
      <c r="E69" s="7" t="s">
        <v>392</v>
      </c>
      <c r="F69" s="5" t="s">
        <v>210</v>
      </c>
      <c r="G69" s="8" t="s">
        <v>526</v>
      </c>
      <c r="H69" s="8" t="s">
        <v>527</v>
      </c>
      <c r="I69" s="3"/>
    </row>
    <row r="70" spans="1:9" ht="60" customHeight="1" x14ac:dyDescent="0.65">
      <c r="A70" s="3">
        <v>68</v>
      </c>
      <c r="B70" s="3" t="s">
        <v>211</v>
      </c>
      <c r="C70" s="3" t="s">
        <v>18</v>
      </c>
      <c r="D70" s="3" t="s">
        <v>212</v>
      </c>
      <c r="E70" s="7" t="s">
        <v>392</v>
      </c>
      <c r="F70" s="5" t="s">
        <v>213</v>
      </c>
      <c r="G70" s="8" t="s">
        <v>528</v>
      </c>
      <c r="H70" s="8" t="s">
        <v>529</v>
      </c>
      <c r="I70" s="3"/>
    </row>
    <row r="71" spans="1:9" ht="60" customHeight="1" x14ac:dyDescent="0.65">
      <c r="A71" s="3">
        <v>69</v>
      </c>
      <c r="B71" s="3" t="s">
        <v>214</v>
      </c>
      <c r="C71" s="3" t="s">
        <v>18</v>
      </c>
      <c r="D71" s="3" t="s">
        <v>215</v>
      </c>
      <c r="E71" s="7" t="s">
        <v>392</v>
      </c>
      <c r="F71" s="5" t="s">
        <v>216</v>
      </c>
      <c r="G71" s="8" t="s">
        <v>530</v>
      </c>
      <c r="H71" s="8" t="s">
        <v>531</v>
      </c>
      <c r="I71" s="3"/>
    </row>
    <row r="72" spans="1:9" ht="60" customHeight="1" x14ac:dyDescent="0.65">
      <c r="A72" s="3">
        <v>70</v>
      </c>
      <c r="B72" s="3" t="s">
        <v>217</v>
      </c>
      <c r="C72" s="3" t="s">
        <v>18</v>
      </c>
      <c r="D72" s="3" t="s">
        <v>218</v>
      </c>
      <c r="E72" s="7" t="s">
        <v>392</v>
      </c>
      <c r="F72" s="5" t="s">
        <v>219</v>
      </c>
      <c r="G72" s="8" t="s">
        <v>532</v>
      </c>
      <c r="H72" s="8" t="s">
        <v>533</v>
      </c>
      <c r="I72" s="3"/>
    </row>
    <row r="73" spans="1:9" ht="60" customHeight="1" x14ac:dyDescent="0.65">
      <c r="A73" s="3">
        <v>71</v>
      </c>
      <c r="B73" s="3" t="s">
        <v>220</v>
      </c>
      <c r="C73" s="3" t="s">
        <v>11</v>
      </c>
      <c r="D73" s="3" t="s">
        <v>221</v>
      </c>
      <c r="E73" s="7" t="s">
        <v>392</v>
      </c>
      <c r="F73" s="5" t="s">
        <v>222</v>
      </c>
      <c r="G73" s="8" t="s">
        <v>534</v>
      </c>
      <c r="H73" s="8" t="s">
        <v>535</v>
      </c>
      <c r="I73" s="3"/>
    </row>
    <row r="74" spans="1:9" ht="60" customHeight="1" x14ac:dyDescent="0.65">
      <c r="A74" s="3">
        <v>72</v>
      </c>
      <c r="B74" s="3" t="s">
        <v>223</v>
      </c>
      <c r="C74" s="3" t="s">
        <v>11</v>
      </c>
      <c r="D74" s="3" t="s">
        <v>224</v>
      </c>
      <c r="E74" s="7" t="s">
        <v>392</v>
      </c>
      <c r="F74" s="5" t="s">
        <v>225</v>
      </c>
      <c r="G74" s="8" t="s">
        <v>536</v>
      </c>
      <c r="H74" s="8" t="s">
        <v>537</v>
      </c>
      <c r="I74" s="3"/>
    </row>
    <row r="75" spans="1:9" ht="60" customHeight="1" x14ac:dyDescent="0.65">
      <c r="A75" s="3">
        <v>73</v>
      </c>
      <c r="B75" s="3" t="s">
        <v>226</v>
      </c>
      <c r="C75" s="3" t="s">
        <v>11</v>
      </c>
      <c r="D75" s="3" t="s">
        <v>227</v>
      </c>
      <c r="E75" s="7" t="s">
        <v>392</v>
      </c>
      <c r="F75" s="5" t="s">
        <v>228</v>
      </c>
      <c r="G75" s="8" t="s">
        <v>538</v>
      </c>
      <c r="H75" s="8" t="s">
        <v>539</v>
      </c>
      <c r="I75" s="3"/>
    </row>
    <row r="76" spans="1:9" ht="60" customHeight="1" x14ac:dyDescent="0.65">
      <c r="A76" s="3">
        <v>74</v>
      </c>
      <c r="B76" s="3" t="s">
        <v>229</v>
      </c>
      <c r="C76" s="3" t="s">
        <v>11</v>
      </c>
      <c r="D76" s="3" t="s">
        <v>230</v>
      </c>
      <c r="E76" s="7" t="s">
        <v>392</v>
      </c>
      <c r="F76" s="5" t="s">
        <v>231</v>
      </c>
      <c r="G76" s="8" t="s">
        <v>540</v>
      </c>
      <c r="H76" s="8" t="s">
        <v>541</v>
      </c>
      <c r="I76" s="3"/>
    </row>
    <row r="77" spans="1:9" ht="60" customHeight="1" x14ac:dyDescent="0.65">
      <c r="A77" s="3">
        <v>75</v>
      </c>
      <c r="B77" s="3" t="s">
        <v>232</v>
      </c>
      <c r="C77" s="3" t="s">
        <v>11</v>
      </c>
      <c r="D77" s="3" t="s">
        <v>233</v>
      </c>
      <c r="E77" s="7" t="s">
        <v>392</v>
      </c>
      <c r="F77" s="5" t="s">
        <v>234</v>
      </c>
      <c r="G77" s="8" t="s">
        <v>542</v>
      </c>
      <c r="H77" s="8" t="s">
        <v>543</v>
      </c>
      <c r="I77" s="3"/>
    </row>
    <row r="78" spans="1:9" ht="60" customHeight="1" x14ac:dyDescent="0.65">
      <c r="A78" s="3">
        <v>76</v>
      </c>
      <c r="B78" s="3" t="s">
        <v>235</v>
      </c>
      <c r="C78" s="3" t="s">
        <v>11</v>
      </c>
      <c r="D78" s="3" t="s">
        <v>236</v>
      </c>
      <c r="E78" s="7" t="s">
        <v>392</v>
      </c>
      <c r="F78" s="5" t="s">
        <v>237</v>
      </c>
      <c r="G78" s="8" t="s">
        <v>544</v>
      </c>
      <c r="H78" s="8" t="s">
        <v>545</v>
      </c>
      <c r="I78" s="3"/>
    </row>
    <row r="79" spans="1:9" ht="60" customHeight="1" x14ac:dyDescent="0.65">
      <c r="A79" s="3">
        <v>77</v>
      </c>
      <c r="B79" s="3" t="s">
        <v>238</v>
      </c>
      <c r="C79" s="3" t="s">
        <v>11</v>
      </c>
      <c r="D79" s="3" t="s">
        <v>239</v>
      </c>
      <c r="E79" s="7" t="s">
        <v>392</v>
      </c>
      <c r="F79" s="5" t="s">
        <v>240</v>
      </c>
      <c r="G79" s="8" t="s">
        <v>546</v>
      </c>
      <c r="H79" s="8" t="s">
        <v>547</v>
      </c>
      <c r="I79" s="3"/>
    </row>
    <row r="80" spans="1:9" ht="60" customHeight="1" x14ac:dyDescent="0.65">
      <c r="A80" s="3">
        <v>78</v>
      </c>
      <c r="B80" s="3" t="s">
        <v>241</v>
      </c>
      <c r="C80" s="3" t="s">
        <v>11</v>
      </c>
      <c r="D80" s="3" t="s">
        <v>242</v>
      </c>
      <c r="E80" s="7" t="s">
        <v>392</v>
      </c>
      <c r="F80" s="5" t="s">
        <v>243</v>
      </c>
      <c r="G80" s="8" t="s">
        <v>548</v>
      </c>
      <c r="H80" s="8" t="s">
        <v>549</v>
      </c>
      <c r="I80" s="3"/>
    </row>
    <row r="81" spans="1:9" ht="60" customHeight="1" x14ac:dyDescent="0.65">
      <c r="A81" s="3">
        <v>79</v>
      </c>
      <c r="B81" s="3" t="s">
        <v>244</v>
      </c>
      <c r="C81" s="3" t="s">
        <v>11</v>
      </c>
      <c r="D81" s="3" t="s">
        <v>245</v>
      </c>
      <c r="E81" s="7" t="s">
        <v>392</v>
      </c>
      <c r="F81" s="5" t="s">
        <v>246</v>
      </c>
      <c r="G81" s="8" t="s">
        <v>550</v>
      </c>
      <c r="H81" s="8" t="s">
        <v>551</v>
      </c>
      <c r="I81" s="3"/>
    </row>
    <row r="82" spans="1:9" ht="60" customHeight="1" x14ac:dyDescent="0.65">
      <c r="A82" s="3">
        <v>80</v>
      </c>
      <c r="B82" s="3" t="s">
        <v>247</v>
      </c>
      <c r="C82" s="3" t="s">
        <v>11</v>
      </c>
      <c r="D82" s="3" t="s">
        <v>248</v>
      </c>
      <c r="E82" s="7" t="s">
        <v>392</v>
      </c>
      <c r="F82" s="5" t="s">
        <v>249</v>
      </c>
      <c r="G82" s="8" t="s">
        <v>552</v>
      </c>
      <c r="H82" s="8" t="s">
        <v>553</v>
      </c>
      <c r="I82" s="3"/>
    </row>
    <row r="83" spans="1:9" ht="60" customHeight="1" x14ac:dyDescent="0.65">
      <c r="A83" s="3">
        <v>81</v>
      </c>
      <c r="B83" s="3" t="s">
        <v>250</v>
      </c>
      <c r="C83" s="3" t="s">
        <v>18</v>
      </c>
      <c r="D83" s="3" t="s">
        <v>251</v>
      </c>
      <c r="E83" s="7" t="s">
        <v>392</v>
      </c>
      <c r="F83" s="5" t="s">
        <v>252</v>
      </c>
      <c r="G83" s="8" t="s">
        <v>554</v>
      </c>
      <c r="H83" s="8" t="s">
        <v>555</v>
      </c>
      <c r="I83" s="3"/>
    </row>
    <row r="84" spans="1:9" ht="60" customHeight="1" x14ac:dyDescent="0.65">
      <c r="A84" s="3">
        <v>82</v>
      </c>
      <c r="B84" s="3" t="s">
        <v>253</v>
      </c>
      <c r="C84" s="3" t="s">
        <v>11</v>
      </c>
      <c r="D84" s="3" t="s">
        <v>254</v>
      </c>
      <c r="E84" s="7" t="s">
        <v>393</v>
      </c>
      <c r="F84" s="5" t="s">
        <v>255</v>
      </c>
      <c r="G84" s="8" t="s">
        <v>556</v>
      </c>
      <c r="H84" s="8" t="s">
        <v>557</v>
      </c>
      <c r="I84" s="3"/>
    </row>
    <row r="85" spans="1:9" ht="60" customHeight="1" x14ac:dyDescent="0.65">
      <c r="A85" s="3">
        <v>83</v>
      </c>
      <c r="B85" s="3" t="s">
        <v>256</v>
      </c>
      <c r="C85" s="3" t="s">
        <v>11</v>
      </c>
      <c r="D85" s="3" t="s">
        <v>257</v>
      </c>
      <c r="E85" s="7" t="s">
        <v>393</v>
      </c>
      <c r="F85" s="5" t="s">
        <v>258</v>
      </c>
      <c r="G85" s="8" t="s">
        <v>558</v>
      </c>
      <c r="H85" s="8" t="s">
        <v>559</v>
      </c>
      <c r="I85" s="3"/>
    </row>
    <row r="86" spans="1:9" ht="60" customHeight="1" x14ac:dyDescent="0.65">
      <c r="A86" s="3">
        <v>84</v>
      </c>
      <c r="B86" s="3" t="s">
        <v>259</v>
      </c>
      <c r="C86" s="3" t="s">
        <v>11</v>
      </c>
      <c r="D86" s="3" t="s">
        <v>260</v>
      </c>
      <c r="E86" s="7" t="s">
        <v>393</v>
      </c>
      <c r="F86" s="5" t="s">
        <v>261</v>
      </c>
      <c r="G86" s="8" t="s">
        <v>560</v>
      </c>
      <c r="H86" s="8" t="s">
        <v>561</v>
      </c>
      <c r="I86" s="3"/>
    </row>
    <row r="87" spans="1:9" ht="60" customHeight="1" x14ac:dyDescent="0.65">
      <c r="A87" s="3">
        <v>85</v>
      </c>
      <c r="B87" s="3" t="s">
        <v>262</v>
      </c>
      <c r="C87" s="3" t="s">
        <v>11</v>
      </c>
      <c r="D87" s="3" t="s">
        <v>263</v>
      </c>
      <c r="E87" s="7" t="s">
        <v>393</v>
      </c>
      <c r="F87" s="5" t="s">
        <v>264</v>
      </c>
      <c r="G87" s="8" t="s">
        <v>562</v>
      </c>
      <c r="H87" s="8" t="s">
        <v>563</v>
      </c>
      <c r="I87" s="3"/>
    </row>
    <row r="88" spans="1:9" ht="60" customHeight="1" x14ac:dyDescent="0.65">
      <c r="A88" s="3">
        <v>86</v>
      </c>
      <c r="B88" s="3" t="s">
        <v>265</v>
      </c>
      <c r="C88" s="3" t="s">
        <v>11</v>
      </c>
      <c r="D88" s="3" t="s">
        <v>266</v>
      </c>
      <c r="E88" s="7" t="s">
        <v>393</v>
      </c>
      <c r="F88" s="5" t="s">
        <v>267</v>
      </c>
      <c r="G88" s="8" t="s">
        <v>564</v>
      </c>
      <c r="H88" s="8" t="s">
        <v>565</v>
      </c>
      <c r="I88" s="3"/>
    </row>
    <row r="89" spans="1:9" ht="60" customHeight="1" x14ac:dyDescent="0.65">
      <c r="A89" s="3">
        <v>87</v>
      </c>
      <c r="B89" s="3" t="s">
        <v>268</v>
      </c>
      <c r="C89" s="3" t="s">
        <v>11</v>
      </c>
      <c r="D89" s="3" t="s">
        <v>269</v>
      </c>
      <c r="E89" s="7" t="s">
        <v>393</v>
      </c>
      <c r="F89" s="5" t="s">
        <v>270</v>
      </c>
      <c r="G89" s="8" t="s">
        <v>566</v>
      </c>
      <c r="H89" s="8">
        <v>85515404885</v>
      </c>
      <c r="I89" s="3"/>
    </row>
    <row r="90" spans="1:9" ht="60" customHeight="1" x14ac:dyDescent="0.65">
      <c r="A90" s="3">
        <v>88</v>
      </c>
      <c r="B90" s="3" t="s">
        <v>271</v>
      </c>
      <c r="C90" s="3" t="s">
        <v>11</v>
      </c>
      <c r="D90" s="3" t="s">
        <v>272</v>
      </c>
      <c r="E90" s="7" t="s">
        <v>393</v>
      </c>
      <c r="F90" s="5" t="s">
        <v>273</v>
      </c>
      <c r="G90" s="8" t="s">
        <v>567</v>
      </c>
      <c r="H90" s="8" t="s">
        <v>568</v>
      </c>
      <c r="I90" s="3"/>
    </row>
    <row r="91" spans="1:9" ht="60" customHeight="1" x14ac:dyDescent="0.65">
      <c r="A91" s="3">
        <v>89</v>
      </c>
      <c r="B91" s="3" t="s">
        <v>274</v>
      </c>
      <c r="C91" s="3" t="s">
        <v>18</v>
      </c>
      <c r="D91" s="3" t="s">
        <v>275</v>
      </c>
      <c r="E91" s="7" t="s">
        <v>393</v>
      </c>
      <c r="F91" s="5" t="s">
        <v>276</v>
      </c>
      <c r="G91" s="8" t="s">
        <v>569</v>
      </c>
      <c r="H91" s="8" t="s">
        <v>570</v>
      </c>
      <c r="I91" s="3"/>
    </row>
    <row r="92" spans="1:9" ht="60" customHeight="1" x14ac:dyDescent="0.65">
      <c r="A92" s="3">
        <v>90</v>
      </c>
      <c r="B92" s="3" t="s">
        <v>277</v>
      </c>
      <c r="C92" s="3" t="s">
        <v>11</v>
      </c>
      <c r="D92" s="3" t="s">
        <v>278</v>
      </c>
      <c r="E92" s="7" t="s">
        <v>393</v>
      </c>
      <c r="F92" s="5" t="s">
        <v>279</v>
      </c>
      <c r="G92" s="8" t="s">
        <v>571</v>
      </c>
      <c r="H92" s="8" t="s">
        <v>572</v>
      </c>
      <c r="I92" s="3"/>
    </row>
    <row r="93" spans="1:9" ht="60" customHeight="1" x14ac:dyDescent="0.65">
      <c r="A93" s="3">
        <v>91</v>
      </c>
      <c r="B93" s="3" t="s">
        <v>280</v>
      </c>
      <c r="C93" s="3" t="s">
        <v>11</v>
      </c>
      <c r="D93" s="3" t="s">
        <v>281</v>
      </c>
      <c r="E93" s="7" t="s">
        <v>393</v>
      </c>
      <c r="F93" s="5" t="s">
        <v>282</v>
      </c>
      <c r="G93" s="8" t="s">
        <v>573</v>
      </c>
      <c r="H93" s="8" t="s">
        <v>574</v>
      </c>
      <c r="I93" s="3"/>
    </row>
    <row r="94" spans="1:9" ht="60" customHeight="1" x14ac:dyDescent="0.65">
      <c r="A94" s="3">
        <v>92</v>
      </c>
      <c r="B94" s="3" t="s">
        <v>283</v>
      </c>
      <c r="C94" s="3" t="s">
        <v>11</v>
      </c>
      <c r="D94" s="3" t="s">
        <v>284</v>
      </c>
      <c r="E94" s="7" t="s">
        <v>393</v>
      </c>
      <c r="F94" s="5" t="s">
        <v>285</v>
      </c>
      <c r="G94" s="8" t="s">
        <v>575</v>
      </c>
      <c r="H94" s="8">
        <v>85512665359</v>
      </c>
      <c r="I94" s="3"/>
    </row>
    <row r="95" spans="1:9" ht="60" customHeight="1" x14ac:dyDescent="0.65">
      <c r="A95" s="3">
        <v>93</v>
      </c>
      <c r="B95" s="3" t="s">
        <v>286</v>
      </c>
      <c r="C95" s="3" t="s">
        <v>18</v>
      </c>
      <c r="D95" s="3" t="s">
        <v>287</v>
      </c>
      <c r="E95" s="7" t="s">
        <v>393</v>
      </c>
      <c r="F95" s="5" t="s">
        <v>288</v>
      </c>
      <c r="G95" s="8" t="s">
        <v>576</v>
      </c>
      <c r="H95" s="8" t="s">
        <v>577</v>
      </c>
      <c r="I95" s="3"/>
    </row>
    <row r="96" spans="1:9" ht="60" customHeight="1" x14ac:dyDescent="0.65">
      <c r="A96" s="3">
        <v>94</v>
      </c>
      <c r="B96" s="3" t="s">
        <v>289</v>
      </c>
      <c r="C96" s="3" t="s">
        <v>11</v>
      </c>
      <c r="D96" s="3" t="s">
        <v>290</v>
      </c>
      <c r="E96" s="7" t="s">
        <v>393</v>
      </c>
      <c r="F96" s="5" t="s">
        <v>291</v>
      </c>
      <c r="G96" s="8" t="s">
        <v>578</v>
      </c>
      <c r="H96" s="8" t="s">
        <v>579</v>
      </c>
      <c r="I96" s="3"/>
    </row>
    <row r="97" spans="1:9" ht="60" customHeight="1" x14ac:dyDescent="0.65">
      <c r="A97" s="3">
        <v>95</v>
      </c>
      <c r="B97" s="3" t="s">
        <v>292</v>
      </c>
      <c r="C97" s="3" t="s">
        <v>11</v>
      </c>
      <c r="D97" s="3" t="s">
        <v>293</v>
      </c>
      <c r="E97" s="7" t="s">
        <v>393</v>
      </c>
      <c r="F97" s="5" t="s">
        <v>294</v>
      </c>
      <c r="G97" s="8" t="s">
        <v>580</v>
      </c>
      <c r="H97" s="8">
        <v>85598797575</v>
      </c>
      <c r="I97" s="3"/>
    </row>
    <row r="98" spans="1:9" ht="60" customHeight="1" x14ac:dyDescent="0.65">
      <c r="A98" s="3">
        <v>96</v>
      </c>
      <c r="B98" s="3" t="s">
        <v>295</v>
      </c>
      <c r="C98" s="3" t="s">
        <v>11</v>
      </c>
      <c r="D98" s="3" t="s">
        <v>296</v>
      </c>
      <c r="E98" s="7" t="s">
        <v>393</v>
      </c>
      <c r="F98" s="5" t="s">
        <v>297</v>
      </c>
      <c r="G98" s="8" t="s">
        <v>581</v>
      </c>
      <c r="H98" s="8">
        <v>85586475021</v>
      </c>
      <c r="I98" s="3"/>
    </row>
    <row r="99" spans="1:9" ht="60" customHeight="1" x14ac:dyDescent="0.65">
      <c r="A99" s="3">
        <v>97</v>
      </c>
      <c r="B99" s="3" t="s">
        <v>298</v>
      </c>
      <c r="C99" s="3" t="s">
        <v>18</v>
      </c>
      <c r="D99" s="3" t="s">
        <v>299</v>
      </c>
      <c r="E99" s="7" t="s">
        <v>393</v>
      </c>
      <c r="F99" s="5" t="s">
        <v>300</v>
      </c>
      <c r="G99" s="8" t="s">
        <v>582</v>
      </c>
      <c r="H99" s="8">
        <v>85587287035</v>
      </c>
      <c r="I99" s="3"/>
    </row>
    <row r="100" spans="1:9" ht="60" customHeight="1" x14ac:dyDescent="0.65">
      <c r="A100" s="3">
        <v>98</v>
      </c>
      <c r="B100" s="3" t="s">
        <v>301</v>
      </c>
      <c r="C100" s="3" t="s">
        <v>11</v>
      </c>
      <c r="D100" s="3" t="s">
        <v>302</v>
      </c>
      <c r="E100" s="7" t="s">
        <v>393</v>
      </c>
      <c r="F100" s="5" t="s">
        <v>303</v>
      </c>
      <c r="G100" s="8" t="s">
        <v>583</v>
      </c>
      <c r="H100" s="8">
        <v>85581623839</v>
      </c>
      <c r="I100" s="3"/>
    </row>
    <row r="101" spans="1:9" ht="60" customHeight="1" x14ac:dyDescent="0.65">
      <c r="A101" s="3">
        <v>99</v>
      </c>
      <c r="B101" s="3" t="s">
        <v>304</v>
      </c>
      <c r="C101" s="3" t="s">
        <v>11</v>
      </c>
      <c r="D101" s="3" t="s">
        <v>305</v>
      </c>
      <c r="E101" s="7" t="s">
        <v>393</v>
      </c>
      <c r="F101" s="5" t="s">
        <v>306</v>
      </c>
      <c r="G101" s="8" t="s">
        <v>584</v>
      </c>
      <c r="H101" s="8" t="s">
        <v>585</v>
      </c>
      <c r="I101" s="3"/>
    </row>
    <row r="102" spans="1:9" ht="60" customHeight="1" x14ac:dyDescent="0.65">
      <c r="A102" s="3">
        <v>100</v>
      </c>
      <c r="B102" s="3" t="s">
        <v>307</v>
      </c>
      <c r="C102" s="3" t="s">
        <v>11</v>
      </c>
      <c r="D102" s="3" t="s">
        <v>308</v>
      </c>
      <c r="E102" s="7" t="s">
        <v>393</v>
      </c>
      <c r="F102" s="5" t="s">
        <v>309</v>
      </c>
      <c r="G102" s="8" t="s">
        <v>586</v>
      </c>
      <c r="H102" s="8" t="s">
        <v>587</v>
      </c>
      <c r="I102" s="3"/>
    </row>
    <row r="103" spans="1:9" ht="60" customHeight="1" x14ac:dyDescent="0.65">
      <c r="A103" s="3">
        <v>101</v>
      </c>
      <c r="B103" s="3" t="s">
        <v>310</v>
      </c>
      <c r="C103" s="3" t="s">
        <v>11</v>
      </c>
      <c r="D103" s="3" t="s">
        <v>311</v>
      </c>
      <c r="E103" s="7" t="s">
        <v>393</v>
      </c>
      <c r="F103" s="5" t="s">
        <v>312</v>
      </c>
      <c r="G103" s="8" t="s">
        <v>588</v>
      </c>
      <c r="H103" s="8" t="s">
        <v>589</v>
      </c>
      <c r="I103" s="3"/>
    </row>
    <row r="104" spans="1:9" ht="60" customHeight="1" x14ac:dyDescent="0.65">
      <c r="A104" s="3">
        <v>102</v>
      </c>
      <c r="B104" s="3" t="s">
        <v>313</v>
      </c>
      <c r="C104" s="3" t="s">
        <v>18</v>
      </c>
      <c r="D104" s="3" t="s">
        <v>314</v>
      </c>
      <c r="E104" s="7" t="s">
        <v>394</v>
      </c>
      <c r="F104" s="5" t="s">
        <v>315</v>
      </c>
      <c r="G104" s="8" t="s">
        <v>590</v>
      </c>
      <c r="H104" s="8" t="s">
        <v>591</v>
      </c>
      <c r="I104" s="3"/>
    </row>
    <row r="105" spans="1:9" ht="60" customHeight="1" x14ac:dyDescent="0.65">
      <c r="A105" s="3">
        <v>103</v>
      </c>
      <c r="B105" s="3" t="s">
        <v>316</v>
      </c>
      <c r="C105" s="3" t="s">
        <v>18</v>
      </c>
      <c r="D105" s="3" t="s">
        <v>317</v>
      </c>
      <c r="E105" s="7" t="s">
        <v>394</v>
      </c>
      <c r="F105" s="5" t="s">
        <v>318</v>
      </c>
      <c r="G105" s="8" t="s">
        <v>592</v>
      </c>
      <c r="H105" s="8" t="s">
        <v>593</v>
      </c>
      <c r="I105" s="3"/>
    </row>
    <row r="106" spans="1:9" ht="60" customHeight="1" x14ac:dyDescent="0.65">
      <c r="A106" s="3">
        <v>104</v>
      </c>
      <c r="B106" s="3" t="s">
        <v>319</v>
      </c>
      <c r="C106" s="3" t="s">
        <v>18</v>
      </c>
      <c r="D106" s="3" t="s">
        <v>320</v>
      </c>
      <c r="E106" s="7" t="s">
        <v>394</v>
      </c>
      <c r="F106" s="5" t="s">
        <v>321</v>
      </c>
      <c r="G106" s="8" t="s">
        <v>594</v>
      </c>
      <c r="H106" s="8" t="s">
        <v>595</v>
      </c>
      <c r="I106" s="3"/>
    </row>
    <row r="107" spans="1:9" ht="60" customHeight="1" x14ac:dyDescent="0.65">
      <c r="A107" s="3">
        <v>105</v>
      </c>
      <c r="B107" s="3" t="s">
        <v>322</v>
      </c>
      <c r="C107" s="3" t="s">
        <v>11</v>
      </c>
      <c r="D107" s="3" t="s">
        <v>323</v>
      </c>
      <c r="E107" s="7" t="s">
        <v>394</v>
      </c>
      <c r="F107" s="5" t="s">
        <v>324</v>
      </c>
      <c r="G107" s="8" t="s">
        <v>596</v>
      </c>
      <c r="H107" s="8" t="s">
        <v>597</v>
      </c>
      <c r="I107" s="3"/>
    </row>
    <row r="108" spans="1:9" ht="60" customHeight="1" x14ac:dyDescent="0.65">
      <c r="A108" s="3">
        <v>106</v>
      </c>
      <c r="B108" s="3" t="s">
        <v>325</v>
      </c>
      <c r="C108" s="3" t="s">
        <v>18</v>
      </c>
      <c r="D108" s="3" t="s">
        <v>326</v>
      </c>
      <c r="E108" s="7" t="s">
        <v>394</v>
      </c>
      <c r="F108" s="5" t="s">
        <v>327</v>
      </c>
      <c r="G108" s="8" t="s">
        <v>598</v>
      </c>
      <c r="H108" s="8" t="s">
        <v>599</v>
      </c>
      <c r="I108" s="3"/>
    </row>
    <row r="109" spans="1:9" ht="60" customHeight="1" x14ac:dyDescent="0.65">
      <c r="A109" s="3">
        <v>107</v>
      </c>
      <c r="B109" s="3" t="s">
        <v>328</v>
      </c>
      <c r="C109" s="3" t="s">
        <v>18</v>
      </c>
      <c r="D109" s="3" t="s">
        <v>329</v>
      </c>
      <c r="E109" s="7" t="s">
        <v>394</v>
      </c>
      <c r="F109" s="5" t="s">
        <v>330</v>
      </c>
      <c r="G109" s="8" t="s">
        <v>600</v>
      </c>
      <c r="H109" s="8" t="s">
        <v>601</v>
      </c>
      <c r="I109" s="3"/>
    </row>
    <row r="110" spans="1:9" ht="60" customHeight="1" x14ac:dyDescent="0.65">
      <c r="A110" s="3">
        <v>108</v>
      </c>
      <c r="B110" s="3" t="s">
        <v>331</v>
      </c>
      <c r="C110" s="3" t="s">
        <v>18</v>
      </c>
      <c r="D110" s="3" t="s">
        <v>332</v>
      </c>
      <c r="E110" s="7" t="s">
        <v>394</v>
      </c>
      <c r="F110" s="5" t="s">
        <v>333</v>
      </c>
      <c r="G110" s="8" t="s">
        <v>602</v>
      </c>
      <c r="H110" s="8" t="s">
        <v>603</v>
      </c>
      <c r="I110" s="3"/>
    </row>
    <row r="111" spans="1:9" ht="60" customHeight="1" x14ac:dyDescent="0.65">
      <c r="A111" s="3">
        <v>109</v>
      </c>
      <c r="B111" s="3" t="s">
        <v>334</v>
      </c>
      <c r="C111" s="3" t="s">
        <v>11</v>
      </c>
      <c r="D111" s="3" t="s">
        <v>335</v>
      </c>
      <c r="E111" s="7" t="s">
        <v>394</v>
      </c>
      <c r="F111" s="5" t="s">
        <v>336</v>
      </c>
      <c r="G111" s="8" t="s">
        <v>604</v>
      </c>
      <c r="H111" s="8" t="s">
        <v>605</v>
      </c>
      <c r="I111" s="3"/>
    </row>
    <row r="112" spans="1:9" ht="60" customHeight="1" x14ac:dyDescent="0.65">
      <c r="A112" s="3">
        <v>110</v>
      </c>
      <c r="B112" s="3" t="s">
        <v>337</v>
      </c>
      <c r="C112" s="3" t="s">
        <v>18</v>
      </c>
      <c r="D112" s="3" t="s">
        <v>338</v>
      </c>
      <c r="E112" s="7" t="s">
        <v>394</v>
      </c>
      <c r="F112" s="5" t="s">
        <v>339</v>
      </c>
      <c r="G112" s="8" t="s">
        <v>606</v>
      </c>
      <c r="H112" s="8" t="s">
        <v>607</v>
      </c>
      <c r="I112" s="3"/>
    </row>
    <row r="113" spans="1:9" ht="60" customHeight="1" x14ac:dyDescent="0.65">
      <c r="A113" s="3">
        <v>111</v>
      </c>
      <c r="B113" s="3" t="s">
        <v>340</v>
      </c>
      <c r="C113" s="3" t="s">
        <v>11</v>
      </c>
      <c r="D113" s="3" t="s">
        <v>341</v>
      </c>
      <c r="E113" s="7" t="s">
        <v>395</v>
      </c>
      <c r="F113" s="5" t="s">
        <v>342</v>
      </c>
      <c r="G113" s="8" t="s">
        <v>608</v>
      </c>
      <c r="H113" s="8" t="s">
        <v>609</v>
      </c>
      <c r="I113" s="3"/>
    </row>
    <row r="114" spans="1:9" ht="60" customHeight="1" x14ac:dyDescent="0.65">
      <c r="A114" s="3">
        <v>112</v>
      </c>
      <c r="B114" s="3" t="s">
        <v>343</v>
      </c>
      <c r="C114" s="3" t="s">
        <v>11</v>
      </c>
      <c r="D114" s="3" t="s">
        <v>344</v>
      </c>
      <c r="E114" s="7" t="s">
        <v>395</v>
      </c>
      <c r="F114" s="5" t="s">
        <v>345</v>
      </c>
      <c r="G114" s="8" t="s">
        <v>610</v>
      </c>
      <c r="H114" s="8" t="s">
        <v>611</v>
      </c>
      <c r="I114" s="3"/>
    </row>
    <row r="115" spans="1:9" ht="60" customHeight="1" x14ac:dyDescent="0.65">
      <c r="A115" s="3">
        <v>113</v>
      </c>
      <c r="B115" s="3" t="s">
        <v>346</v>
      </c>
      <c r="C115" s="3" t="s">
        <v>11</v>
      </c>
      <c r="D115" s="3" t="s">
        <v>347</v>
      </c>
      <c r="E115" s="7" t="s">
        <v>395</v>
      </c>
      <c r="F115" s="5" t="s">
        <v>348</v>
      </c>
      <c r="G115" s="8" t="s">
        <v>612</v>
      </c>
      <c r="H115" s="8" t="s">
        <v>613</v>
      </c>
      <c r="I115" s="3"/>
    </row>
    <row r="116" spans="1:9" ht="60" customHeight="1" x14ac:dyDescent="0.65">
      <c r="A116" s="3">
        <v>114</v>
      </c>
      <c r="B116" s="3" t="s">
        <v>349</v>
      </c>
      <c r="C116" s="3" t="s">
        <v>11</v>
      </c>
      <c r="D116" s="3" t="s">
        <v>350</v>
      </c>
      <c r="E116" s="7" t="s">
        <v>395</v>
      </c>
      <c r="F116" s="5" t="s">
        <v>351</v>
      </c>
      <c r="G116" s="8" t="s">
        <v>614</v>
      </c>
      <c r="H116" s="8" t="s">
        <v>615</v>
      </c>
      <c r="I116" s="3"/>
    </row>
    <row r="117" spans="1:9" ht="60" customHeight="1" x14ac:dyDescent="0.65">
      <c r="A117" s="3">
        <v>115</v>
      </c>
      <c r="B117" s="3" t="s">
        <v>352</v>
      </c>
      <c r="C117" s="3" t="s">
        <v>11</v>
      </c>
      <c r="D117" s="3" t="s">
        <v>353</v>
      </c>
      <c r="E117" s="7" t="s">
        <v>395</v>
      </c>
      <c r="F117" s="5" t="s">
        <v>354</v>
      </c>
      <c r="G117" s="8" t="s">
        <v>616</v>
      </c>
      <c r="H117" s="8" t="s">
        <v>617</v>
      </c>
      <c r="I117" s="3"/>
    </row>
    <row r="118" spans="1:9" ht="60" customHeight="1" x14ac:dyDescent="0.65">
      <c r="A118" s="3">
        <v>116</v>
      </c>
      <c r="B118" s="3" t="s">
        <v>355</v>
      </c>
      <c r="C118" s="3" t="s">
        <v>11</v>
      </c>
      <c r="D118" s="3" t="s">
        <v>356</v>
      </c>
      <c r="E118" s="7" t="s">
        <v>395</v>
      </c>
      <c r="F118" s="5" t="s">
        <v>357</v>
      </c>
      <c r="G118" s="8" t="s">
        <v>618</v>
      </c>
      <c r="H118" s="8" t="s">
        <v>619</v>
      </c>
      <c r="I118" s="3"/>
    </row>
    <row r="119" spans="1:9" ht="60" customHeight="1" x14ac:dyDescent="0.65">
      <c r="A119" s="3">
        <v>117</v>
      </c>
      <c r="B119" s="3" t="s">
        <v>358</v>
      </c>
      <c r="C119" s="3" t="s">
        <v>11</v>
      </c>
      <c r="D119" s="3" t="s">
        <v>359</v>
      </c>
      <c r="E119" s="7" t="s">
        <v>395</v>
      </c>
      <c r="F119" s="5" t="s">
        <v>360</v>
      </c>
      <c r="G119" s="8" t="s">
        <v>620</v>
      </c>
      <c r="H119" s="8" t="s">
        <v>621</v>
      </c>
      <c r="I119" s="3"/>
    </row>
    <row r="120" spans="1:9" ht="60" customHeight="1" x14ac:dyDescent="0.65">
      <c r="A120" s="3">
        <v>118</v>
      </c>
      <c r="B120" s="3" t="s">
        <v>361</v>
      </c>
      <c r="C120" s="3" t="s">
        <v>11</v>
      </c>
      <c r="D120" s="3" t="s">
        <v>362</v>
      </c>
      <c r="E120" s="7" t="s">
        <v>395</v>
      </c>
      <c r="F120" s="5" t="s">
        <v>363</v>
      </c>
      <c r="G120" s="8" t="s">
        <v>622</v>
      </c>
      <c r="H120" s="8" t="s">
        <v>623</v>
      </c>
      <c r="I120" s="3"/>
    </row>
    <row r="121" spans="1:9" ht="60" customHeight="1" x14ac:dyDescent="0.65">
      <c r="A121" s="3">
        <v>119</v>
      </c>
      <c r="B121" s="3" t="s">
        <v>364</v>
      </c>
      <c r="C121" s="3" t="s">
        <v>11</v>
      </c>
      <c r="D121" s="3" t="s">
        <v>365</v>
      </c>
      <c r="E121" s="7" t="s">
        <v>395</v>
      </c>
      <c r="F121" s="5" t="s">
        <v>366</v>
      </c>
      <c r="G121" s="8" t="s">
        <v>624</v>
      </c>
      <c r="H121" s="8" t="s">
        <v>625</v>
      </c>
      <c r="I121" s="3"/>
    </row>
    <row r="122" spans="1:9" ht="60" customHeight="1" x14ac:dyDescent="0.65">
      <c r="A122" s="3">
        <v>120</v>
      </c>
      <c r="B122" s="3" t="s">
        <v>367</v>
      </c>
      <c r="C122" s="3" t="s">
        <v>11</v>
      </c>
      <c r="D122" s="3" t="s">
        <v>368</v>
      </c>
      <c r="E122" s="7" t="s">
        <v>395</v>
      </c>
      <c r="F122" s="5" t="s">
        <v>369</v>
      </c>
      <c r="G122" s="8" t="s">
        <v>626</v>
      </c>
      <c r="H122" s="8" t="s">
        <v>627</v>
      </c>
      <c r="I122" s="3"/>
    </row>
    <row r="123" spans="1:9" ht="60" customHeight="1" x14ac:dyDescent="0.65">
      <c r="A123" s="3">
        <v>121</v>
      </c>
      <c r="B123" s="3" t="s">
        <v>370</v>
      </c>
      <c r="C123" s="3" t="s">
        <v>11</v>
      </c>
      <c r="D123" s="3" t="s">
        <v>371</v>
      </c>
      <c r="E123" s="7" t="s">
        <v>395</v>
      </c>
      <c r="F123" s="5" t="s">
        <v>372</v>
      </c>
      <c r="G123" s="8" t="s">
        <v>628</v>
      </c>
      <c r="H123" s="8" t="s">
        <v>629</v>
      </c>
      <c r="I123" s="3"/>
    </row>
    <row r="124" spans="1:9" ht="60" customHeight="1" x14ac:dyDescent="0.65">
      <c r="A124" s="3">
        <v>122</v>
      </c>
      <c r="B124" s="3" t="s">
        <v>373</v>
      </c>
      <c r="C124" s="3" t="s">
        <v>11</v>
      </c>
      <c r="D124" s="3" t="s">
        <v>374</v>
      </c>
      <c r="E124" s="7" t="s">
        <v>395</v>
      </c>
      <c r="F124" s="5" t="s">
        <v>375</v>
      </c>
      <c r="G124" s="8" t="s">
        <v>630</v>
      </c>
      <c r="H124" s="8" t="s">
        <v>631</v>
      </c>
      <c r="I124" s="3"/>
    </row>
    <row r="125" spans="1:9" ht="60" customHeight="1" x14ac:dyDescent="0.65">
      <c r="A125" s="3">
        <v>123</v>
      </c>
      <c r="B125" s="3" t="s">
        <v>376</v>
      </c>
      <c r="C125" s="3" t="s">
        <v>11</v>
      </c>
      <c r="D125" s="3" t="s">
        <v>377</v>
      </c>
      <c r="E125" s="7" t="s">
        <v>395</v>
      </c>
      <c r="F125" s="5" t="s">
        <v>378</v>
      </c>
      <c r="G125" s="8" t="s">
        <v>632</v>
      </c>
      <c r="H125" s="8" t="s">
        <v>633</v>
      </c>
      <c r="I125" s="3"/>
    </row>
    <row r="126" spans="1:9" ht="60" customHeight="1" x14ac:dyDescent="0.65">
      <c r="A126" s="3">
        <v>124</v>
      </c>
      <c r="B126" s="3" t="s">
        <v>379</v>
      </c>
      <c r="C126" s="3" t="s">
        <v>11</v>
      </c>
      <c r="D126" s="3" t="s">
        <v>380</v>
      </c>
      <c r="E126" s="7" t="s">
        <v>395</v>
      </c>
      <c r="F126" s="5" t="s">
        <v>381</v>
      </c>
      <c r="G126" s="8" t="s">
        <v>634</v>
      </c>
      <c r="H126" s="8" t="s">
        <v>635</v>
      </c>
      <c r="I126" s="3"/>
    </row>
    <row r="127" spans="1:9" ht="60" customHeight="1" x14ac:dyDescent="0.65">
      <c r="A127" s="3">
        <v>125</v>
      </c>
      <c r="B127" s="3" t="s">
        <v>382</v>
      </c>
      <c r="C127" s="3" t="s">
        <v>11</v>
      </c>
      <c r="D127" s="3" t="s">
        <v>383</v>
      </c>
      <c r="E127" s="7" t="s">
        <v>387</v>
      </c>
      <c r="F127" s="5" t="s">
        <v>384</v>
      </c>
      <c r="G127" s="5"/>
      <c r="H127" s="5"/>
      <c r="I127" s="3"/>
    </row>
    <row r="128" spans="1:9" x14ac:dyDescent="0.65">
      <c r="A128" s="80"/>
      <c r="B128" s="80"/>
      <c r="C128" s="80"/>
      <c r="D128" s="80"/>
      <c r="E128" s="80"/>
      <c r="F128" s="81"/>
      <c r="G128" s="81"/>
      <c r="H128" s="81"/>
      <c r="I128" s="80"/>
    </row>
    <row r="129" spans="1:9" x14ac:dyDescent="0.65">
      <c r="A129" s="80"/>
      <c r="B129" s="80"/>
      <c r="C129" s="80"/>
      <c r="D129" s="80"/>
      <c r="E129" s="80"/>
      <c r="F129" s="81"/>
      <c r="G129" s="81"/>
      <c r="H129" s="81"/>
      <c r="I129" s="80"/>
    </row>
    <row r="130" spans="1:9" ht="39.950000000000003" customHeight="1" x14ac:dyDescent="0.65">
      <c r="A130" s="82" t="s">
        <v>385</v>
      </c>
      <c r="B130" s="80"/>
      <c r="C130" s="80"/>
      <c r="D130" s="80"/>
      <c r="E130" s="80"/>
      <c r="F130" s="81"/>
      <c r="G130" s="83" t="s">
        <v>386</v>
      </c>
      <c r="H130" s="81"/>
      <c r="I130" s="80"/>
    </row>
    <row r="131" spans="1:9" x14ac:dyDescent="0.65">
      <c r="A131" s="80"/>
      <c r="B131" s="80"/>
      <c r="C131" s="80"/>
      <c r="D131" s="80"/>
      <c r="E131" s="80"/>
      <c r="F131" s="81"/>
      <c r="G131" s="81"/>
      <c r="H131" s="81"/>
      <c r="I131" s="80"/>
    </row>
    <row r="132" spans="1:9" x14ac:dyDescent="0.65">
      <c r="A132" s="80"/>
      <c r="B132" s="80"/>
      <c r="C132" s="80"/>
      <c r="D132" s="80"/>
      <c r="E132" s="80"/>
      <c r="F132" s="81"/>
      <c r="G132" s="81"/>
      <c r="H132" s="81"/>
      <c r="I132" s="80"/>
    </row>
    <row r="133" spans="1:9" x14ac:dyDescent="0.65">
      <c r="A133" s="80"/>
      <c r="B133" s="80"/>
      <c r="C133" s="80"/>
      <c r="D133" s="80"/>
      <c r="E133" s="80"/>
      <c r="F133" s="81"/>
      <c r="G133" s="81"/>
      <c r="H133" s="81"/>
      <c r="I133" s="80"/>
    </row>
    <row r="134" spans="1:9" x14ac:dyDescent="0.65">
      <c r="A134" s="80"/>
      <c r="B134" s="80"/>
      <c r="C134" s="80"/>
      <c r="D134" s="80"/>
      <c r="E134" s="80"/>
      <c r="F134" s="81"/>
      <c r="G134" s="81"/>
      <c r="H134" s="81"/>
      <c r="I134" s="80"/>
    </row>
    <row r="135" spans="1:9" x14ac:dyDescent="0.65">
      <c r="A135" s="80"/>
      <c r="B135" s="80"/>
      <c r="C135" s="80"/>
      <c r="D135" s="80"/>
      <c r="E135" s="80"/>
      <c r="F135" s="81"/>
      <c r="G135" s="81"/>
      <c r="H135" s="81"/>
      <c r="I135" s="80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128:I129"/>
    <mergeCell ref="A130:F135"/>
    <mergeCell ref="G130:I135"/>
  </mergeCells>
  <printOptions horizontalCentered="1"/>
  <pageMargins left="0.3" right="0.2" top="0.2" bottom="0.4" header="0.2" footer="0.2"/>
  <pageSetup paperSize="9" orientation="landscape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35"/>
  <sheetViews>
    <sheetView topLeftCell="X1" workbookViewId="0">
      <selection activeCell="AT2" sqref="AT2"/>
    </sheetView>
  </sheetViews>
  <sheetFormatPr defaultColWidth="8.75" defaultRowHeight="23.25" x14ac:dyDescent="0.65"/>
  <cols>
    <col min="1" max="1" width="6" style="12" customWidth="1"/>
    <col min="2" max="2" width="16" style="12" customWidth="1"/>
    <col min="3" max="3" width="4" style="12" customWidth="1"/>
    <col min="4" max="4" width="12" style="12" customWidth="1"/>
    <col min="5" max="5" width="13" style="12" customWidth="1"/>
    <col min="6" max="6" width="23" style="13" customWidth="1"/>
    <col min="7" max="8" width="17" style="13" customWidth="1"/>
    <col min="9" max="9" width="15" style="12" customWidth="1"/>
    <col min="10" max="10" width="11.625" style="49" customWidth="1"/>
    <col min="11" max="11" width="9.5" style="49" customWidth="1"/>
    <col min="12" max="12" width="10.375" style="49" customWidth="1"/>
    <col min="13" max="13" width="11.125" style="50" customWidth="1"/>
    <col min="14" max="17" width="8.25" style="49" customWidth="1"/>
    <col min="18" max="18" width="12.625" style="49" customWidth="1"/>
    <col min="19" max="19" width="12.75" style="49" customWidth="1"/>
    <col min="20" max="20" width="9.75" style="49" customWidth="1"/>
    <col min="21" max="21" width="12.5" style="49" customWidth="1"/>
    <col min="22" max="22" width="13.125" style="50" customWidth="1"/>
    <col min="23" max="24" width="8.25" style="49" customWidth="1"/>
    <col min="25" max="25" width="11.25" style="49" customWidth="1"/>
    <col min="26" max="26" width="9.5" style="49" customWidth="1"/>
    <col min="27" max="27" width="9.125" style="49" customWidth="1"/>
    <col min="28" max="28" width="9.125" style="51" customWidth="1"/>
    <col min="29" max="29" width="8" style="49" hidden="1" customWidth="1"/>
    <col min="30" max="30" width="15.75" style="49" hidden="1" customWidth="1"/>
    <col min="31" max="31" width="8" style="49" hidden="1" customWidth="1"/>
    <col min="32" max="32" width="11.625" style="49" hidden="1" customWidth="1"/>
    <col min="33" max="33" width="15.75" style="49" hidden="1" customWidth="1"/>
    <col min="34" max="34" width="11.875" style="49" hidden="1" customWidth="1"/>
    <col min="35" max="35" width="12.5" style="49" hidden="1" customWidth="1"/>
    <col min="36" max="36" width="13" style="49" hidden="1" customWidth="1"/>
    <col min="37" max="37" width="11.875" style="49" hidden="1" customWidth="1"/>
    <col min="38" max="38" width="12.5" style="49" hidden="1" customWidth="1"/>
    <col min="39" max="39" width="13" style="49" hidden="1" customWidth="1"/>
    <col min="40" max="40" width="11.875" style="49" hidden="1" customWidth="1"/>
    <col min="41" max="41" width="12.5" style="49" hidden="1" customWidth="1"/>
    <col min="42" max="42" width="13" style="49" hidden="1" customWidth="1"/>
    <col min="43" max="43" width="8" style="49" hidden="1" customWidth="1"/>
    <col min="44" max="44" width="8.75" style="49"/>
    <col min="45" max="45" width="9.75" style="49" customWidth="1"/>
    <col min="46" max="51" width="8.75" style="49"/>
    <col min="52" max="52" width="10.125" style="49" customWidth="1"/>
    <col min="53" max="53" width="10.625" style="49" customWidth="1"/>
    <col min="54" max="54" width="9.125" style="49" bestFit="1" customWidth="1"/>
    <col min="55" max="55" width="36.625" style="49" customWidth="1"/>
    <col min="56" max="16384" width="8.75" style="12"/>
  </cols>
  <sheetData>
    <row r="1" spans="1:55" ht="159.94999999999999" customHeight="1" thickTop="1" x14ac:dyDescent="0.65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86" t="s">
        <v>636</v>
      </c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14"/>
      <c r="AC1" s="15" t="s">
        <v>3</v>
      </c>
      <c r="AD1" s="15" t="s">
        <v>637</v>
      </c>
      <c r="AE1" s="16" t="s">
        <v>3</v>
      </c>
      <c r="AF1" s="16" t="s">
        <v>638</v>
      </c>
      <c r="AG1" s="16" t="s">
        <v>637</v>
      </c>
      <c r="AH1" s="17" t="s">
        <v>639</v>
      </c>
      <c r="AI1" s="17" t="s">
        <v>640</v>
      </c>
      <c r="AJ1" s="17" t="s">
        <v>641</v>
      </c>
      <c r="AK1" s="18" t="s">
        <v>639</v>
      </c>
      <c r="AL1" s="18" t="s">
        <v>640</v>
      </c>
      <c r="AM1" s="18" t="s">
        <v>641</v>
      </c>
      <c r="AN1" s="19" t="s">
        <v>639</v>
      </c>
      <c r="AO1" s="19" t="s">
        <v>640</v>
      </c>
      <c r="AP1" s="19" t="s">
        <v>641</v>
      </c>
      <c r="AQ1" s="20"/>
      <c r="AR1" s="21" t="s">
        <v>642</v>
      </c>
      <c r="AS1" s="21" t="s">
        <v>643</v>
      </c>
      <c r="AT1" s="21" t="s">
        <v>644</v>
      </c>
      <c r="AU1" s="21" t="s">
        <v>645</v>
      </c>
      <c r="AV1" s="21" t="s">
        <v>646</v>
      </c>
      <c r="AW1" s="21" t="s">
        <v>647</v>
      </c>
      <c r="AX1" s="21" t="s">
        <v>639</v>
      </c>
      <c r="AY1" s="21" t="s">
        <v>648</v>
      </c>
      <c r="AZ1" s="21" t="s">
        <v>649</v>
      </c>
      <c r="BA1" s="21" t="s">
        <v>650</v>
      </c>
      <c r="BB1" s="22" t="s">
        <v>651</v>
      </c>
      <c r="BC1" s="23" t="s">
        <v>652</v>
      </c>
    </row>
    <row r="2" spans="1:55" ht="69.95" customHeight="1" thickBot="1" x14ac:dyDescent="0.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24" t="s">
        <v>639</v>
      </c>
      <c r="K2" s="25" t="s">
        <v>638</v>
      </c>
      <c r="L2" s="25" t="s">
        <v>653</v>
      </c>
      <c r="M2" s="26" t="s">
        <v>654</v>
      </c>
      <c r="N2" s="25" t="s">
        <v>655</v>
      </c>
      <c r="O2" s="25" t="s">
        <v>656</v>
      </c>
      <c r="P2" s="25" t="s">
        <v>657</v>
      </c>
      <c r="Q2" s="25" t="s">
        <v>640</v>
      </c>
      <c r="R2" s="25" t="s">
        <v>658</v>
      </c>
      <c r="S2" s="25" t="s">
        <v>659</v>
      </c>
      <c r="T2" s="25" t="s">
        <v>660</v>
      </c>
      <c r="U2" s="25" t="s">
        <v>661</v>
      </c>
      <c r="V2" s="26" t="s">
        <v>662</v>
      </c>
      <c r="W2" s="25" t="s">
        <v>663</v>
      </c>
      <c r="X2" s="25" t="s">
        <v>664</v>
      </c>
      <c r="Y2" s="25" t="s">
        <v>665</v>
      </c>
      <c r="Z2" s="25" t="s">
        <v>641</v>
      </c>
      <c r="AA2" s="25" t="s">
        <v>637</v>
      </c>
      <c r="AB2" s="27"/>
      <c r="AC2" s="28" t="s">
        <v>666</v>
      </c>
      <c r="AD2" s="28">
        <v>1</v>
      </c>
      <c r="AE2" s="29" t="s">
        <v>666</v>
      </c>
      <c r="AF2" s="29">
        <v>2</v>
      </c>
      <c r="AG2" s="29">
        <v>1</v>
      </c>
      <c r="AH2" s="30">
        <v>2</v>
      </c>
      <c r="AI2" s="30">
        <v>1</v>
      </c>
      <c r="AJ2" s="30">
        <v>1</v>
      </c>
      <c r="AK2" s="31"/>
      <c r="AL2" s="31">
        <v>2</v>
      </c>
      <c r="AM2" s="31">
        <v>1</v>
      </c>
      <c r="AN2" s="32"/>
      <c r="AO2" s="32">
        <v>1</v>
      </c>
      <c r="AP2" s="32">
        <v>2</v>
      </c>
      <c r="AQ2" s="33"/>
      <c r="AR2" s="34">
        <f>COUNTA($A$3:$A127)</f>
        <v>125</v>
      </c>
      <c r="AS2" s="34">
        <f>COUNTIF($C$3:$C127,"ស្រី")</f>
        <v>39</v>
      </c>
      <c r="AT2" s="34">
        <f>COUNTIF($AA$3:$AA127,1)</f>
        <v>113</v>
      </c>
      <c r="AU2" s="34">
        <f>DCOUNT($A$2:$AA127,"ផ្ទៀងផ្ទាត់ចុងក្រោយ",$AC$1:$AD$2)</f>
        <v>33</v>
      </c>
      <c r="AV2" s="34">
        <f>COUNTIF($AA$3:$AA$127,2)</f>
        <v>12</v>
      </c>
      <c r="AW2" s="34">
        <f>COUNTIF(K:K,2)</f>
        <v>5</v>
      </c>
      <c r="AX2" s="34">
        <f>DCOUNT($A$2:$AA127,"គ្មានស្នាមមេដៃ",$AH$1:$AJ$2)</f>
        <v>0</v>
      </c>
      <c r="AY2" s="34">
        <f>DCOUNT($A$2:$AA127,"NID_problem",$AK$1:$AM$2)</f>
        <v>6</v>
      </c>
      <c r="AZ2" s="34">
        <f>DCOUNT($A$2:$AA127,"NID_problem",$AN$1:$AP$2)</f>
        <v>0</v>
      </c>
      <c r="BA2" s="34">
        <f>((AR2-AT2)-SUM(AW2,AX2,AY2,AZ2))</f>
        <v>1</v>
      </c>
      <c r="BB2" s="35" t="str">
        <f>IF((AR2-AT2)=(AW2+AY2+AZ2+AX2+BA2),"ត្រឹមត្រូវ","មិនត្រឹមត្រូវ")</f>
        <v>ត្រឹមត្រូវ</v>
      </c>
      <c r="BC2" s="36"/>
    </row>
    <row r="3" spans="1:55" ht="60" customHeight="1" x14ac:dyDescent="0.65">
      <c r="A3" s="3">
        <v>1</v>
      </c>
      <c r="B3" s="3" t="s">
        <v>10</v>
      </c>
      <c r="C3" s="3" t="s">
        <v>668</v>
      </c>
      <c r="D3" s="3" t="s">
        <v>12</v>
      </c>
      <c r="E3" s="7" t="s">
        <v>387</v>
      </c>
      <c r="F3" s="5" t="s">
        <v>13</v>
      </c>
      <c r="G3" s="53" t="s">
        <v>396</v>
      </c>
      <c r="H3" s="53" t="s">
        <v>397</v>
      </c>
      <c r="I3" s="3"/>
      <c r="J3" s="37"/>
      <c r="K3" s="38">
        <f>IF(OR(H3="បរទេស",G3="បរទេស"),2,1)</f>
        <v>1</v>
      </c>
      <c r="L3" s="3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</f>
        <v>180474808</v>
      </c>
      <c r="M3" s="40" t="str">
        <f>IF(L3="បរទេស","បរទេស",IF(AND($BC$2=1,LEN(L3)=8),"0"&amp;L3,IF(LEN(L3)&gt;9,2,LEFT(L3,9))))</f>
        <v>180474808</v>
      </c>
      <c r="N3" s="41">
        <f>IF(L3="បរទេស",1,IF((LEN($M3)-9)=0,1,2))</f>
        <v>1</v>
      </c>
      <c r="O3" s="41">
        <f>IF(M3="",2,1)</f>
        <v>1</v>
      </c>
      <c r="P3" s="41">
        <f t="shared" ref="P3:P34" si="0">IF(M3="បរទេស",1,IF(COUNTIF(M:M,$M3)&gt;1,2,1))</f>
        <v>1</v>
      </c>
      <c r="Q3" s="42">
        <f>IF(M3="បរទេស",1,MAX(N3:P3))</f>
        <v>1</v>
      </c>
      <c r="R3" s="43" t="str">
        <f>H3</f>
        <v>012 526 864</v>
      </c>
      <c r="S3" s="39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012526864</v>
      </c>
      <c r="T3" s="41" t="e">
        <f>LEFT(S3, SEARCH("/",S3,1)-1)</f>
        <v>#VALUE!</v>
      </c>
      <c r="U3" s="39" t="str">
        <f>IFERROR(T3,S3)</f>
        <v>012526864</v>
      </c>
      <c r="V3" s="44" t="str">
        <f>IF(LEFT(U3,5)="បរទេស","បរទេស",IF(LEFT(U3,3)="855","0"&amp;MID(U3,4,10),IF(LEFT(U3,1)="0",MID(U3,1,10),IF(LEFT(U3,1)&gt;=1,"0"&amp;MID(U3,1,10),U3))))</f>
        <v>012526864</v>
      </c>
      <c r="W3" s="41">
        <f>IF(V3="បរទេស",1,IF(OR(LEN(V3)=9,LEN(V3)=10),1,2))</f>
        <v>1</v>
      </c>
      <c r="X3" s="45">
        <f>IF(V3="",2,1)</f>
        <v>1</v>
      </c>
      <c r="Y3" s="41">
        <f t="shared" ref="Y3:Y34" si="1">IF(V3="បរទេស",1,IF(COUNTIF(V:V,$V3)&gt;1,2,1))</f>
        <v>1</v>
      </c>
      <c r="Z3" s="42">
        <f>IF(V3="បរទេស",1,MAX(W3:Y3))</f>
        <v>1</v>
      </c>
      <c r="AA3" s="42">
        <f>IF(K3=2,2,MAX(J3,Q3,Z3,Z3))</f>
        <v>1</v>
      </c>
      <c r="AB3" s="46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8"/>
      <c r="AR3" s="84" t="s">
        <v>667</v>
      </c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5"/>
    </row>
    <row r="4" spans="1:55" ht="60" customHeight="1" x14ac:dyDescent="0.65">
      <c r="A4" s="3">
        <v>2</v>
      </c>
      <c r="B4" s="3" t="s">
        <v>14</v>
      </c>
      <c r="C4" s="3" t="s">
        <v>668</v>
      </c>
      <c r="D4" s="3" t="s">
        <v>15</v>
      </c>
      <c r="E4" s="7" t="s">
        <v>387</v>
      </c>
      <c r="F4" s="5" t="s">
        <v>16</v>
      </c>
      <c r="G4" s="53" t="s">
        <v>398</v>
      </c>
      <c r="H4" s="53" t="s">
        <v>399</v>
      </c>
      <c r="I4" s="3"/>
      <c r="J4" s="37"/>
      <c r="K4" s="38">
        <f t="shared" ref="K4:K67" si="2">IF(OR(H4="បរទេស",G4="បរទេស"),2,1)</f>
        <v>1</v>
      </c>
      <c r="L4" s="39" t="str">
        <f t="shared" ref="L4:L67" si="3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</f>
        <v>180760721</v>
      </c>
      <c r="M4" s="40" t="str">
        <f t="shared" ref="M4:M67" si="4">IF(L4="បរទេស","បរទេស",IF(AND($BC$2=1,LEN(L4)=8),"0"&amp;L4,IF(LEN(L4)&gt;9,2,LEFT(L4,9))))</f>
        <v>180760721</v>
      </c>
      <c r="N4" s="41">
        <f t="shared" ref="N4:N67" si="5">IF(L4="បរទេស",1,IF((LEN($M4)-9)=0,1,2))</f>
        <v>1</v>
      </c>
      <c r="O4" s="41">
        <f t="shared" ref="O4:O67" si="6">IF(M4="",2,1)</f>
        <v>1</v>
      </c>
      <c r="P4" s="41">
        <f t="shared" si="0"/>
        <v>1</v>
      </c>
      <c r="Q4" s="42">
        <f t="shared" ref="Q4:Q67" si="7">IF(M4="បរទេស",1,MAX(N4:P4))</f>
        <v>1</v>
      </c>
      <c r="R4" s="43" t="str">
        <f t="shared" ref="R4:R67" si="8">H4</f>
        <v>077 974 778/098 538 787</v>
      </c>
      <c r="S4" s="39" t="str">
        <f t="shared" ref="S4:S67" si="9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077974778/098538787</v>
      </c>
      <c r="T4" s="41" t="str">
        <f t="shared" ref="T4:T67" si="10">LEFT(S4, SEARCH("/",S4,1)-1)</f>
        <v>077974778</v>
      </c>
      <c r="U4" s="39" t="str">
        <f t="shared" ref="U4:U67" si="11">IFERROR(T4,S4)</f>
        <v>077974778</v>
      </c>
      <c r="V4" s="44" t="str">
        <f t="shared" ref="V4:V67" si="12">IF(LEFT(U4,5)="បរទេស","បរទេស",IF(LEFT(U4,3)="855","0"&amp;MID(U4,4,10),IF(LEFT(U4,1)="0",MID(U4,1,10),IF(LEFT(U4,1)&gt;=1,"0"&amp;MID(U4,1,10),U4))))</f>
        <v>077974778</v>
      </c>
      <c r="W4" s="41">
        <f t="shared" ref="W4:W67" si="13">IF(V4="បរទេស",1,IF(OR(LEN(V4)=9,LEN(V4)=10),1,2))</f>
        <v>1</v>
      </c>
      <c r="X4" s="45">
        <f t="shared" ref="X4:X67" si="14">IF(V4="",2,1)</f>
        <v>1</v>
      </c>
      <c r="Y4" s="41">
        <f t="shared" si="1"/>
        <v>1</v>
      </c>
      <c r="Z4" s="42">
        <f t="shared" ref="Z4:Z67" si="15">IF(V4="បរទេស",1,MAX(W4:Y4))</f>
        <v>1</v>
      </c>
      <c r="AA4" s="42">
        <f t="shared" ref="AA4:AA67" si="16">IF(K4=2,2,MAX(J4,Q4,Z4,Z4))</f>
        <v>1</v>
      </c>
    </row>
    <row r="5" spans="1:55" ht="60" customHeight="1" x14ac:dyDescent="0.65">
      <c r="A5" s="3">
        <v>3</v>
      </c>
      <c r="B5" s="3" t="s">
        <v>17</v>
      </c>
      <c r="C5" s="3" t="s">
        <v>666</v>
      </c>
      <c r="D5" s="3" t="s">
        <v>19</v>
      </c>
      <c r="E5" s="7" t="s">
        <v>387</v>
      </c>
      <c r="F5" s="5" t="s">
        <v>20</v>
      </c>
      <c r="G5" s="53" t="s">
        <v>400</v>
      </c>
      <c r="H5" s="53" t="s">
        <v>401</v>
      </c>
      <c r="I5" s="3"/>
      <c r="J5" s="37"/>
      <c r="K5" s="38">
        <f t="shared" si="2"/>
        <v>1</v>
      </c>
      <c r="L5" s="39" t="str">
        <f t="shared" si="3"/>
        <v>180247078</v>
      </c>
      <c r="M5" s="40" t="str">
        <f t="shared" si="4"/>
        <v>180247078</v>
      </c>
      <c r="N5" s="41">
        <f t="shared" si="5"/>
        <v>1</v>
      </c>
      <c r="O5" s="41">
        <f t="shared" si="6"/>
        <v>1</v>
      </c>
      <c r="P5" s="41">
        <f t="shared" si="0"/>
        <v>1</v>
      </c>
      <c r="Q5" s="42">
        <f t="shared" si="7"/>
        <v>1</v>
      </c>
      <c r="R5" s="43" t="str">
        <f t="shared" si="8"/>
        <v>017 655 756/012 832 316</v>
      </c>
      <c r="S5" s="39" t="str">
        <f t="shared" si="9"/>
        <v>017655756/012832316</v>
      </c>
      <c r="T5" s="41" t="str">
        <f t="shared" si="10"/>
        <v>017655756</v>
      </c>
      <c r="U5" s="39" t="str">
        <f t="shared" si="11"/>
        <v>017655756</v>
      </c>
      <c r="V5" s="44" t="str">
        <f t="shared" si="12"/>
        <v>017655756</v>
      </c>
      <c r="W5" s="41">
        <f t="shared" si="13"/>
        <v>1</v>
      </c>
      <c r="X5" s="45">
        <f t="shared" si="14"/>
        <v>1</v>
      </c>
      <c r="Y5" s="41">
        <f t="shared" si="1"/>
        <v>1</v>
      </c>
      <c r="Z5" s="42">
        <f t="shared" si="15"/>
        <v>1</v>
      </c>
      <c r="AA5" s="42">
        <f t="shared" si="16"/>
        <v>1</v>
      </c>
    </row>
    <row r="6" spans="1:55" ht="60" customHeight="1" x14ac:dyDescent="0.65">
      <c r="A6" s="3">
        <v>4</v>
      </c>
      <c r="B6" s="3" t="s">
        <v>21</v>
      </c>
      <c r="C6" s="3" t="s">
        <v>666</v>
      </c>
      <c r="D6" s="3" t="s">
        <v>22</v>
      </c>
      <c r="E6" s="7" t="s">
        <v>387</v>
      </c>
      <c r="F6" s="5" t="s">
        <v>23</v>
      </c>
      <c r="G6" s="53" t="s">
        <v>402</v>
      </c>
      <c r="H6" s="53" t="s">
        <v>403</v>
      </c>
      <c r="I6" s="3"/>
      <c r="J6" s="37"/>
      <c r="K6" s="38">
        <f t="shared" si="2"/>
        <v>1</v>
      </c>
      <c r="L6" s="39" t="str">
        <f t="shared" si="3"/>
        <v>180685006</v>
      </c>
      <c r="M6" s="40" t="str">
        <f t="shared" si="4"/>
        <v>180685006</v>
      </c>
      <c r="N6" s="41">
        <f t="shared" si="5"/>
        <v>1</v>
      </c>
      <c r="O6" s="41">
        <f t="shared" si="6"/>
        <v>1</v>
      </c>
      <c r="P6" s="41">
        <f t="shared" si="0"/>
        <v>1</v>
      </c>
      <c r="Q6" s="42">
        <f t="shared" si="7"/>
        <v>1</v>
      </c>
      <c r="R6" s="43" t="str">
        <f t="shared" si="8"/>
        <v>011 99 59 99/076 22 00 777</v>
      </c>
      <c r="S6" s="39" t="str">
        <f t="shared" si="9"/>
        <v>011995999/0762200777</v>
      </c>
      <c r="T6" s="41" t="str">
        <f t="shared" si="10"/>
        <v>011995999</v>
      </c>
      <c r="U6" s="39" t="str">
        <f t="shared" si="11"/>
        <v>011995999</v>
      </c>
      <c r="V6" s="44" t="str">
        <f t="shared" si="12"/>
        <v>011995999</v>
      </c>
      <c r="W6" s="41">
        <f t="shared" si="13"/>
        <v>1</v>
      </c>
      <c r="X6" s="45">
        <f t="shared" si="14"/>
        <v>1</v>
      </c>
      <c r="Y6" s="41">
        <f t="shared" si="1"/>
        <v>1</v>
      </c>
      <c r="Z6" s="42">
        <f t="shared" si="15"/>
        <v>1</v>
      </c>
      <c r="AA6" s="42">
        <f t="shared" si="16"/>
        <v>1</v>
      </c>
    </row>
    <row r="7" spans="1:55" ht="60" customHeight="1" x14ac:dyDescent="0.65">
      <c r="A7" s="3">
        <v>5</v>
      </c>
      <c r="B7" s="3" t="s">
        <v>24</v>
      </c>
      <c r="C7" s="3" t="s">
        <v>666</v>
      </c>
      <c r="D7" s="3" t="s">
        <v>25</v>
      </c>
      <c r="E7" s="7" t="s">
        <v>387</v>
      </c>
      <c r="F7" s="5" t="s">
        <v>26</v>
      </c>
      <c r="G7" s="53" t="s">
        <v>404</v>
      </c>
      <c r="H7" s="53" t="s">
        <v>405</v>
      </c>
      <c r="I7" s="3"/>
      <c r="J7" s="37"/>
      <c r="K7" s="38">
        <f t="shared" si="2"/>
        <v>1</v>
      </c>
      <c r="L7" s="39" t="str">
        <f t="shared" si="3"/>
        <v>170980410</v>
      </c>
      <c r="M7" s="40" t="str">
        <f t="shared" si="4"/>
        <v>170980410</v>
      </c>
      <c r="N7" s="41">
        <f t="shared" si="5"/>
        <v>1</v>
      </c>
      <c r="O7" s="41">
        <f t="shared" si="6"/>
        <v>1</v>
      </c>
      <c r="P7" s="41">
        <f t="shared" si="0"/>
        <v>1</v>
      </c>
      <c r="Q7" s="42">
        <f t="shared" si="7"/>
        <v>1</v>
      </c>
      <c r="R7" s="43" t="str">
        <f t="shared" si="8"/>
        <v>092 850 097/012 427 838</v>
      </c>
      <c r="S7" s="39" t="str">
        <f t="shared" si="9"/>
        <v>092850097/012427838</v>
      </c>
      <c r="T7" s="41" t="str">
        <f t="shared" si="10"/>
        <v>092850097</v>
      </c>
      <c r="U7" s="39" t="str">
        <f t="shared" si="11"/>
        <v>092850097</v>
      </c>
      <c r="V7" s="44" t="str">
        <f t="shared" si="12"/>
        <v>092850097</v>
      </c>
      <c r="W7" s="41">
        <f t="shared" si="13"/>
        <v>1</v>
      </c>
      <c r="X7" s="45">
        <f t="shared" si="14"/>
        <v>1</v>
      </c>
      <c r="Y7" s="41">
        <f t="shared" si="1"/>
        <v>1</v>
      </c>
      <c r="Z7" s="42">
        <f t="shared" si="15"/>
        <v>1</v>
      </c>
      <c r="AA7" s="42">
        <f t="shared" si="16"/>
        <v>1</v>
      </c>
    </row>
    <row r="8" spans="1:55" ht="60" customHeight="1" x14ac:dyDescent="0.65">
      <c r="A8" s="3">
        <v>6</v>
      </c>
      <c r="B8" s="3" t="s">
        <v>27</v>
      </c>
      <c r="C8" s="3" t="s">
        <v>668</v>
      </c>
      <c r="D8" s="3" t="s">
        <v>28</v>
      </c>
      <c r="E8" s="7" t="s">
        <v>387</v>
      </c>
      <c r="F8" s="5" t="s">
        <v>29</v>
      </c>
      <c r="G8" s="53" t="s">
        <v>406</v>
      </c>
      <c r="H8" s="53" t="s">
        <v>407</v>
      </c>
      <c r="I8" s="3"/>
      <c r="J8" s="37"/>
      <c r="K8" s="38">
        <f t="shared" si="2"/>
        <v>1</v>
      </c>
      <c r="L8" s="39" t="str">
        <f t="shared" si="3"/>
        <v>180813607</v>
      </c>
      <c r="M8" s="40" t="str">
        <f t="shared" si="4"/>
        <v>180813607</v>
      </c>
      <c r="N8" s="41">
        <f t="shared" si="5"/>
        <v>1</v>
      </c>
      <c r="O8" s="41">
        <f t="shared" si="6"/>
        <v>1</v>
      </c>
      <c r="P8" s="41">
        <f t="shared" si="0"/>
        <v>1</v>
      </c>
      <c r="Q8" s="42">
        <f t="shared" si="7"/>
        <v>1</v>
      </c>
      <c r="R8" s="43" t="str">
        <f t="shared" si="8"/>
        <v>012 823 195/092 874 149</v>
      </c>
      <c r="S8" s="39" t="str">
        <f t="shared" si="9"/>
        <v>012823195/092874149</v>
      </c>
      <c r="T8" s="41" t="str">
        <f t="shared" si="10"/>
        <v>012823195</v>
      </c>
      <c r="U8" s="39" t="str">
        <f t="shared" si="11"/>
        <v>012823195</v>
      </c>
      <c r="V8" s="44" t="str">
        <f t="shared" si="12"/>
        <v>012823195</v>
      </c>
      <c r="W8" s="41">
        <f t="shared" si="13"/>
        <v>1</v>
      </c>
      <c r="X8" s="45">
        <f t="shared" si="14"/>
        <v>1</v>
      </c>
      <c r="Y8" s="41">
        <f t="shared" si="1"/>
        <v>1</v>
      </c>
      <c r="Z8" s="42">
        <f t="shared" si="15"/>
        <v>1</v>
      </c>
      <c r="AA8" s="42">
        <f t="shared" si="16"/>
        <v>1</v>
      </c>
    </row>
    <row r="9" spans="1:55" ht="60" customHeight="1" x14ac:dyDescent="0.65">
      <c r="A9" s="3">
        <v>7</v>
      </c>
      <c r="B9" s="3" t="s">
        <v>30</v>
      </c>
      <c r="C9" s="3" t="s">
        <v>666</v>
      </c>
      <c r="D9" s="3" t="s">
        <v>31</v>
      </c>
      <c r="E9" s="7" t="s">
        <v>387</v>
      </c>
      <c r="F9" s="5" t="s">
        <v>32</v>
      </c>
      <c r="G9" s="53" t="s">
        <v>408</v>
      </c>
      <c r="H9" s="53" t="s">
        <v>409</v>
      </c>
      <c r="I9" s="3"/>
      <c r="J9" s="37"/>
      <c r="K9" s="38">
        <f t="shared" si="2"/>
        <v>1</v>
      </c>
      <c r="L9" s="39" t="str">
        <f t="shared" si="3"/>
        <v>150495462</v>
      </c>
      <c r="M9" s="40" t="str">
        <f t="shared" si="4"/>
        <v>150495462</v>
      </c>
      <c r="N9" s="41">
        <f t="shared" si="5"/>
        <v>1</v>
      </c>
      <c r="O9" s="41">
        <f t="shared" si="6"/>
        <v>1</v>
      </c>
      <c r="P9" s="41">
        <f t="shared" si="0"/>
        <v>1</v>
      </c>
      <c r="Q9" s="42">
        <f t="shared" si="7"/>
        <v>1</v>
      </c>
      <c r="R9" s="43" t="str">
        <f t="shared" si="8"/>
        <v>096 353 5557/093 985 151</v>
      </c>
      <c r="S9" s="39" t="str">
        <f t="shared" si="9"/>
        <v>0963535557/093985151</v>
      </c>
      <c r="T9" s="41" t="str">
        <f t="shared" si="10"/>
        <v>0963535557</v>
      </c>
      <c r="U9" s="39" t="str">
        <f t="shared" si="11"/>
        <v>0963535557</v>
      </c>
      <c r="V9" s="44" t="str">
        <f t="shared" si="12"/>
        <v>0963535557</v>
      </c>
      <c r="W9" s="41">
        <f t="shared" si="13"/>
        <v>1</v>
      </c>
      <c r="X9" s="45">
        <f t="shared" si="14"/>
        <v>1</v>
      </c>
      <c r="Y9" s="41">
        <f t="shared" si="1"/>
        <v>1</v>
      </c>
      <c r="Z9" s="42">
        <f t="shared" si="15"/>
        <v>1</v>
      </c>
      <c r="AA9" s="42">
        <f t="shared" si="16"/>
        <v>1</v>
      </c>
    </row>
    <row r="10" spans="1:55" ht="60" customHeight="1" x14ac:dyDescent="0.65">
      <c r="A10" s="3">
        <v>8</v>
      </c>
      <c r="B10" s="3" t="s">
        <v>33</v>
      </c>
      <c r="C10" s="3" t="s">
        <v>668</v>
      </c>
      <c r="D10" s="3" t="s">
        <v>34</v>
      </c>
      <c r="E10" s="7" t="s">
        <v>387</v>
      </c>
      <c r="F10" s="5" t="s">
        <v>35</v>
      </c>
      <c r="G10" s="53" t="s">
        <v>410</v>
      </c>
      <c r="H10" s="53" t="s">
        <v>411</v>
      </c>
      <c r="I10" s="3"/>
      <c r="J10" s="37"/>
      <c r="K10" s="38">
        <f t="shared" si="2"/>
        <v>1</v>
      </c>
      <c r="L10" s="39" t="str">
        <f t="shared" si="3"/>
        <v>180038251</v>
      </c>
      <c r="M10" s="40" t="str">
        <f t="shared" si="4"/>
        <v>180038251</v>
      </c>
      <c r="N10" s="41">
        <f t="shared" si="5"/>
        <v>1</v>
      </c>
      <c r="O10" s="41">
        <f t="shared" si="6"/>
        <v>1</v>
      </c>
      <c r="P10" s="41">
        <f t="shared" si="0"/>
        <v>1</v>
      </c>
      <c r="Q10" s="42">
        <f t="shared" si="7"/>
        <v>1</v>
      </c>
      <c r="R10" s="43" t="str">
        <f t="shared" si="8"/>
        <v>012 914 700/088 8 914 700</v>
      </c>
      <c r="S10" s="39" t="str">
        <f t="shared" si="9"/>
        <v>012914700/0888914700</v>
      </c>
      <c r="T10" s="41" t="str">
        <f t="shared" si="10"/>
        <v>012914700</v>
      </c>
      <c r="U10" s="39" t="str">
        <f t="shared" si="11"/>
        <v>012914700</v>
      </c>
      <c r="V10" s="44" t="str">
        <f t="shared" si="12"/>
        <v>012914700</v>
      </c>
      <c r="W10" s="41">
        <f t="shared" si="13"/>
        <v>1</v>
      </c>
      <c r="X10" s="45">
        <f t="shared" si="14"/>
        <v>1</v>
      </c>
      <c r="Y10" s="41">
        <f t="shared" si="1"/>
        <v>1</v>
      </c>
      <c r="Z10" s="42">
        <f t="shared" si="15"/>
        <v>1</v>
      </c>
      <c r="AA10" s="42">
        <f t="shared" si="16"/>
        <v>1</v>
      </c>
    </row>
    <row r="11" spans="1:55" ht="60" customHeight="1" x14ac:dyDescent="0.65">
      <c r="A11" s="3">
        <v>9</v>
      </c>
      <c r="B11" s="3" t="s">
        <v>36</v>
      </c>
      <c r="C11" s="3" t="s">
        <v>668</v>
      </c>
      <c r="D11" s="3" t="s">
        <v>37</v>
      </c>
      <c r="E11" s="7" t="s">
        <v>387</v>
      </c>
      <c r="F11" s="5" t="s">
        <v>38</v>
      </c>
      <c r="G11" s="53" t="s">
        <v>412</v>
      </c>
      <c r="H11" s="53" t="s">
        <v>413</v>
      </c>
      <c r="I11" s="3"/>
      <c r="J11" s="37"/>
      <c r="K11" s="38">
        <f t="shared" si="2"/>
        <v>1</v>
      </c>
      <c r="L11" s="39" t="str">
        <f t="shared" si="3"/>
        <v>200031445</v>
      </c>
      <c r="M11" s="40" t="str">
        <f t="shared" si="4"/>
        <v>200031445</v>
      </c>
      <c r="N11" s="41">
        <f t="shared" si="5"/>
        <v>1</v>
      </c>
      <c r="O11" s="41">
        <f t="shared" si="6"/>
        <v>1</v>
      </c>
      <c r="P11" s="41">
        <f t="shared" si="0"/>
        <v>1</v>
      </c>
      <c r="Q11" s="42">
        <f t="shared" si="7"/>
        <v>1</v>
      </c>
      <c r="R11" s="43" t="str">
        <f t="shared" si="8"/>
        <v>092 307 446/096 861 4168</v>
      </c>
      <c r="S11" s="39" t="str">
        <f t="shared" si="9"/>
        <v>092307446/0968614168</v>
      </c>
      <c r="T11" s="41" t="str">
        <f t="shared" si="10"/>
        <v>092307446</v>
      </c>
      <c r="U11" s="39" t="str">
        <f t="shared" si="11"/>
        <v>092307446</v>
      </c>
      <c r="V11" s="44" t="str">
        <f t="shared" si="12"/>
        <v>092307446</v>
      </c>
      <c r="W11" s="41">
        <f t="shared" si="13"/>
        <v>1</v>
      </c>
      <c r="X11" s="45">
        <f t="shared" si="14"/>
        <v>1</v>
      </c>
      <c r="Y11" s="41">
        <f t="shared" si="1"/>
        <v>1</v>
      </c>
      <c r="Z11" s="42">
        <f t="shared" si="15"/>
        <v>1</v>
      </c>
      <c r="AA11" s="42">
        <f t="shared" si="16"/>
        <v>1</v>
      </c>
    </row>
    <row r="12" spans="1:55" ht="60" customHeight="1" x14ac:dyDescent="0.65">
      <c r="A12" s="3">
        <v>10</v>
      </c>
      <c r="B12" s="3" t="s">
        <v>39</v>
      </c>
      <c r="C12" s="3" t="s">
        <v>668</v>
      </c>
      <c r="D12" s="3" t="s">
        <v>40</v>
      </c>
      <c r="E12" s="7" t="s">
        <v>388</v>
      </c>
      <c r="F12" s="5" t="s">
        <v>41</v>
      </c>
      <c r="G12" s="53" t="s">
        <v>414</v>
      </c>
      <c r="H12" s="53" t="s">
        <v>415</v>
      </c>
      <c r="I12" s="3"/>
      <c r="J12" s="37"/>
      <c r="K12" s="38">
        <f t="shared" si="2"/>
        <v>1</v>
      </c>
      <c r="L12" s="39" t="str">
        <f t="shared" si="3"/>
        <v>180749916</v>
      </c>
      <c r="M12" s="40" t="str">
        <f t="shared" si="4"/>
        <v>180749916</v>
      </c>
      <c r="N12" s="41">
        <f t="shared" si="5"/>
        <v>1</v>
      </c>
      <c r="O12" s="41">
        <f t="shared" si="6"/>
        <v>1</v>
      </c>
      <c r="P12" s="41">
        <f t="shared" si="0"/>
        <v>1</v>
      </c>
      <c r="Q12" s="42">
        <f t="shared" si="7"/>
        <v>1</v>
      </c>
      <c r="R12" s="43" t="str">
        <f t="shared" si="8"/>
        <v>012 216 175</v>
      </c>
      <c r="S12" s="39" t="str">
        <f t="shared" si="9"/>
        <v>012216175</v>
      </c>
      <c r="T12" s="41" t="e">
        <f t="shared" si="10"/>
        <v>#VALUE!</v>
      </c>
      <c r="U12" s="39" t="str">
        <f t="shared" si="11"/>
        <v>012216175</v>
      </c>
      <c r="V12" s="44" t="str">
        <f t="shared" si="12"/>
        <v>012216175</v>
      </c>
      <c r="W12" s="41">
        <f t="shared" si="13"/>
        <v>1</v>
      </c>
      <c r="X12" s="45">
        <f t="shared" si="14"/>
        <v>1</v>
      </c>
      <c r="Y12" s="41">
        <f t="shared" si="1"/>
        <v>1</v>
      </c>
      <c r="Z12" s="42">
        <f t="shared" si="15"/>
        <v>1</v>
      </c>
      <c r="AA12" s="42">
        <f t="shared" si="16"/>
        <v>1</v>
      </c>
    </row>
    <row r="13" spans="1:55" ht="60" customHeight="1" x14ac:dyDescent="0.65">
      <c r="A13" s="3">
        <v>11</v>
      </c>
      <c r="B13" s="3" t="s">
        <v>42</v>
      </c>
      <c r="C13" s="3" t="s">
        <v>666</v>
      </c>
      <c r="D13" s="3" t="s">
        <v>43</v>
      </c>
      <c r="E13" s="7" t="s">
        <v>389</v>
      </c>
      <c r="F13" s="5" t="s">
        <v>44</v>
      </c>
      <c r="G13" s="52" t="s">
        <v>638</v>
      </c>
      <c r="H13" s="52" t="s">
        <v>638</v>
      </c>
      <c r="I13" s="3"/>
      <c r="J13" s="37"/>
      <c r="K13" s="38">
        <f t="shared" si="2"/>
        <v>2</v>
      </c>
      <c r="L13" s="39" t="str">
        <f t="shared" si="3"/>
        <v>បរទេស</v>
      </c>
      <c r="M13" s="40" t="str">
        <f t="shared" si="4"/>
        <v>បរទេស</v>
      </c>
      <c r="N13" s="41">
        <f t="shared" si="5"/>
        <v>1</v>
      </c>
      <c r="O13" s="41">
        <f t="shared" si="6"/>
        <v>1</v>
      </c>
      <c r="P13" s="41">
        <f t="shared" si="0"/>
        <v>1</v>
      </c>
      <c r="Q13" s="42">
        <f t="shared" si="7"/>
        <v>1</v>
      </c>
      <c r="R13" s="43" t="str">
        <f t="shared" si="8"/>
        <v>បរទេស</v>
      </c>
      <c r="S13" s="39" t="str">
        <f t="shared" si="9"/>
        <v>បរទេស</v>
      </c>
      <c r="T13" s="41" t="e">
        <f t="shared" si="10"/>
        <v>#VALUE!</v>
      </c>
      <c r="U13" s="39" t="str">
        <f t="shared" si="11"/>
        <v>បរទេស</v>
      </c>
      <c r="V13" s="44" t="str">
        <f t="shared" si="12"/>
        <v>បរទេស</v>
      </c>
      <c r="W13" s="41">
        <f t="shared" si="13"/>
        <v>1</v>
      </c>
      <c r="X13" s="45">
        <f t="shared" si="14"/>
        <v>1</v>
      </c>
      <c r="Y13" s="41">
        <f t="shared" si="1"/>
        <v>1</v>
      </c>
      <c r="Z13" s="42">
        <f t="shared" si="15"/>
        <v>1</v>
      </c>
      <c r="AA13" s="42">
        <f t="shared" si="16"/>
        <v>2</v>
      </c>
    </row>
    <row r="14" spans="1:55" ht="60" customHeight="1" x14ac:dyDescent="0.65">
      <c r="A14" s="3">
        <v>12</v>
      </c>
      <c r="B14" s="3" t="s">
        <v>45</v>
      </c>
      <c r="C14" s="3" t="s">
        <v>668</v>
      </c>
      <c r="D14" s="3" t="s">
        <v>46</v>
      </c>
      <c r="E14" s="7" t="s">
        <v>389</v>
      </c>
      <c r="F14" s="5" t="s">
        <v>47</v>
      </c>
      <c r="G14" s="53" t="s">
        <v>418</v>
      </c>
      <c r="H14" s="53" t="s">
        <v>419</v>
      </c>
      <c r="I14" s="3"/>
      <c r="J14" s="37"/>
      <c r="K14" s="38">
        <f t="shared" si="2"/>
        <v>1</v>
      </c>
      <c r="L14" s="39" t="str">
        <f t="shared" si="3"/>
        <v>180430863</v>
      </c>
      <c r="M14" s="40" t="str">
        <f t="shared" si="4"/>
        <v>180430863</v>
      </c>
      <c r="N14" s="41">
        <f t="shared" si="5"/>
        <v>1</v>
      </c>
      <c r="O14" s="41">
        <f t="shared" si="6"/>
        <v>1</v>
      </c>
      <c r="P14" s="41">
        <f t="shared" si="0"/>
        <v>1</v>
      </c>
      <c r="Q14" s="42">
        <f t="shared" si="7"/>
        <v>1</v>
      </c>
      <c r="R14" s="43" t="str">
        <f t="shared" si="8"/>
        <v>093​​ 270 ​830</v>
      </c>
      <c r="S14" s="39" t="str">
        <f t="shared" si="9"/>
        <v>093270830</v>
      </c>
      <c r="T14" s="41" t="e">
        <f t="shared" si="10"/>
        <v>#VALUE!</v>
      </c>
      <c r="U14" s="39" t="str">
        <f t="shared" si="11"/>
        <v>093270830</v>
      </c>
      <c r="V14" s="44" t="str">
        <f t="shared" si="12"/>
        <v>093270830</v>
      </c>
      <c r="W14" s="41">
        <f t="shared" si="13"/>
        <v>1</v>
      </c>
      <c r="X14" s="45">
        <f t="shared" si="14"/>
        <v>1</v>
      </c>
      <c r="Y14" s="41">
        <f t="shared" si="1"/>
        <v>1</v>
      </c>
      <c r="Z14" s="42">
        <f t="shared" si="15"/>
        <v>1</v>
      </c>
      <c r="AA14" s="42">
        <f t="shared" si="16"/>
        <v>1</v>
      </c>
    </row>
    <row r="15" spans="1:55" ht="60" customHeight="1" x14ac:dyDescent="0.65">
      <c r="A15" s="3">
        <v>13</v>
      </c>
      <c r="B15" s="3" t="s">
        <v>48</v>
      </c>
      <c r="C15" s="3" t="s">
        <v>666</v>
      </c>
      <c r="D15" s="3" t="s">
        <v>49</v>
      </c>
      <c r="E15" s="7" t="s">
        <v>389</v>
      </c>
      <c r="F15" s="5" t="s">
        <v>50</v>
      </c>
      <c r="G15" s="53" t="s">
        <v>420</v>
      </c>
      <c r="H15" s="53" t="s">
        <v>421</v>
      </c>
      <c r="I15" s="3"/>
      <c r="J15" s="37"/>
      <c r="K15" s="38">
        <f t="shared" si="2"/>
        <v>1</v>
      </c>
      <c r="L15" s="39" t="str">
        <f t="shared" si="3"/>
        <v>180014940</v>
      </c>
      <c r="M15" s="40" t="str">
        <f t="shared" si="4"/>
        <v>180014940</v>
      </c>
      <c r="N15" s="41">
        <f t="shared" si="5"/>
        <v>1</v>
      </c>
      <c r="O15" s="41">
        <f t="shared" si="6"/>
        <v>1</v>
      </c>
      <c r="P15" s="41">
        <f t="shared" si="0"/>
        <v>1</v>
      </c>
      <c r="Q15" s="42">
        <f t="shared" si="7"/>
        <v>1</v>
      </c>
      <c r="R15" s="43" t="str">
        <f t="shared" si="8"/>
        <v>088 679 6565/ 093 459 006</v>
      </c>
      <c r="S15" s="39" t="str">
        <f t="shared" si="9"/>
        <v>0886796565/093459006</v>
      </c>
      <c r="T15" s="41" t="str">
        <f t="shared" si="10"/>
        <v>0886796565</v>
      </c>
      <c r="U15" s="39" t="str">
        <f t="shared" si="11"/>
        <v>0886796565</v>
      </c>
      <c r="V15" s="44" t="str">
        <f t="shared" si="12"/>
        <v>0886796565</v>
      </c>
      <c r="W15" s="41">
        <f t="shared" si="13"/>
        <v>1</v>
      </c>
      <c r="X15" s="45">
        <f t="shared" si="14"/>
        <v>1</v>
      </c>
      <c r="Y15" s="41">
        <f t="shared" si="1"/>
        <v>1</v>
      </c>
      <c r="Z15" s="42">
        <f t="shared" si="15"/>
        <v>1</v>
      </c>
      <c r="AA15" s="42">
        <f t="shared" si="16"/>
        <v>1</v>
      </c>
    </row>
    <row r="16" spans="1:55" ht="60" customHeight="1" x14ac:dyDescent="0.65">
      <c r="A16" s="3">
        <v>14</v>
      </c>
      <c r="B16" s="3" t="s">
        <v>51</v>
      </c>
      <c r="C16" s="3" t="s">
        <v>666</v>
      </c>
      <c r="D16" s="3" t="s">
        <v>52</v>
      </c>
      <c r="E16" s="7" t="s">
        <v>390</v>
      </c>
      <c r="F16" s="5" t="s">
        <v>53</v>
      </c>
      <c r="G16" s="52" t="s">
        <v>638</v>
      </c>
      <c r="H16" s="52" t="s">
        <v>638</v>
      </c>
      <c r="I16" s="3"/>
      <c r="J16" s="37"/>
      <c r="K16" s="38">
        <f t="shared" si="2"/>
        <v>2</v>
      </c>
      <c r="L16" s="39" t="str">
        <f t="shared" si="3"/>
        <v>បរទេស</v>
      </c>
      <c r="M16" s="40" t="str">
        <f t="shared" si="4"/>
        <v>បរទេស</v>
      </c>
      <c r="N16" s="41">
        <f t="shared" si="5"/>
        <v>1</v>
      </c>
      <c r="O16" s="41">
        <f t="shared" si="6"/>
        <v>1</v>
      </c>
      <c r="P16" s="41">
        <f t="shared" si="0"/>
        <v>1</v>
      </c>
      <c r="Q16" s="42">
        <f t="shared" si="7"/>
        <v>1</v>
      </c>
      <c r="R16" s="43" t="str">
        <f t="shared" si="8"/>
        <v>បរទេស</v>
      </c>
      <c r="S16" s="39" t="str">
        <f t="shared" si="9"/>
        <v>បរទេស</v>
      </c>
      <c r="T16" s="41" t="e">
        <f t="shared" si="10"/>
        <v>#VALUE!</v>
      </c>
      <c r="U16" s="39" t="str">
        <f t="shared" si="11"/>
        <v>បរទេស</v>
      </c>
      <c r="V16" s="44" t="str">
        <f t="shared" si="12"/>
        <v>បរទេស</v>
      </c>
      <c r="W16" s="41">
        <f t="shared" si="13"/>
        <v>1</v>
      </c>
      <c r="X16" s="45">
        <f t="shared" si="14"/>
        <v>1</v>
      </c>
      <c r="Y16" s="41">
        <f t="shared" si="1"/>
        <v>1</v>
      </c>
      <c r="Z16" s="42">
        <f t="shared" si="15"/>
        <v>1</v>
      </c>
      <c r="AA16" s="42">
        <f t="shared" si="16"/>
        <v>2</v>
      </c>
    </row>
    <row r="17" spans="1:27" ht="60" customHeight="1" x14ac:dyDescent="0.65">
      <c r="A17" s="3">
        <v>15</v>
      </c>
      <c r="B17" s="3" t="s">
        <v>54</v>
      </c>
      <c r="C17" s="3" t="s">
        <v>666</v>
      </c>
      <c r="D17" s="3" t="s">
        <v>55</v>
      </c>
      <c r="E17" s="7" t="s">
        <v>390</v>
      </c>
      <c r="F17" s="5" t="s">
        <v>56</v>
      </c>
      <c r="G17" s="52" t="s">
        <v>638</v>
      </c>
      <c r="H17" s="52" t="s">
        <v>638</v>
      </c>
      <c r="I17" s="3"/>
      <c r="J17" s="37"/>
      <c r="K17" s="38">
        <f t="shared" si="2"/>
        <v>2</v>
      </c>
      <c r="L17" s="39" t="str">
        <f t="shared" si="3"/>
        <v>បរទេស</v>
      </c>
      <c r="M17" s="40" t="str">
        <f t="shared" si="4"/>
        <v>បរទេស</v>
      </c>
      <c r="N17" s="41">
        <f t="shared" si="5"/>
        <v>1</v>
      </c>
      <c r="O17" s="41">
        <f t="shared" si="6"/>
        <v>1</v>
      </c>
      <c r="P17" s="41">
        <f t="shared" si="0"/>
        <v>1</v>
      </c>
      <c r="Q17" s="42">
        <f t="shared" si="7"/>
        <v>1</v>
      </c>
      <c r="R17" s="43" t="str">
        <f t="shared" si="8"/>
        <v>បរទេស</v>
      </c>
      <c r="S17" s="39" t="str">
        <f t="shared" si="9"/>
        <v>បរទេស</v>
      </c>
      <c r="T17" s="41" t="e">
        <f t="shared" si="10"/>
        <v>#VALUE!</v>
      </c>
      <c r="U17" s="39" t="str">
        <f t="shared" si="11"/>
        <v>បរទេស</v>
      </c>
      <c r="V17" s="44" t="str">
        <f t="shared" si="12"/>
        <v>បរទេស</v>
      </c>
      <c r="W17" s="41">
        <f t="shared" si="13"/>
        <v>1</v>
      </c>
      <c r="X17" s="45">
        <f t="shared" si="14"/>
        <v>1</v>
      </c>
      <c r="Y17" s="41">
        <f t="shared" si="1"/>
        <v>1</v>
      </c>
      <c r="Z17" s="42">
        <f t="shared" si="15"/>
        <v>1</v>
      </c>
      <c r="AA17" s="42">
        <f t="shared" si="16"/>
        <v>2</v>
      </c>
    </row>
    <row r="18" spans="1:27" ht="60" customHeight="1" x14ac:dyDescent="0.65">
      <c r="A18" s="3">
        <v>16</v>
      </c>
      <c r="B18" s="3" t="s">
        <v>57</v>
      </c>
      <c r="C18" s="3" t="s">
        <v>666</v>
      </c>
      <c r="D18" s="3" t="s">
        <v>58</v>
      </c>
      <c r="E18" s="7" t="s">
        <v>390</v>
      </c>
      <c r="F18" s="5" t="s">
        <v>59</v>
      </c>
      <c r="G18" s="53" t="s">
        <v>426</v>
      </c>
      <c r="H18" s="53" t="s">
        <v>427</v>
      </c>
      <c r="I18" s="3"/>
      <c r="J18" s="37"/>
      <c r="K18" s="38">
        <f t="shared" si="2"/>
        <v>1</v>
      </c>
      <c r="L18" s="39" t="str">
        <f t="shared" si="3"/>
        <v>180514903</v>
      </c>
      <c r="M18" s="40" t="str">
        <f t="shared" si="4"/>
        <v>180514903</v>
      </c>
      <c r="N18" s="41">
        <f t="shared" si="5"/>
        <v>1</v>
      </c>
      <c r="O18" s="41">
        <f t="shared" si="6"/>
        <v>1</v>
      </c>
      <c r="P18" s="41">
        <f t="shared" si="0"/>
        <v>1</v>
      </c>
      <c r="Q18" s="42">
        <f t="shared" si="7"/>
        <v>1</v>
      </c>
      <c r="R18" s="43" t="str">
        <f t="shared" si="8"/>
        <v>012 325 699</v>
      </c>
      <c r="S18" s="39" t="str">
        <f t="shared" si="9"/>
        <v>012325699</v>
      </c>
      <c r="T18" s="41" t="e">
        <f t="shared" si="10"/>
        <v>#VALUE!</v>
      </c>
      <c r="U18" s="39" t="str">
        <f t="shared" si="11"/>
        <v>012325699</v>
      </c>
      <c r="V18" s="44" t="str">
        <f t="shared" si="12"/>
        <v>012325699</v>
      </c>
      <c r="W18" s="41">
        <f t="shared" si="13"/>
        <v>1</v>
      </c>
      <c r="X18" s="45">
        <f t="shared" si="14"/>
        <v>1</v>
      </c>
      <c r="Y18" s="41">
        <f t="shared" si="1"/>
        <v>1</v>
      </c>
      <c r="Z18" s="42">
        <f t="shared" si="15"/>
        <v>1</v>
      </c>
      <c r="AA18" s="42">
        <f t="shared" si="16"/>
        <v>1</v>
      </c>
    </row>
    <row r="19" spans="1:27" ht="60" customHeight="1" x14ac:dyDescent="0.65">
      <c r="A19" s="3">
        <v>17</v>
      </c>
      <c r="B19" s="3" t="s">
        <v>60</v>
      </c>
      <c r="C19" s="3" t="s">
        <v>668</v>
      </c>
      <c r="D19" s="3" t="s">
        <v>61</v>
      </c>
      <c r="E19" s="7" t="s">
        <v>390</v>
      </c>
      <c r="F19" s="5" t="s">
        <v>62</v>
      </c>
      <c r="G19" s="53" t="s">
        <v>428</v>
      </c>
      <c r="H19" s="53" t="s">
        <v>429</v>
      </c>
      <c r="I19" s="3"/>
      <c r="J19" s="37"/>
      <c r="K19" s="38">
        <f t="shared" si="2"/>
        <v>1</v>
      </c>
      <c r="L19" s="39" t="str">
        <f t="shared" si="3"/>
        <v>180848859</v>
      </c>
      <c r="M19" s="40" t="str">
        <f t="shared" si="4"/>
        <v>180848859</v>
      </c>
      <c r="N19" s="41">
        <f t="shared" si="5"/>
        <v>1</v>
      </c>
      <c r="O19" s="41">
        <f t="shared" si="6"/>
        <v>1</v>
      </c>
      <c r="P19" s="41">
        <f t="shared" si="0"/>
        <v>1</v>
      </c>
      <c r="Q19" s="42">
        <f t="shared" si="7"/>
        <v>1</v>
      </c>
      <c r="R19" s="43" t="str">
        <f t="shared" si="8"/>
        <v>017 886 869</v>
      </c>
      <c r="S19" s="39" t="str">
        <f t="shared" si="9"/>
        <v>017886869</v>
      </c>
      <c r="T19" s="41" t="e">
        <f t="shared" si="10"/>
        <v>#VALUE!</v>
      </c>
      <c r="U19" s="39" t="str">
        <f t="shared" si="11"/>
        <v>017886869</v>
      </c>
      <c r="V19" s="44" t="str">
        <f t="shared" si="12"/>
        <v>017886869</v>
      </c>
      <c r="W19" s="41">
        <f t="shared" si="13"/>
        <v>1</v>
      </c>
      <c r="X19" s="45">
        <f t="shared" si="14"/>
        <v>1</v>
      </c>
      <c r="Y19" s="41">
        <f t="shared" si="1"/>
        <v>1</v>
      </c>
      <c r="Z19" s="42">
        <f t="shared" si="15"/>
        <v>1</v>
      </c>
      <c r="AA19" s="42">
        <f t="shared" si="16"/>
        <v>1</v>
      </c>
    </row>
    <row r="20" spans="1:27" ht="60" customHeight="1" x14ac:dyDescent="0.65">
      <c r="A20" s="3">
        <v>18</v>
      </c>
      <c r="B20" s="3" t="s">
        <v>63</v>
      </c>
      <c r="C20" s="3" t="s">
        <v>668</v>
      </c>
      <c r="D20" s="3" t="s">
        <v>64</v>
      </c>
      <c r="E20" s="7" t="s">
        <v>390</v>
      </c>
      <c r="F20" s="5" t="s">
        <v>65</v>
      </c>
      <c r="G20" s="53" t="s">
        <v>430</v>
      </c>
      <c r="H20" s="54" t="s">
        <v>431</v>
      </c>
      <c r="I20" s="3"/>
      <c r="J20" s="37"/>
      <c r="K20" s="38">
        <f t="shared" si="2"/>
        <v>1</v>
      </c>
      <c r="L20" s="39" t="str">
        <f t="shared" si="3"/>
        <v>180405104</v>
      </c>
      <c r="M20" s="40" t="str">
        <f t="shared" si="4"/>
        <v>180405104</v>
      </c>
      <c r="N20" s="41">
        <f t="shared" si="5"/>
        <v>1</v>
      </c>
      <c r="O20" s="41">
        <f t="shared" si="6"/>
        <v>1</v>
      </c>
      <c r="P20" s="41">
        <f t="shared" si="0"/>
        <v>1</v>
      </c>
      <c r="Q20" s="42">
        <f t="shared" si="7"/>
        <v>1</v>
      </c>
      <c r="R20" s="43" t="str">
        <f t="shared" si="8"/>
        <v>012 926 384/016 534 306</v>
      </c>
      <c r="S20" s="39" t="str">
        <f t="shared" si="9"/>
        <v>012926384/016534306</v>
      </c>
      <c r="T20" s="41" t="str">
        <f t="shared" si="10"/>
        <v>012926384</v>
      </c>
      <c r="U20" s="39" t="str">
        <f t="shared" si="11"/>
        <v>012926384</v>
      </c>
      <c r="V20" s="44" t="str">
        <f t="shared" si="12"/>
        <v>012926384</v>
      </c>
      <c r="W20" s="41">
        <f t="shared" si="13"/>
        <v>1</v>
      </c>
      <c r="X20" s="45">
        <f t="shared" si="14"/>
        <v>1</v>
      </c>
      <c r="Y20" s="41">
        <f t="shared" si="1"/>
        <v>1</v>
      </c>
      <c r="Z20" s="42">
        <f t="shared" si="15"/>
        <v>1</v>
      </c>
      <c r="AA20" s="42">
        <f t="shared" si="16"/>
        <v>1</v>
      </c>
    </row>
    <row r="21" spans="1:27" ht="60" customHeight="1" x14ac:dyDescent="0.65">
      <c r="A21" s="3">
        <v>19</v>
      </c>
      <c r="B21" s="3" t="s">
        <v>66</v>
      </c>
      <c r="C21" s="3" t="s">
        <v>668</v>
      </c>
      <c r="D21" s="3" t="s">
        <v>67</v>
      </c>
      <c r="E21" s="7" t="s">
        <v>390</v>
      </c>
      <c r="F21" s="5" t="s">
        <v>68</v>
      </c>
      <c r="G21" s="53" t="s">
        <v>432</v>
      </c>
      <c r="H21" s="53" t="s">
        <v>433</v>
      </c>
      <c r="I21" s="3"/>
      <c r="J21" s="37"/>
      <c r="K21" s="38">
        <f t="shared" si="2"/>
        <v>1</v>
      </c>
      <c r="L21" s="39" t="str">
        <f t="shared" si="3"/>
        <v>180026100</v>
      </c>
      <c r="M21" s="40" t="str">
        <f t="shared" si="4"/>
        <v>180026100</v>
      </c>
      <c r="N21" s="41">
        <f t="shared" si="5"/>
        <v>1</v>
      </c>
      <c r="O21" s="41">
        <f t="shared" si="6"/>
        <v>1</v>
      </c>
      <c r="P21" s="41">
        <f t="shared" si="0"/>
        <v>1</v>
      </c>
      <c r="Q21" s="42">
        <f t="shared" si="7"/>
        <v>1</v>
      </c>
      <c r="R21" s="43" t="str">
        <f t="shared" si="8"/>
        <v>097 222 2886</v>
      </c>
      <c r="S21" s="39" t="str">
        <f t="shared" si="9"/>
        <v>0972222886</v>
      </c>
      <c r="T21" s="41" t="e">
        <f t="shared" si="10"/>
        <v>#VALUE!</v>
      </c>
      <c r="U21" s="39" t="str">
        <f t="shared" si="11"/>
        <v>0972222886</v>
      </c>
      <c r="V21" s="44" t="str">
        <f t="shared" si="12"/>
        <v>0972222886</v>
      </c>
      <c r="W21" s="41">
        <f t="shared" si="13"/>
        <v>1</v>
      </c>
      <c r="X21" s="45">
        <f t="shared" si="14"/>
        <v>1</v>
      </c>
      <c r="Y21" s="41">
        <f t="shared" si="1"/>
        <v>1</v>
      </c>
      <c r="Z21" s="42">
        <f t="shared" si="15"/>
        <v>1</v>
      </c>
      <c r="AA21" s="42">
        <f t="shared" si="16"/>
        <v>1</v>
      </c>
    </row>
    <row r="22" spans="1:27" ht="60" customHeight="1" x14ac:dyDescent="0.65">
      <c r="A22" s="3">
        <v>20</v>
      </c>
      <c r="B22" s="3" t="s">
        <v>69</v>
      </c>
      <c r="C22" s="3" t="s">
        <v>668</v>
      </c>
      <c r="D22" s="3" t="s">
        <v>70</v>
      </c>
      <c r="E22" s="7" t="s">
        <v>390</v>
      </c>
      <c r="F22" s="5" t="s">
        <v>71</v>
      </c>
      <c r="G22" s="53" t="s">
        <v>434</v>
      </c>
      <c r="H22" s="53" t="s">
        <v>435</v>
      </c>
      <c r="I22" s="3"/>
      <c r="J22" s="37"/>
      <c r="K22" s="38">
        <f t="shared" si="2"/>
        <v>1</v>
      </c>
      <c r="L22" s="39" t="str">
        <f t="shared" si="3"/>
        <v>180015363</v>
      </c>
      <c r="M22" s="40" t="str">
        <f t="shared" si="4"/>
        <v>180015363</v>
      </c>
      <c r="N22" s="41">
        <f t="shared" si="5"/>
        <v>1</v>
      </c>
      <c r="O22" s="41">
        <f t="shared" si="6"/>
        <v>1</v>
      </c>
      <c r="P22" s="41">
        <f t="shared" si="0"/>
        <v>1</v>
      </c>
      <c r="Q22" s="42">
        <f t="shared" si="7"/>
        <v>1</v>
      </c>
      <c r="R22" s="43" t="str">
        <f t="shared" si="8"/>
        <v>090 277 882</v>
      </c>
      <c r="S22" s="39" t="str">
        <f t="shared" si="9"/>
        <v>090277882</v>
      </c>
      <c r="T22" s="41" t="e">
        <f t="shared" si="10"/>
        <v>#VALUE!</v>
      </c>
      <c r="U22" s="39" t="str">
        <f t="shared" si="11"/>
        <v>090277882</v>
      </c>
      <c r="V22" s="44" t="str">
        <f t="shared" si="12"/>
        <v>090277882</v>
      </c>
      <c r="W22" s="41">
        <f t="shared" si="13"/>
        <v>1</v>
      </c>
      <c r="X22" s="45">
        <f t="shared" si="14"/>
        <v>1</v>
      </c>
      <c r="Y22" s="41">
        <f t="shared" si="1"/>
        <v>1</v>
      </c>
      <c r="Z22" s="42">
        <f t="shared" si="15"/>
        <v>1</v>
      </c>
      <c r="AA22" s="42">
        <f t="shared" si="16"/>
        <v>1</v>
      </c>
    </row>
    <row r="23" spans="1:27" ht="60" customHeight="1" x14ac:dyDescent="0.65">
      <c r="A23" s="3">
        <v>21</v>
      </c>
      <c r="B23" s="3" t="s">
        <v>72</v>
      </c>
      <c r="C23" s="3" t="s">
        <v>666</v>
      </c>
      <c r="D23" s="3" t="s">
        <v>73</v>
      </c>
      <c r="E23" s="7" t="s">
        <v>390</v>
      </c>
      <c r="F23" s="5" t="s">
        <v>74</v>
      </c>
      <c r="G23" s="53" t="s">
        <v>436</v>
      </c>
      <c r="H23" s="53" t="s">
        <v>437</v>
      </c>
      <c r="I23" s="3"/>
      <c r="J23" s="37"/>
      <c r="K23" s="38">
        <f t="shared" si="2"/>
        <v>1</v>
      </c>
      <c r="L23" s="39" t="str">
        <f t="shared" si="3"/>
        <v>180786861</v>
      </c>
      <c r="M23" s="40" t="str">
        <f t="shared" si="4"/>
        <v>180786861</v>
      </c>
      <c r="N23" s="41">
        <f t="shared" si="5"/>
        <v>1</v>
      </c>
      <c r="O23" s="41">
        <f t="shared" si="6"/>
        <v>1</v>
      </c>
      <c r="P23" s="41">
        <f t="shared" si="0"/>
        <v>1</v>
      </c>
      <c r="Q23" s="42">
        <f t="shared" si="7"/>
        <v>1</v>
      </c>
      <c r="R23" s="43" t="str">
        <f t="shared" si="8"/>
        <v>093 560 305</v>
      </c>
      <c r="S23" s="39" t="str">
        <f t="shared" si="9"/>
        <v>093560305</v>
      </c>
      <c r="T23" s="41" t="e">
        <f t="shared" si="10"/>
        <v>#VALUE!</v>
      </c>
      <c r="U23" s="39" t="str">
        <f t="shared" si="11"/>
        <v>093560305</v>
      </c>
      <c r="V23" s="44" t="str">
        <f t="shared" si="12"/>
        <v>093560305</v>
      </c>
      <c r="W23" s="41">
        <f t="shared" si="13"/>
        <v>1</v>
      </c>
      <c r="X23" s="45">
        <f t="shared" si="14"/>
        <v>1</v>
      </c>
      <c r="Y23" s="41">
        <f t="shared" si="1"/>
        <v>1</v>
      </c>
      <c r="Z23" s="42">
        <f t="shared" si="15"/>
        <v>1</v>
      </c>
      <c r="AA23" s="42">
        <f t="shared" si="16"/>
        <v>1</v>
      </c>
    </row>
    <row r="24" spans="1:27" ht="60" customHeight="1" x14ac:dyDescent="0.65">
      <c r="A24" s="3">
        <v>22</v>
      </c>
      <c r="B24" s="3" t="s">
        <v>75</v>
      </c>
      <c r="C24" s="3" t="s">
        <v>666</v>
      </c>
      <c r="D24" s="3" t="s">
        <v>76</v>
      </c>
      <c r="E24" s="7" t="s">
        <v>390</v>
      </c>
      <c r="F24" s="5" t="s">
        <v>77</v>
      </c>
      <c r="G24" s="53" t="s">
        <v>438</v>
      </c>
      <c r="H24" s="53" t="s">
        <v>439</v>
      </c>
      <c r="I24" s="3"/>
      <c r="J24" s="37"/>
      <c r="K24" s="38">
        <f t="shared" si="2"/>
        <v>1</v>
      </c>
      <c r="L24" s="39" t="str">
        <f t="shared" si="3"/>
        <v>1805514903</v>
      </c>
      <c r="M24" s="40">
        <f t="shared" si="4"/>
        <v>2</v>
      </c>
      <c r="N24" s="41">
        <f t="shared" si="5"/>
        <v>2</v>
      </c>
      <c r="O24" s="41">
        <f t="shared" si="6"/>
        <v>1</v>
      </c>
      <c r="P24" s="41">
        <f t="shared" si="0"/>
        <v>1</v>
      </c>
      <c r="Q24" s="42">
        <f t="shared" si="7"/>
        <v>2</v>
      </c>
      <c r="R24" s="43" t="str">
        <f t="shared" si="8"/>
        <v>096 540 8205</v>
      </c>
      <c r="S24" s="39" t="str">
        <f t="shared" si="9"/>
        <v>0965408205</v>
      </c>
      <c r="T24" s="41" t="e">
        <f t="shared" si="10"/>
        <v>#VALUE!</v>
      </c>
      <c r="U24" s="39" t="str">
        <f t="shared" si="11"/>
        <v>0965408205</v>
      </c>
      <c r="V24" s="44" t="str">
        <f t="shared" si="12"/>
        <v>0965408205</v>
      </c>
      <c r="W24" s="41">
        <f t="shared" si="13"/>
        <v>1</v>
      </c>
      <c r="X24" s="45">
        <f t="shared" si="14"/>
        <v>1</v>
      </c>
      <c r="Y24" s="41">
        <f t="shared" si="1"/>
        <v>1</v>
      </c>
      <c r="Z24" s="42">
        <f t="shared" si="15"/>
        <v>1</v>
      </c>
      <c r="AA24" s="42">
        <f t="shared" si="16"/>
        <v>2</v>
      </c>
    </row>
    <row r="25" spans="1:27" ht="60" customHeight="1" x14ac:dyDescent="0.65">
      <c r="A25" s="3">
        <v>23</v>
      </c>
      <c r="B25" s="3" t="s">
        <v>78</v>
      </c>
      <c r="C25" s="3" t="s">
        <v>668</v>
      </c>
      <c r="D25" s="3" t="s">
        <v>79</v>
      </c>
      <c r="E25" s="7" t="s">
        <v>390</v>
      </c>
      <c r="F25" s="5" t="s">
        <v>80</v>
      </c>
      <c r="G25" s="53" t="s">
        <v>440</v>
      </c>
      <c r="H25" s="53" t="s">
        <v>441</v>
      </c>
      <c r="I25" s="3"/>
      <c r="J25" s="37"/>
      <c r="K25" s="38">
        <f t="shared" si="2"/>
        <v>1</v>
      </c>
      <c r="L25" s="39" t="str">
        <f t="shared" si="3"/>
        <v>180509604</v>
      </c>
      <c r="M25" s="40" t="str">
        <f t="shared" si="4"/>
        <v>180509604</v>
      </c>
      <c r="N25" s="41">
        <f t="shared" si="5"/>
        <v>1</v>
      </c>
      <c r="O25" s="41">
        <f t="shared" si="6"/>
        <v>1</v>
      </c>
      <c r="P25" s="41">
        <f t="shared" si="0"/>
        <v>1</v>
      </c>
      <c r="Q25" s="42">
        <f t="shared" si="7"/>
        <v>1</v>
      </c>
      <c r="R25" s="43" t="str">
        <f t="shared" si="8"/>
        <v>086 949 083</v>
      </c>
      <c r="S25" s="39" t="str">
        <f t="shared" si="9"/>
        <v>086949083</v>
      </c>
      <c r="T25" s="41" t="e">
        <f t="shared" si="10"/>
        <v>#VALUE!</v>
      </c>
      <c r="U25" s="39" t="str">
        <f t="shared" si="11"/>
        <v>086949083</v>
      </c>
      <c r="V25" s="44" t="str">
        <f t="shared" si="12"/>
        <v>086949083</v>
      </c>
      <c r="W25" s="41">
        <f t="shared" si="13"/>
        <v>1</v>
      </c>
      <c r="X25" s="45">
        <f t="shared" si="14"/>
        <v>1</v>
      </c>
      <c r="Y25" s="41">
        <f t="shared" si="1"/>
        <v>1</v>
      </c>
      <c r="Z25" s="42">
        <f t="shared" si="15"/>
        <v>1</v>
      </c>
      <c r="AA25" s="42">
        <f t="shared" si="16"/>
        <v>1</v>
      </c>
    </row>
    <row r="26" spans="1:27" ht="60" customHeight="1" x14ac:dyDescent="0.65">
      <c r="A26" s="3">
        <v>24</v>
      </c>
      <c r="B26" s="3" t="s">
        <v>81</v>
      </c>
      <c r="C26" s="3" t="s">
        <v>668</v>
      </c>
      <c r="D26" s="3" t="s">
        <v>82</v>
      </c>
      <c r="E26" s="7" t="s">
        <v>390</v>
      </c>
      <c r="F26" s="5" t="s">
        <v>83</v>
      </c>
      <c r="G26" s="53" t="s">
        <v>442</v>
      </c>
      <c r="H26" s="53" t="s">
        <v>443</v>
      </c>
      <c r="I26" s="3"/>
      <c r="J26" s="37"/>
      <c r="K26" s="38">
        <f t="shared" si="2"/>
        <v>1</v>
      </c>
      <c r="L26" s="39" t="str">
        <f t="shared" si="3"/>
        <v>180514215</v>
      </c>
      <c r="M26" s="40" t="str">
        <f t="shared" si="4"/>
        <v>180514215</v>
      </c>
      <c r="N26" s="41">
        <f t="shared" si="5"/>
        <v>1</v>
      </c>
      <c r="O26" s="41">
        <f t="shared" si="6"/>
        <v>1</v>
      </c>
      <c r="P26" s="41">
        <f t="shared" si="0"/>
        <v>1</v>
      </c>
      <c r="Q26" s="42">
        <f t="shared" si="7"/>
        <v>1</v>
      </c>
      <c r="R26" s="43" t="str">
        <f t="shared" si="8"/>
        <v>078 709 006</v>
      </c>
      <c r="S26" s="39" t="str">
        <f t="shared" si="9"/>
        <v>078709006</v>
      </c>
      <c r="T26" s="41" t="e">
        <f t="shared" si="10"/>
        <v>#VALUE!</v>
      </c>
      <c r="U26" s="39" t="str">
        <f t="shared" si="11"/>
        <v>078709006</v>
      </c>
      <c r="V26" s="44" t="str">
        <f t="shared" si="12"/>
        <v>078709006</v>
      </c>
      <c r="W26" s="41">
        <f t="shared" si="13"/>
        <v>1</v>
      </c>
      <c r="X26" s="45">
        <f t="shared" si="14"/>
        <v>1</v>
      </c>
      <c r="Y26" s="41">
        <f t="shared" si="1"/>
        <v>1</v>
      </c>
      <c r="Z26" s="42">
        <f t="shared" si="15"/>
        <v>1</v>
      </c>
      <c r="AA26" s="42">
        <f t="shared" si="16"/>
        <v>1</v>
      </c>
    </row>
    <row r="27" spans="1:27" ht="60" customHeight="1" x14ac:dyDescent="0.65">
      <c r="A27" s="3">
        <v>25</v>
      </c>
      <c r="B27" s="3" t="s">
        <v>84</v>
      </c>
      <c r="C27" s="3" t="s">
        <v>668</v>
      </c>
      <c r="D27" s="3" t="s">
        <v>85</v>
      </c>
      <c r="E27" s="7" t="s">
        <v>390</v>
      </c>
      <c r="F27" s="5" t="s">
        <v>86</v>
      </c>
      <c r="G27" s="53" t="s">
        <v>444</v>
      </c>
      <c r="H27" s="53" t="s">
        <v>445</v>
      </c>
      <c r="I27" s="3"/>
      <c r="J27" s="37"/>
      <c r="K27" s="38">
        <f t="shared" si="2"/>
        <v>1</v>
      </c>
      <c r="L27" s="39" t="str">
        <f t="shared" si="3"/>
        <v>60553136</v>
      </c>
      <c r="M27" s="40" t="str">
        <f t="shared" si="4"/>
        <v>60553136</v>
      </c>
      <c r="N27" s="41">
        <f t="shared" si="5"/>
        <v>2</v>
      </c>
      <c r="O27" s="41">
        <f t="shared" si="6"/>
        <v>1</v>
      </c>
      <c r="P27" s="41">
        <f t="shared" si="0"/>
        <v>1</v>
      </c>
      <c r="Q27" s="42">
        <f t="shared" si="7"/>
        <v>2</v>
      </c>
      <c r="R27" s="43" t="str">
        <f t="shared" si="8"/>
        <v>010 789 259</v>
      </c>
      <c r="S27" s="39" t="str">
        <f t="shared" si="9"/>
        <v>010789259</v>
      </c>
      <c r="T27" s="41" t="e">
        <f t="shared" si="10"/>
        <v>#VALUE!</v>
      </c>
      <c r="U27" s="39" t="str">
        <f t="shared" si="11"/>
        <v>010789259</v>
      </c>
      <c r="V27" s="44" t="str">
        <f t="shared" si="12"/>
        <v>010789259</v>
      </c>
      <c r="W27" s="41">
        <f t="shared" si="13"/>
        <v>1</v>
      </c>
      <c r="X27" s="45">
        <f t="shared" si="14"/>
        <v>1</v>
      </c>
      <c r="Y27" s="41">
        <f t="shared" si="1"/>
        <v>1</v>
      </c>
      <c r="Z27" s="42">
        <f t="shared" si="15"/>
        <v>1</v>
      </c>
      <c r="AA27" s="42">
        <f t="shared" si="16"/>
        <v>2</v>
      </c>
    </row>
    <row r="28" spans="1:27" ht="60" customHeight="1" x14ac:dyDescent="0.65">
      <c r="A28" s="3">
        <v>26</v>
      </c>
      <c r="B28" s="3" t="s">
        <v>87</v>
      </c>
      <c r="C28" s="3" t="s">
        <v>668</v>
      </c>
      <c r="D28" s="3" t="s">
        <v>88</v>
      </c>
      <c r="E28" s="7" t="s">
        <v>390</v>
      </c>
      <c r="F28" s="5" t="s">
        <v>89</v>
      </c>
      <c r="G28" s="53" t="s">
        <v>446</v>
      </c>
      <c r="H28" s="53" t="s">
        <v>447</v>
      </c>
      <c r="I28" s="3"/>
      <c r="J28" s="37"/>
      <c r="K28" s="38">
        <f t="shared" si="2"/>
        <v>1</v>
      </c>
      <c r="L28" s="39" t="str">
        <f t="shared" si="3"/>
        <v>180877440</v>
      </c>
      <c r="M28" s="40" t="str">
        <f t="shared" si="4"/>
        <v>180877440</v>
      </c>
      <c r="N28" s="41">
        <f t="shared" si="5"/>
        <v>1</v>
      </c>
      <c r="O28" s="41">
        <f t="shared" si="6"/>
        <v>1</v>
      </c>
      <c r="P28" s="41">
        <f t="shared" si="0"/>
        <v>1</v>
      </c>
      <c r="Q28" s="42">
        <f t="shared" si="7"/>
        <v>1</v>
      </c>
      <c r="R28" s="43" t="str">
        <f t="shared" si="8"/>
        <v>012 410 485</v>
      </c>
      <c r="S28" s="39" t="str">
        <f t="shared" si="9"/>
        <v>012410485</v>
      </c>
      <c r="T28" s="41" t="e">
        <f t="shared" si="10"/>
        <v>#VALUE!</v>
      </c>
      <c r="U28" s="39" t="str">
        <f t="shared" si="11"/>
        <v>012410485</v>
      </c>
      <c r="V28" s="44" t="str">
        <f t="shared" si="12"/>
        <v>012410485</v>
      </c>
      <c r="W28" s="41">
        <f t="shared" si="13"/>
        <v>1</v>
      </c>
      <c r="X28" s="45">
        <f t="shared" si="14"/>
        <v>1</v>
      </c>
      <c r="Y28" s="41">
        <f t="shared" si="1"/>
        <v>1</v>
      </c>
      <c r="Z28" s="42">
        <f t="shared" si="15"/>
        <v>1</v>
      </c>
      <c r="AA28" s="42">
        <f t="shared" si="16"/>
        <v>1</v>
      </c>
    </row>
    <row r="29" spans="1:27" ht="60" customHeight="1" x14ac:dyDescent="0.65">
      <c r="A29" s="3">
        <v>27</v>
      </c>
      <c r="B29" s="3" t="s">
        <v>90</v>
      </c>
      <c r="C29" s="3" t="s">
        <v>668</v>
      </c>
      <c r="D29" s="3" t="s">
        <v>91</v>
      </c>
      <c r="E29" s="7" t="s">
        <v>390</v>
      </c>
      <c r="F29" s="5" t="s">
        <v>92</v>
      </c>
      <c r="G29" s="53" t="s">
        <v>448</v>
      </c>
      <c r="H29" s="53" t="s">
        <v>449</v>
      </c>
      <c r="I29" s="3"/>
      <c r="J29" s="37"/>
      <c r="K29" s="38">
        <f t="shared" si="2"/>
        <v>1</v>
      </c>
      <c r="L29" s="39" t="str">
        <f t="shared" si="3"/>
        <v>180879564</v>
      </c>
      <c r="M29" s="40" t="str">
        <f t="shared" si="4"/>
        <v>180879564</v>
      </c>
      <c r="N29" s="41">
        <f t="shared" si="5"/>
        <v>1</v>
      </c>
      <c r="O29" s="41">
        <f t="shared" si="6"/>
        <v>1</v>
      </c>
      <c r="P29" s="41">
        <f t="shared" si="0"/>
        <v>1</v>
      </c>
      <c r="Q29" s="42">
        <f t="shared" si="7"/>
        <v>1</v>
      </c>
      <c r="R29" s="43" t="str">
        <f t="shared" si="8"/>
        <v>012 445 112</v>
      </c>
      <c r="S29" s="39" t="str">
        <f t="shared" si="9"/>
        <v>012445112</v>
      </c>
      <c r="T29" s="41" t="e">
        <f t="shared" si="10"/>
        <v>#VALUE!</v>
      </c>
      <c r="U29" s="39" t="str">
        <f t="shared" si="11"/>
        <v>012445112</v>
      </c>
      <c r="V29" s="44" t="str">
        <f t="shared" si="12"/>
        <v>012445112</v>
      </c>
      <c r="W29" s="41">
        <f t="shared" si="13"/>
        <v>1</v>
      </c>
      <c r="X29" s="45">
        <f t="shared" si="14"/>
        <v>1</v>
      </c>
      <c r="Y29" s="41">
        <f t="shared" si="1"/>
        <v>1</v>
      </c>
      <c r="Z29" s="42">
        <f t="shared" si="15"/>
        <v>1</v>
      </c>
      <c r="AA29" s="42">
        <f t="shared" si="16"/>
        <v>1</v>
      </c>
    </row>
    <row r="30" spans="1:27" ht="60" customHeight="1" x14ac:dyDescent="0.65">
      <c r="A30" s="3">
        <v>28</v>
      </c>
      <c r="B30" s="3" t="s">
        <v>93</v>
      </c>
      <c r="C30" s="3" t="s">
        <v>668</v>
      </c>
      <c r="D30" s="3" t="s">
        <v>94</v>
      </c>
      <c r="E30" s="7" t="s">
        <v>390</v>
      </c>
      <c r="F30" s="5" t="s">
        <v>95</v>
      </c>
      <c r="G30" s="53" t="s">
        <v>450</v>
      </c>
      <c r="H30" s="53" t="s">
        <v>451</v>
      </c>
      <c r="I30" s="3"/>
      <c r="J30" s="37"/>
      <c r="K30" s="38">
        <f t="shared" si="2"/>
        <v>1</v>
      </c>
      <c r="L30" s="39" t="str">
        <f t="shared" si="3"/>
        <v>180422290</v>
      </c>
      <c r="M30" s="40" t="str">
        <f t="shared" si="4"/>
        <v>180422290</v>
      </c>
      <c r="N30" s="41">
        <f t="shared" si="5"/>
        <v>1</v>
      </c>
      <c r="O30" s="41">
        <f t="shared" si="6"/>
        <v>1</v>
      </c>
      <c r="P30" s="41">
        <f t="shared" si="0"/>
        <v>1</v>
      </c>
      <c r="Q30" s="42">
        <f t="shared" si="7"/>
        <v>1</v>
      </c>
      <c r="R30" s="43" t="str">
        <f t="shared" si="8"/>
        <v>070 744 417</v>
      </c>
      <c r="S30" s="39" t="str">
        <f t="shared" si="9"/>
        <v>070744417</v>
      </c>
      <c r="T30" s="41" t="e">
        <f t="shared" si="10"/>
        <v>#VALUE!</v>
      </c>
      <c r="U30" s="39" t="str">
        <f t="shared" si="11"/>
        <v>070744417</v>
      </c>
      <c r="V30" s="44" t="str">
        <f t="shared" si="12"/>
        <v>070744417</v>
      </c>
      <c r="W30" s="41">
        <f t="shared" si="13"/>
        <v>1</v>
      </c>
      <c r="X30" s="45">
        <f t="shared" si="14"/>
        <v>1</v>
      </c>
      <c r="Y30" s="41">
        <f t="shared" si="1"/>
        <v>1</v>
      </c>
      <c r="Z30" s="42">
        <f t="shared" si="15"/>
        <v>1</v>
      </c>
      <c r="AA30" s="42">
        <f t="shared" si="16"/>
        <v>1</v>
      </c>
    </row>
    <row r="31" spans="1:27" ht="60" customHeight="1" x14ac:dyDescent="0.65">
      <c r="A31" s="3">
        <v>29</v>
      </c>
      <c r="B31" s="3" t="s">
        <v>96</v>
      </c>
      <c r="C31" s="3" t="s">
        <v>668</v>
      </c>
      <c r="D31" s="3" t="s">
        <v>97</v>
      </c>
      <c r="E31" s="7" t="s">
        <v>390</v>
      </c>
      <c r="F31" s="5" t="s">
        <v>98</v>
      </c>
      <c r="G31" s="53" t="s">
        <v>452</v>
      </c>
      <c r="H31" s="53" t="s">
        <v>453</v>
      </c>
      <c r="I31" s="3"/>
      <c r="J31" s="37"/>
      <c r="K31" s="38">
        <f t="shared" si="2"/>
        <v>1</v>
      </c>
      <c r="L31" s="39" t="str">
        <f t="shared" si="3"/>
        <v>180703392</v>
      </c>
      <c r="M31" s="40" t="str">
        <f t="shared" si="4"/>
        <v>180703392</v>
      </c>
      <c r="N31" s="41">
        <f t="shared" si="5"/>
        <v>1</v>
      </c>
      <c r="O31" s="41">
        <f t="shared" si="6"/>
        <v>1</v>
      </c>
      <c r="P31" s="41">
        <f t="shared" si="0"/>
        <v>1</v>
      </c>
      <c r="Q31" s="42">
        <f t="shared" si="7"/>
        <v>1</v>
      </c>
      <c r="R31" s="43" t="str">
        <f t="shared" si="8"/>
        <v>093 370 545</v>
      </c>
      <c r="S31" s="39" t="str">
        <f t="shared" si="9"/>
        <v>093370545</v>
      </c>
      <c r="T31" s="41" t="e">
        <f t="shared" si="10"/>
        <v>#VALUE!</v>
      </c>
      <c r="U31" s="39" t="str">
        <f t="shared" si="11"/>
        <v>093370545</v>
      </c>
      <c r="V31" s="44" t="str">
        <f t="shared" si="12"/>
        <v>093370545</v>
      </c>
      <c r="W31" s="41">
        <f t="shared" si="13"/>
        <v>1</v>
      </c>
      <c r="X31" s="45">
        <f t="shared" si="14"/>
        <v>1</v>
      </c>
      <c r="Y31" s="41">
        <f t="shared" si="1"/>
        <v>1</v>
      </c>
      <c r="Z31" s="42">
        <f t="shared" si="15"/>
        <v>1</v>
      </c>
      <c r="AA31" s="42">
        <f t="shared" si="16"/>
        <v>1</v>
      </c>
    </row>
    <row r="32" spans="1:27" ht="60" customHeight="1" x14ac:dyDescent="0.65">
      <c r="A32" s="3">
        <v>30</v>
      </c>
      <c r="B32" s="3" t="s">
        <v>99</v>
      </c>
      <c r="C32" s="3" t="s">
        <v>668</v>
      </c>
      <c r="D32" s="3" t="s">
        <v>100</v>
      </c>
      <c r="E32" s="7" t="s">
        <v>390</v>
      </c>
      <c r="F32" s="5" t="s">
        <v>101</v>
      </c>
      <c r="G32" s="53" t="s">
        <v>454</v>
      </c>
      <c r="H32" s="53" t="s">
        <v>455</v>
      </c>
      <c r="I32" s="3"/>
      <c r="J32" s="37"/>
      <c r="K32" s="38">
        <f t="shared" si="2"/>
        <v>1</v>
      </c>
      <c r="L32" s="39" t="str">
        <f t="shared" si="3"/>
        <v>180363864</v>
      </c>
      <c r="M32" s="40" t="str">
        <f t="shared" si="4"/>
        <v>180363864</v>
      </c>
      <c r="N32" s="41">
        <f t="shared" si="5"/>
        <v>1</v>
      </c>
      <c r="O32" s="41">
        <f t="shared" si="6"/>
        <v>1</v>
      </c>
      <c r="P32" s="41">
        <f t="shared" si="0"/>
        <v>1</v>
      </c>
      <c r="Q32" s="42">
        <f t="shared" si="7"/>
        <v>1</v>
      </c>
      <c r="R32" s="43" t="str">
        <f t="shared" si="8"/>
        <v>090 449 420 / 092 839 982</v>
      </c>
      <c r="S32" s="39" t="str">
        <f t="shared" si="9"/>
        <v>090449420/092839982</v>
      </c>
      <c r="T32" s="41" t="str">
        <f t="shared" si="10"/>
        <v>090449420</v>
      </c>
      <c r="U32" s="39" t="str">
        <f t="shared" si="11"/>
        <v>090449420</v>
      </c>
      <c r="V32" s="44" t="str">
        <f t="shared" si="12"/>
        <v>090449420</v>
      </c>
      <c r="W32" s="41">
        <f t="shared" si="13"/>
        <v>1</v>
      </c>
      <c r="X32" s="45">
        <f t="shared" si="14"/>
        <v>1</v>
      </c>
      <c r="Y32" s="41">
        <f t="shared" si="1"/>
        <v>1</v>
      </c>
      <c r="Z32" s="42">
        <f t="shared" si="15"/>
        <v>1</v>
      </c>
      <c r="AA32" s="42">
        <f t="shared" si="16"/>
        <v>1</v>
      </c>
    </row>
    <row r="33" spans="1:27" ht="60" customHeight="1" x14ac:dyDescent="0.65">
      <c r="A33" s="3">
        <v>31</v>
      </c>
      <c r="B33" s="3" t="s">
        <v>102</v>
      </c>
      <c r="C33" s="3" t="s">
        <v>668</v>
      </c>
      <c r="D33" s="3" t="s">
        <v>103</v>
      </c>
      <c r="E33" s="7" t="s">
        <v>390</v>
      </c>
      <c r="F33" s="5" t="s">
        <v>104</v>
      </c>
      <c r="G33" s="53">
        <v>170839955</v>
      </c>
      <c r="H33" s="53" t="s">
        <v>456</v>
      </c>
      <c r="I33" s="3"/>
      <c r="J33" s="37"/>
      <c r="K33" s="38">
        <f t="shared" si="2"/>
        <v>1</v>
      </c>
      <c r="L33" s="39" t="str">
        <f t="shared" si="3"/>
        <v>170839955</v>
      </c>
      <c r="M33" s="40" t="str">
        <f t="shared" si="4"/>
        <v>170839955</v>
      </c>
      <c r="N33" s="41">
        <f t="shared" si="5"/>
        <v>1</v>
      </c>
      <c r="O33" s="41">
        <f t="shared" si="6"/>
        <v>1</v>
      </c>
      <c r="P33" s="41">
        <f t="shared" si="0"/>
        <v>1</v>
      </c>
      <c r="Q33" s="42">
        <f t="shared" si="7"/>
        <v>1</v>
      </c>
      <c r="R33" s="43" t="str">
        <f t="shared" si="8"/>
        <v>069 730 080</v>
      </c>
      <c r="S33" s="39" t="str">
        <f t="shared" si="9"/>
        <v>069730080</v>
      </c>
      <c r="T33" s="41" t="e">
        <f t="shared" si="10"/>
        <v>#VALUE!</v>
      </c>
      <c r="U33" s="39" t="str">
        <f t="shared" si="11"/>
        <v>069730080</v>
      </c>
      <c r="V33" s="44" t="str">
        <f t="shared" si="12"/>
        <v>069730080</v>
      </c>
      <c r="W33" s="41">
        <f t="shared" si="13"/>
        <v>1</v>
      </c>
      <c r="X33" s="45">
        <f t="shared" si="14"/>
        <v>1</v>
      </c>
      <c r="Y33" s="41">
        <f t="shared" si="1"/>
        <v>1</v>
      </c>
      <c r="Z33" s="42">
        <f t="shared" si="15"/>
        <v>1</v>
      </c>
      <c r="AA33" s="42">
        <f t="shared" si="16"/>
        <v>1</v>
      </c>
    </row>
    <row r="34" spans="1:27" ht="60" customHeight="1" x14ac:dyDescent="0.65">
      <c r="A34" s="3">
        <v>32</v>
      </c>
      <c r="B34" s="3" t="s">
        <v>105</v>
      </c>
      <c r="C34" s="3" t="s">
        <v>666</v>
      </c>
      <c r="D34" s="3" t="s">
        <v>106</v>
      </c>
      <c r="E34" s="7" t="s">
        <v>390</v>
      </c>
      <c r="F34" s="5" t="s">
        <v>107</v>
      </c>
      <c r="G34" s="53" t="s">
        <v>457</v>
      </c>
      <c r="H34" s="53" t="s">
        <v>458</v>
      </c>
      <c r="I34" s="3"/>
      <c r="J34" s="37"/>
      <c r="K34" s="38">
        <f t="shared" si="2"/>
        <v>1</v>
      </c>
      <c r="L34" s="39" t="str">
        <f t="shared" si="3"/>
        <v>180001821</v>
      </c>
      <c r="M34" s="40" t="str">
        <f t="shared" si="4"/>
        <v>180001821</v>
      </c>
      <c r="N34" s="41">
        <f t="shared" si="5"/>
        <v>1</v>
      </c>
      <c r="O34" s="41">
        <f t="shared" si="6"/>
        <v>1</v>
      </c>
      <c r="P34" s="41">
        <f t="shared" si="0"/>
        <v>1</v>
      </c>
      <c r="Q34" s="42">
        <f t="shared" si="7"/>
        <v>1</v>
      </c>
      <c r="R34" s="43" t="str">
        <f t="shared" si="8"/>
        <v>092 189 898</v>
      </c>
      <c r="S34" s="39" t="str">
        <f t="shared" si="9"/>
        <v>092189898</v>
      </c>
      <c r="T34" s="41" t="e">
        <f t="shared" si="10"/>
        <v>#VALUE!</v>
      </c>
      <c r="U34" s="39" t="str">
        <f t="shared" si="11"/>
        <v>092189898</v>
      </c>
      <c r="V34" s="44" t="str">
        <f t="shared" si="12"/>
        <v>092189898</v>
      </c>
      <c r="W34" s="41">
        <f t="shared" si="13"/>
        <v>1</v>
      </c>
      <c r="X34" s="45">
        <f t="shared" si="14"/>
        <v>1</v>
      </c>
      <c r="Y34" s="41">
        <f t="shared" si="1"/>
        <v>1</v>
      </c>
      <c r="Z34" s="42">
        <f t="shared" si="15"/>
        <v>1</v>
      </c>
      <c r="AA34" s="42">
        <f t="shared" si="16"/>
        <v>1</v>
      </c>
    </row>
    <row r="35" spans="1:27" ht="60" customHeight="1" x14ac:dyDescent="0.65">
      <c r="A35" s="3">
        <v>33</v>
      </c>
      <c r="B35" s="3" t="s">
        <v>108</v>
      </c>
      <c r="C35" s="3" t="s">
        <v>666</v>
      </c>
      <c r="D35" s="3" t="s">
        <v>109</v>
      </c>
      <c r="E35" s="7" t="s">
        <v>390</v>
      </c>
      <c r="F35" s="5" t="s">
        <v>110</v>
      </c>
      <c r="G35" s="53" t="s">
        <v>459</v>
      </c>
      <c r="H35" s="53" t="s">
        <v>460</v>
      </c>
      <c r="I35" s="3"/>
      <c r="J35" s="37"/>
      <c r="K35" s="38">
        <f t="shared" si="2"/>
        <v>1</v>
      </c>
      <c r="L35" s="39" t="str">
        <f t="shared" si="3"/>
        <v>180857219</v>
      </c>
      <c r="M35" s="40" t="str">
        <f t="shared" si="4"/>
        <v>180857219</v>
      </c>
      <c r="N35" s="41">
        <f t="shared" si="5"/>
        <v>1</v>
      </c>
      <c r="O35" s="41">
        <f t="shared" si="6"/>
        <v>1</v>
      </c>
      <c r="P35" s="41">
        <f t="shared" ref="P35:P66" si="17">IF(M35="បរទេស",1,IF(COUNTIF(M:M,$M35)&gt;1,2,1))</f>
        <v>1</v>
      </c>
      <c r="Q35" s="42">
        <f t="shared" si="7"/>
        <v>1</v>
      </c>
      <c r="R35" s="43" t="str">
        <f t="shared" si="8"/>
        <v>070 822 588</v>
      </c>
      <c r="S35" s="39" t="str">
        <f t="shared" si="9"/>
        <v>070822588</v>
      </c>
      <c r="T35" s="41" t="e">
        <f t="shared" si="10"/>
        <v>#VALUE!</v>
      </c>
      <c r="U35" s="39" t="str">
        <f t="shared" si="11"/>
        <v>070822588</v>
      </c>
      <c r="V35" s="44" t="str">
        <f t="shared" si="12"/>
        <v>070822588</v>
      </c>
      <c r="W35" s="41">
        <f t="shared" si="13"/>
        <v>1</v>
      </c>
      <c r="X35" s="45">
        <f t="shared" si="14"/>
        <v>1</v>
      </c>
      <c r="Y35" s="41">
        <f t="shared" ref="Y35:Y66" si="18">IF(V35="បរទេស",1,IF(COUNTIF(V:V,$V35)&gt;1,2,1))</f>
        <v>1</v>
      </c>
      <c r="Z35" s="42">
        <f t="shared" si="15"/>
        <v>1</v>
      </c>
      <c r="AA35" s="42">
        <f t="shared" si="16"/>
        <v>1</v>
      </c>
    </row>
    <row r="36" spans="1:27" ht="60" customHeight="1" x14ac:dyDescent="0.65">
      <c r="A36" s="3">
        <v>34</v>
      </c>
      <c r="B36" s="3" t="s">
        <v>111</v>
      </c>
      <c r="C36" s="3" t="s">
        <v>668</v>
      </c>
      <c r="D36" s="3" t="s">
        <v>112</v>
      </c>
      <c r="E36" s="7" t="s">
        <v>391</v>
      </c>
      <c r="F36" s="5" t="s">
        <v>113</v>
      </c>
      <c r="G36" s="53">
        <v>180484338</v>
      </c>
      <c r="H36" s="55" t="s">
        <v>461</v>
      </c>
      <c r="I36" s="3"/>
      <c r="J36" s="37"/>
      <c r="K36" s="38">
        <f t="shared" si="2"/>
        <v>1</v>
      </c>
      <c r="L36" s="39" t="str">
        <f t="shared" si="3"/>
        <v>180484338</v>
      </c>
      <c r="M36" s="40" t="str">
        <f t="shared" si="4"/>
        <v>180484338</v>
      </c>
      <c r="N36" s="41">
        <f t="shared" si="5"/>
        <v>1</v>
      </c>
      <c r="O36" s="41">
        <f t="shared" si="6"/>
        <v>1</v>
      </c>
      <c r="P36" s="41">
        <f t="shared" si="17"/>
        <v>1</v>
      </c>
      <c r="Q36" s="42">
        <f t="shared" si="7"/>
        <v>1</v>
      </c>
      <c r="R36" s="43" t="str">
        <f t="shared" si="8"/>
        <v>088 979 0319</v>
      </c>
      <c r="S36" s="39" t="str">
        <f t="shared" si="9"/>
        <v>0889790319</v>
      </c>
      <c r="T36" s="41" t="e">
        <f t="shared" si="10"/>
        <v>#VALUE!</v>
      </c>
      <c r="U36" s="39" t="str">
        <f t="shared" si="11"/>
        <v>0889790319</v>
      </c>
      <c r="V36" s="44" t="str">
        <f t="shared" si="12"/>
        <v>0889790319</v>
      </c>
      <c r="W36" s="41">
        <f t="shared" si="13"/>
        <v>1</v>
      </c>
      <c r="X36" s="45">
        <f t="shared" si="14"/>
        <v>1</v>
      </c>
      <c r="Y36" s="41">
        <f t="shared" si="18"/>
        <v>1</v>
      </c>
      <c r="Z36" s="42">
        <f t="shared" si="15"/>
        <v>1</v>
      </c>
      <c r="AA36" s="42">
        <f t="shared" si="16"/>
        <v>1</v>
      </c>
    </row>
    <row r="37" spans="1:27" ht="60" customHeight="1" x14ac:dyDescent="0.65">
      <c r="A37" s="3">
        <v>35</v>
      </c>
      <c r="B37" s="3" t="s">
        <v>114</v>
      </c>
      <c r="C37" s="3" t="s">
        <v>666</v>
      </c>
      <c r="D37" s="3" t="s">
        <v>115</v>
      </c>
      <c r="E37" s="7" t="s">
        <v>391</v>
      </c>
      <c r="F37" s="5" t="s">
        <v>116</v>
      </c>
      <c r="G37" s="53" t="s">
        <v>462</v>
      </c>
      <c r="H37" s="56" t="s">
        <v>463</v>
      </c>
      <c r="I37" s="3"/>
      <c r="J37" s="37"/>
      <c r="K37" s="38">
        <f t="shared" si="2"/>
        <v>1</v>
      </c>
      <c r="L37" s="39" t="str">
        <f t="shared" si="3"/>
        <v>180624680</v>
      </c>
      <c r="M37" s="40" t="str">
        <f t="shared" si="4"/>
        <v>180624680</v>
      </c>
      <c r="N37" s="41">
        <f t="shared" si="5"/>
        <v>1</v>
      </c>
      <c r="O37" s="41">
        <f t="shared" si="6"/>
        <v>1</v>
      </c>
      <c r="P37" s="41">
        <f t="shared" si="17"/>
        <v>1</v>
      </c>
      <c r="Q37" s="42">
        <f t="shared" si="7"/>
        <v>1</v>
      </c>
      <c r="R37" s="43" t="str">
        <f t="shared" si="8"/>
        <v>012 271 456</v>
      </c>
      <c r="S37" s="39" t="str">
        <f t="shared" si="9"/>
        <v>012271456</v>
      </c>
      <c r="T37" s="41" t="e">
        <f t="shared" si="10"/>
        <v>#VALUE!</v>
      </c>
      <c r="U37" s="39" t="str">
        <f t="shared" si="11"/>
        <v>012271456</v>
      </c>
      <c r="V37" s="44" t="str">
        <f t="shared" si="12"/>
        <v>012271456</v>
      </c>
      <c r="W37" s="41">
        <f t="shared" si="13"/>
        <v>1</v>
      </c>
      <c r="X37" s="45">
        <f t="shared" si="14"/>
        <v>1</v>
      </c>
      <c r="Y37" s="41">
        <f t="shared" si="18"/>
        <v>1</v>
      </c>
      <c r="Z37" s="42">
        <f t="shared" si="15"/>
        <v>1</v>
      </c>
      <c r="AA37" s="42">
        <f t="shared" si="16"/>
        <v>1</v>
      </c>
    </row>
    <row r="38" spans="1:27" ht="60" customHeight="1" x14ac:dyDescent="0.65">
      <c r="A38" s="3">
        <v>36</v>
      </c>
      <c r="B38" s="3" t="s">
        <v>117</v>
      </c>
      <c r="C38" s="3" t="s">
        <v>668</v>
      </c>
      <c r="D38" s="3" t="s">
        <v>118</v>
      </c>
      <c r="E38" s="7" t="s">
        <v>391</v>
      </c>
      <c r="F38" s="5" t="s">
        <v>119</v>
      </c>
      <c r="G38" s="53" t="s">
        <v>464</v>
      </c>
      <c r="H38" s="56" t="s">
        <v>465</v>
      </c>
      <c r="I38" s="3"/>
      <c r="J38" s="37"/>
      <c r="K38" s="38">
        <f t="shared" si="2"/>
        <v>1</v>
      </c>
      <c r="L38" s="39" t="str">
        <f t="shared" si="3"/>
        <v>180625230</v>
      </c>
      <c r="M38" s="40" t="str">
        <f t="shared" si="4"/>
        <v>180625230</v>
      </c>
      <c r="N38" s="41">
        <f t="shared" si="5"/>
        <v>1</v>
      </c>
      <c r="O38" s="41">
        <f t="shared" si="6"/>
        <v>1</v>
      </c>
      <c r="P38" s="41">
        <f t="shared" si="17"/>
        <v>1</v>
      </c>
      <c r="Q38" s="42">
        <f t="shared" si="7"/>
        <v>1</v>
      </c>
      <c r="R38" s="43" t="str">
        <f t="shared" si="8"/>
        <v>098 791 007</v>
      </c>
      <c r="S38" s="39" t="str">
        <f t="shared" si="9"/>
        <v>098791007</v>
      </c>
      <c r="T38" s="41" t="e">
        <f t="shared" si="10"/>
        <v>#VALUE!</v>
      </c>
      <c r="U38" s="39" t="str">
        <f t="shared" si="11"/>
        <v>098791007</v>
      </c>
      <c r="V38" s="44" t="str">
        <f t="shared" si="12"/>
        <v>098791007</v>
      </c>
      <c r="W38" s="41">
        <f t="shared" si="13"/>
        <v>1</v>
      </c>
      <c r="X38" s="45">
        <f t="shared" si="14"/>
        <v>1</v>
      </c>
      <c r="Y38" s="41">
        <f t="shared" si="18"/>
        <v>1</v>
      </c>
      <c r="Z38" s="42">
        <f t="shared" si="15"/>
        <v>1</v>
      </c>
      <c r="AA38" s="42">
        <f t="shared" si="16"/>
        <v>1</v>
      </c>
    </row>
    <row r="39" spans="1:27" ht="60" customHeight="1" x14ac:dyDescent="0.65">
      <c r="A39" s="3">
        <v>37</v>
      </c>
      <c r="B39" s="3" t="s">
        <v>120</v>
      </c>
      <c r="C39" s="3" t="s">
        <v>666</v>
      </c>
      <c r="D39" s="3" t="s">
        <v>121</v>
      </c>
      <c r="E39" s="7" t="s">
        <v>391</v>
      </c>
      <c r="F39" s="5" t="s">
        <v>122</v>
      </c>
      <c r="G39" s="53" t="s">
        <v>466</v>
      </c>
      <c r="H39" s="56" t="s">
        <v>467</v>
      </c>
      <c r="I39" s="3"/>
      <c r="J39" s="37"/>
      <c r="K39" s="38">
        <f t="shared" si="2"/>
        <v>1</v>
      </c>
      <c r="L39" s="39" t="str">
        <f t="shared" si="3"/>
        <v>180066516</v>
      </c>
      <c r="M39" s="40" t="str">
        <f t="shared" si="4"/>
        <v>180066516</v>
      </c>
      <c r="N39" s="41">
        <f t="shared" si="5"/>
        <v>1</v>
      </c>
      <c r="O39" s="41">
        <f t="shared" si="6"/>
        <v>1</v>
      </c>
      <c r="P39" s="41">
        <f t="shared" si="17"/>
        <v>1</v>
      </c>
      <c r="Q39" s="42">
        <f t="shared" si="7"/>
        <v>1</v>
      </c>
      <c r="R39" s="43" t="str">
        <f t="shared" si="8"/>
        <v>012 520 807</v>
      </c>
      <c r="S39" s="39" t="str">
        <f t="shared" si="9"/>
        <v>012520807</v>
      </c>
      <c r="T39" s="41" t="e">
        <f t="shared" si="10"/>
        <v>#VALUE!</v>
      </c>
      <c r="U39" s="39" t="str">
        <f t="shared" si="11"/>
        <v>012520807</v>
      </c>
      <c r="V39" s="44" t="str">
        <f t="shared" si="12"/>
        <v>012520807</v>
      </c>
      <c r="W39" s="41">
        <f t="shared" si="13"/>
        <v>1</v>
      </c>
      <c r="X39" s="45">
        <f t="shared" si="14"/>
        <v>1</v>
      </c>
      <c r="Y39" s="41">
        <f t="shared" si="18"/>
        <v>1</v>
      </c>
      <c r="Z39" s="42">
        <f t="shared" si="15"/>
        <v>1</v>
      </c>
      <c r="AA39" s="42">
        <f t="shared" si="16"/>
        <v>1</v>
      </c>
    </row>
    <row r="40" spans="1:27" ht="60" customHeight="1" x14ac:dyDescent="0.65">
      <c r="A40" s="3">
        <v>38</v>
      </c>
      <c r="B40" s="3" t="s">
        <v>123</v>
      </c>
      <c r="C40" s="3" t="s">
        <v>668</v>
      </c>
      <c r="D40" s="3" t="s">
        <v>124</v>
      </c>
      <c r="E40" s="7" t="s">
        <v>391</v>
      </c>
      <c r="F40" s="5" t="s">
        <v>125</v>
      </c>
      <c r="G40" s="53" t="s">
        <v>468</v>
      </c>
      <c r="H40" s="56" t="s">
        <v>469</v>
      </c>
      <c r="I40" s="3"/>
      <c r="J40" s="37"/>
      <c r="K40" s="38">
        <f t="shared" si="2"/>
        <v>1</v>
      </c>
      <c r="L40" s="39" t="str">
        <f t="shared" si="3"/>
        <v>180750608</v>
      </c>
      <c r="M40" s="40" t="str">
        <f t="shared" si="4"/>
        <v>180750608</v>
      </c>
      <c r="N40" s="41">
        <f t="shared" si="5"/>
        <v>1</v>
      </c>
      <c r="O40" s="41">
        <f t="shared" si="6"/>
        <v>1</v>
      </c>
      <c r="P40" s="41">
        <f t="shared" si="17"/>
        <v>1</v>
      </c>
      <c r="Q40" s="42">
        <f t="shared" si="7"/>
        <v>1</v>
      </c>
      <c r="R40" s="43" t="str">
        <f t="shared" si="8"/>
        <v>069 885 424</v>
      </c>
      <c r="S40" s="39" t="str">
        <f t="shared" si="9"/>
        <v>069885424</v>
      </c>
      <c r="T40" s="41" t="e">
        <f t="shared" si="10"/>
        <v>#VALUE!</v>
      </c>
      <c r="U40" s="39" t="str">
        <f t="shared" si="11"/>
        <v>069885424</v>
      </c>
      <c r="V40" s="44" t="str">
        <f t="shared" si="12"/>
        <v>069885424</v>
      </c>
      <c r="W40" s="41">
        <f t="shared" si="13"/>
        <v>1</v>
      </c>
      <c r="X40" s="45">
        <f t="shared" si="14"/>
        <v>1</v>
      </c>
      <c r="Y40" s="41">
        <f t="shared" si="18"/>
        <v>1</v>
      </c>
      <c r="Z40" s="42">
        <f t="shared" si="15"/>
        <v>1</v>
      </c>
      <c r="AA40" s="42">
        <f t="shared" si="16"/>
        <v>1</v>
      </c>
    </row>
    <row r="41" spans="1:27" ht="60" customHeight="1" x14ac:dyDescent="0.65">
      <c r="A41" s="3">
        <v>39</v>
      </c>
      <c r="B41" s="3" t="s">
        <v>126</v>
      </c>
      <c r="C41" s="3" t="s">
        <v>668</v>
      </c>
      <c r="D41" s="3" t="s">
        <v>127</v>
      </c>
      <c r="E41" s="7" t="s">
        <v>391</v>
      </c>
      <c r="F41" s="5" t="s">
        <v>128</v>
      </c>
      <c r="G41" s="53" t="s">
        <v>470</v>
      </c>
      <c r="H41" s="56" t="s">
        <v>471</v>
      </c>
      <c r="I41" s="3"/>
      <c r="J41" s="37"/>
      <c r="K41" s="38">
        <f t="shared" si="2"/>
        <v>1</v>
      </c>
      <c r="L41" s="39" t="str">
        <f t="shared" si="3"/>
        <v>180307074</v>
      </c>
      <c r="M41" s="40" t="str">
        <f t="shared" si="4"/>
        <v>180307074</v>
      </c>
      <c r="N41" s="41">
        <f t="shared" si="5"/>
        <v>1</v>
      </c>
      <c r="O41" s="41">
        <f t="shared" si="6"/>
        <v>1</v>
      </c>
      <c r="P41" s="41">
        <f t="shared" si="17"/>
        <v>1</v>
      </c>
      <c r="Q41" s="42">
        <f t="shared" si="7"/>
        <v>1</v>
      </c>
      <c r="R41" s="43" t="str">
        <f t="shared" si="8"/>
        <v>095 914 549</v>
      </c>
      <c r="S41" s="39" t="str">
        <f t="shared" si="9"/>
        <v>095914549</v>
      </c>
      <c r="T41" s="41" t="e">
        <f t="shared" si="10"/>
        <v>#VALUE!</v>
      </c>
      <c r="U41" s="39" t="str">
        <f t="shared" si="11"/>
        <v>095914549</v>
      </c>
      <c r="V41" s="44" t="str">
        <f t="shared" si="12"/>
        <v>095914549</v>
      </c>
      <c r="W41" s="41">
        <f t="shared" si="13"/>
        <v>1</v>
      </c>
      <c r="X41" s="45">
        <f t="shared" si="14"/>
        <v>1</v>
      </c>
      <c r="Y41" s="41">
        <f t="shared" si="18"/>
        <v>1</v>
      </c>
      <c r="Z41" s="42">
        <f t="shared" si="15"/>
        <v>1</v>
      </c>
      <c r="AA41" s="42">
        <f t="shared" si="16"/>
        <v>1</v>
      </c>
    </row>
    <row r="42" spans="1:27" ht="60" customHeight="1" x14ac:dyDescent="0.65">
      <c r="A42" s="3">
        <v>40</v>
      </c>
      <c r="B42" s="3" t="s">
        <v>129</v>
      </c>
      <c r="C42" s="3" t="s">
        <v>666</v>
      </c>
      <c r="D42" s="3" t="s">
        <v>130</v>
      </c>
      <c r="E42" s="7" t="s">
        <v>391</v>
      </c>
      <c r="F42" s="5" t="s">
        <v>131</v>
      </c>
      <c r="G42" s="53" t="s">
        <v>472</v>
      </c>
      <c r="H42" s="56" t="s">
        <v>473</v>
      </c>
      <c r="I42" s="3"/>
      <c r="J42" s="37"/>
      <c r="K42" s="38">
        <f t="shared" si="2"/>
        <v>1</v>
      </c>
      <c r="L42" s="39" t="str">
        <f t="shared" si="3"/>
        <v>180434200</v>
      </c>
      <c r="M42" s="40" t="str">
        <f t="shared" si="4"/>
        <v>180434200</v>
      </c>
      <c r="N42" s="41">
        <f t="shared" si="5"/>
        <v>1</v>
      </c>
      <c r="O42" s="41">
        <f t="shared" si="6"/>
        <v>1</v>
      </c>
      <c r="P42" s="41">
        <f t="shared" si="17"/>
        <v>1</v>
      </c>
      <c r="Q42" s="42">
        <f t="shared" si="7"/>
        <v>1</v>
      </c>
      <c r="R42" s="43" t="str">
        <f t="shared" si="8"/>
        <v>017 594 636</v>
      </c>
      <c r="S42" s="39" t="str">
        <f t="shared" si="9"/>
        <v>017594636</v>
      </c>
      <c r="T42" s="41" t="e">
        <f t="shared" si="10"/>
        <v>#VALUE!</v>
      </c>
      <c r="U42" s="39" t="str">
        <f t="shared" si="11"/>
        <v>017594636</v>
      </c>
      <c r="V42" s="44" t="str">
        <f t="shared" si="12"/>
        <v>017594636</v>
      </c>
      <c r="W42" s="41">
        <f t="shared" si="13"/>
        <v>1</v>
      </c>
      <c r="X42" s="45">
        <f t="shared" si="14"/>
        <v>1</v>
      </c>
      <c r="Y42" s="41">
        <f t="shared" si="18"/>
        <v>1</v>
      </c>
      <c r="Z42" s="42">
        <f t="shared" si="15"/>
        <v>1</v>
      </c>
      <c r="AA42" s="42">
        <f t="shared" si="16"/>
        <v>1</v>
      </c>
    </row>
    <row r="43" spans="1:27" ht="60" customHeight="1" x14ac:dyDescent="0.65">
      <c r="A43" s="3">
        <v>41</v>
      </c>
      <c r="B43" s="3" t="s">
        <v>132</v>
      </c>
      <c r="C43" s="3" t="s">
        <v>668</v>
      </c>
      <c r="D43" s="3" t="s">
        <v>133</v>
      </c>
      <c r="E43" s="7" t="s">
        <v>391</v>
      </c>
      <c r="F43" s="5" t="s">
        <v>134</v>
      </c>
      <c r="G43" s="53" t="s">
        <v>474</v>
      </c>
      <c r="H43" s="56" t="s">
        <v>475</v>
      </c>
      <c r="I43" s="3"/>
      <c r="J43" s="37"/>
      <c r="K43" s="38">
        <f t="shared" si="2"/>
        <v>1</v>
      </c>
      <c r="L43" s="39" t="str">
        <f t="shared" si="3"/>
        <v>180792450</v>
      </c>
      <c r="M43" s="40" t="str">
        <f t="shared" si="4"/>
        <v>180792450</v>
      </c>
      <c r="N43" s="41">
        <f t="shared" si="5"/>
        <v>1</v>
      </c>
      <c r="O43" s="41">
        <f t="shared" si="6"/>
        <v>1</v>
      </c>
      <c r="P43" s="41">
        <f t="shared" si="17"/>
        <v>1</v>
      </c>
      <c r="Q43" s="42">
        <f t="shared" si="7"/>
        <v>1</v>
      </c>
      <c r="R43" s="43" t="str">
        <f t="shared" si="8"/>
        <v>092 679 003</v>
      </c>
      <c r="S43" s="39" t="str">
        <f t="shared" si="9"/>
        <v>092679003</v>
      </c>
      <c r="T43" s="41" t="e">
        <f t="shared" si="10"/>
        <v>#VALUE!</v>
      </c>
      <c r="U43" s="39" t="str">
        <f t="shared" si="11"/>
        <v>092679003</v>
      </c>
      <c r="V43" s="44" t="str">
        <f t="shared" si="12"/>
        <v>092679003</v>
      </c>
      <c r="W43" s="41">
        <f t="shared" si="13"/>
        <v>1</v>
      </c>
      <c r="X43" s="45">
        <f t="shared" si="14"/>
        <v>1</v>
      </c>
      <c r="Y43" s="41">
        <f t="shared" si="18"/>
        <v>1</v>
      </c>
      <c r="Z43" s="42">
        <f t="shared" si="15"/>
        <v>1</v>
      </c>
      <c r="AA43" s="42">
        <f t="shared" si="16"/>
        <v>1</v>
      </c>
    </row>
    <row r="44" spans="1:27" ht="60" customHeight="1" x14ac:dyDescent="0.65">
      <c r="A44" s="3">
        <v>42</v>
      </c>
      <c r="B44" s="3" t="s">
        <v>135</v>
      </c>
      <c r="C44" s="3" t="s">
        <v>668</v>
      </c>
      <c r="D44" s="3" t="s">
        <v>121</v>
      </c>
      <c r="E44" s="7" t="s">
        <v>391</v>
      </c>
      <c r="F44" s="5" t="s">
        <v>136</v>
      </c>
      <c r="G44" s="53" t="s">
        <v>476</v>
      </c>
      <c r="H44" s="56" t="s">
        <v>477</v>
      </c>
      <c r="I44" s="3"/>
      <c r="J44" s="37"/>
      <c r="K44" s="38">
        <f t="shared" si="2"/>
        <v>1</v>
      </c>
      <c r="L44" s="39" t="str">
        <f t="shared" si="3"/>
        <v>180684896</v>
      </c>
      <c r="M44" s="40" t="str">
        <f t="shared" si="4"/>
        <v>180684896</v>
      </c>
      <c r="N44" s="41">
        <f t="shared" si="5"/>
        <v>1</v>
      </c>
      <c r="O44" s="41">
        <f t="shared" si="6"/>
        <v>1</v>
      </c>
      <c r="P44" s="41">
        <f t="shared" si="17"/>
        <v>1</v>
      </c>
      <c r="Q44" s="42">
        <f t="shared" si="7"/>
        <v>1</v>
      </c>
      <c r="R44" s="43" t="str">
        <f t="shared" si="8"/>
        <v>095 533 754</v>
      </c>
      <c r="S44" s="39" t="str">
        <f t="shared" si="9"/>
        <v>095533754</v>
      </c>
      <c r="T44" s="41" t="e">
        <f t="shared" si="10"/>
        <v>#VALUE!</v>
      </c>
      <c r="U44" s="39" t="str">
        <f t="shared" si="11"/>
        <v>095533754</v>
      </c>
      <c r="V44" s="44" t="str">
        <f t="shared" si="12"/>
        <v>095533754</v>
      </c>
      <c r="W44" s="41">
        <f t="shared" si="13"/>
        <v>1</v>
      </c>
      <c r="X44" s="45">
        <f t="shared" si="14"/>
        <v>1</v>
      </c>
      <c r="Y44" s="41">
        <f t="shared" si="18"/>
        <v>1</v>
      </c>
      <c r="Z44" s="42">
        <f t="shared" si="15"/>
        <v>1</v>
      </c>
      <c r="AA44" s="42">
        <f t="shared" si="16"/>
        <v>1</v>
      </c>
    </row>
    <row r="45" spans="1:27" ht="60" customHeight="1" x14ac:dyDescent="0.65">
      <c r="A45" s="3">
        <v>43</v>
      </c>
      <c r="B45" s="3" t="s">
        <v>137</v>
      </c>
      <c r="C45" s="3" t="s">
        <v>666</v>
      </c>
      <c r="D45" s="3" t="s">
        <v>138</v>
      </c>
      <c r="E45" s="7" t="s">
        <v>391</v>
      </c>
      <c r="F45" s="5" t="s">
        <v>139</v>
      </c>
      <c r="G45" s="53" t="s">
        <v>478</v>
      </c>
      <c r="H45" s="56" t="s">
        <v>479</v>
      </c>
      <c r="I45" s="3"/>
      <c r="J45" s="37"/>
      <c r="K45" s="38">
        <f t="shared" si="2"/>
        <v>1</v>
      </c>
      <c r="L45" s="39" t="str">
        <f t="shared" si="3"/>
        <v>180484887</v>
      </c>
      <c r="M45" s="40" t="str">
        <f t="shared" si="4"/>
        <v>180484887</v>
      </c>
      <c r="N45" s="41">
        <f t="shared" si="5"/>
        <v>1</v>
      </c>
      <c r="O45" s="41">
        <f t="shared" si="6"/>
        <v>1</v>
      </c>
      <c r="P45" s="41">
        <f t="shared" si="17"/>
        <v>1</v>
      </c>
      <c r="Q45" s="42">
        <f t="shared" si="7"/>
        <v>1</v>
      </c>
      <c r="R45" s="43" t="str">
        <f t="shared" si="8"/>
        <v>010 425 049</v>
      </c>
      <c r="S45" s="39" t="str">
        <f t="shared" si="9"/>
        <v>010425049</v>
      </c>
      <c r="T45" s="41" t="e">
        <f t="shared" si="10"/>
        <v>#VALUE!</v>
      </c>
      <c r="U45" s="39" t="str">
        <f t="shared" si="11"/>
        <v>010425049</v>
      </c>
      <c r="V45" s="44" t="str">
        <f t="shared" si="12"/>
        <v>010425049</v>
      </c>
      <c r="W45" s="41">
        <f t="shared" si="13"/>
        <v>1</v>
      </c>
      <c r="X45" s="45">
        <f t="shared" si="14"/>
        <v>1</v>
      </c>
      <c r="Y45" s="41">
        <f t="shared" si="18"/>
        <v>1</v>
      </c>
      <c r="Z45" s="42">
        <f t="shared" si="15"/>
        <v>1</v>
      </c>
      <c r="AA45" s="42">
        <f t="shared" si="16"/>
        <v>1</v>
      </c>
    </row>
    <row r="46" spans="1:27" ht="60" customHeight="1" x14ac:dyDescent="0.65">
      <c r="A46" s="3">
        <v>44</v>
      </c>
      <c r="B46" s="3" t="s">
        <v>140</v>
      </c>
      <c r="C46" s="3" t="s">
        <v>668</v>
      </c>
      <c r="D46" s="3" t="s">
        <v>141</v>
      </c>
      <c r="E46" s="7" t="s">
        <v>391</v>
      </c>
      <c r="F46" s="5" t="s">
        <v>142</v>
      </c>
      <c r="G46" s="53" t="s">
        <v>480</v>
      </c>
      <c r="H46" s="56" t="s">
        <v>481</v>
      </c>
      <c r="I46" s="3"/>
      <c r="J46" s="37"/>
      <c r="K46" s="38">
        <f t="shared" si="2"/>
        <v>1</v>
      </c>
      <c r="L46" s="39" t="str">
        <f t="shared" si="3"/>
        <v>170158398</v>
      </c>
      <c r="M46" s="40" t="str">
        <f t="shared" si="4"/>
        <v>170158398</v>
      </c>
      <c r="N46" s="41">
        <f t="shared" si="5"/>
        <v>1</v>
      </c>
      <c r="O46" s="41">
        <f t="shared" si="6"/>
        <v>1</v>
      </c>
      <c r="P46" s="41">
        <f t="shared" si="17"/>
        <v>1</v>
      </c>
      <c r="Q46" s="42">
        <f t="shared" si="7"/>
        <v>1</v>
      </c>
      <c r="R46" s="43" t="str">
        <f t="shared" si="8"/>
        <v>078 717 188</v>
      </c>
      <c r="S46" s="39" t="str">
        <f t="shared" si="9"/>
        <v>078717188</v>
      </c>
      <c r="T46" s="41" t="e">
        <f t="shared" si="10"/>
        <v>#VALUE!</v>
      </c>
      <c r="U46" s="39" t="str">
        <f t="shared" si="11"/>
        <v>078717188</v>
      </c>
      <c r="V46" s="44" t="str">
        <f t="shared" si="12"/>
        <v>078717188</v>
      </c>
      <c r="W46" s="41">
        <f t="shared" si="13"/>
        <v>1</v>
      </c>
      <c r="X46" s="45">
        <f t="shared" si="14"/>
        <v>1</v>
      </c>
      <c r="Y46" s="41">
        <f t="shared" si="18"/>
        <v>1</v>
      </c>
      <c r="Z46" s="42">
        <f t="shared" si="15"/>
        <v>1</v>
      </c>
      <c r="AA46" s="42">
        <f t="shared" si="16"/>
        <v>1</v>
      </c>
    </row>
    <row r="47" spans="1:27" ht="60" customHeight="1" x14ac:dyDescent="0.65">
      <c r="A47" s="3">
        <v>45</v>
      </c>
      <c r="B47" s="3" t="s">
        <v>143</v>
      </c>
      <c r="C47" s="3" t="s">
        <v>668</v>
      </c>
      <c r="D47" s="3" t="s">
        <v>144</v>
      </c>
      <c r="E47" s="7" t="s">
        <v>391</v>
      </c>
      <c r="F47" s="5" t="s">
        <v>145</v>
      </c>
      <c r="G47" s="53" t="s">
        <v>482</v>
      </c>
      <c r="H47" s="56" t="s">
        <v>483</v>
      </c>
      <c r="I47" s="3"/>
      <c r="J47" s="37"/>
      <c r="K47" s="38">
        <f t="shared" si="2"/>
        <v>1</v>
      </c>
      <c r="L47" s="39" t="str">
        <f t="shared" si="3"/>
        <v>101065604</v>
      </c>
      <c r="M47" s="40" t="str">
        <f t="shared" si="4"/>
        <v>101065604</v>
      </c>
      <c r="N47" s="41">
        <f t="shared" si="5"/>
        <v>1</v>
      </c>
      <c r="O47" s="41">
        <f t="shared" si="6"/>
        <v>1</v>
      </c>
      <c r="P47" s="41">
        <f t="shared" si="17"/>
        <v>1</v>
      </c>
      <c r="Q47" s="42">
        <f t="shared" si="7"/>
        <v>1</v>
      </c>
      <c r="R47" s="43" t="str">
        <f t="shared" si="8"/>
        <v>069 335 940</v>
      </c>
      <c r="S47" s="39" t="str">
        <f t="shared" si="9"/>
        <v>069335940</v>
      </c>
      <c r="T47" s="41" t="e">
        <f t="shared" si="10"/>
        <v>#VALUE!</v>
      </c>
      <c r="U47" s="39" t="str">
        <f t="shared" si="11"/>
        <v>069335940</v>
      </c>
      <c r="V47" s="44" t="str">
        <f t="shared" si="12"/>
        <v>069335940</v>
      </c>
      <c r="W47" s="41">
        <f t="shared" si="13"/>
        <v>1</v>
      </c>
      <c r="X47" s="45">
        <f t="shared" si="14"/>
        <v>1</v>
      </c>
      <c r="Y47" s="41">
        <f t="shared" si="18"/>
        <v>1</v>
      </c>
      <c r="Z47" s="42">
        <f t="shared" si="15"/>
        <v>1</v>
      </c>
      <c r="AA47" s="42">
        <f t="shared" si="16"/>
        <v>1</v>
      </c>
    </row>
    <row r="48" spans="1:27" ht="60" customHeight="1" x14ac:dyDescent="0.65">
      <c r="A48" s="3">
        <v>46</v>
      </c>
      <c r="B48" s="3" t="s">
        <v>146</v>
      </c>
      <c r="C48" s="3" t="s">
        <v>668</v>
      </c>
      <c r="D48" s="3" t="s">
        <v>147</v>
      </c>
      <c r="E48" s="7" t="s">
        <v>391</v>
      </c>
      <c r="F48" s="5" t="s">
        <v>148</v>
      </c>
      <c r="G48" s="53" t="s">
        <v>484</v>
      </c>
      <c r="H48" s="56" t="s">
        <v>485</v>
      </c>
      <c r="I48" s="3"/>
      <c r="J48" s="37"/>
      <c r="K48" s="38">
        <f t="shared" si="2"/>
        <v>1</v>
      </c>
      <c r="L48" s="39" t="str">
        <f t="shared" si="3"/>
        <v>160151011</v>
      </c>
      <c r="M48" s="40" t="str">
        <f t="shared" si="4"/>
        <v>160151011</v>
      </c>
      <c r="N48" s="41">
        <f t="shared" si="5"/>
        <v>1</v>
      </c>
      <c r="O48" s="41">
        <f t="shared" si="6"/>
        <v>1</v>
      </c>
      <c r="P48" s="41">
        <f t="shared" si="17"/>
        <v>1</v>
      </c>
      <c r="Q48" s="42">
        <f t="shared" si="7"/>
        <v>1</v>
      </c>
      <c r="R48" s="43" t="str">
        <f t="shared" si="8"/>
        <v>012 374 007</v>
      </c>
      <c r="S48" s="39" t="str">
        <f t="shared" si="9"/>
        <v>012374007</v>
      </c>
      <c r="T48" s="41" t="e">
        <f t="shared" si="10"/>
        <v>#VALUE!</v>
      </c>
      <c r="U48" s="39" t="str">
        <f t="shared" si="11"/>
        <v>012374007</v>
      </c>
      <c r="V48" s="44" t="str">
        <f t="shared" si="12"/>
        <v>012374007</v>
      </c>
      <c r="W48" s="41">
        <f t="shared" si="13"/>
        <v>1</v>
      </c>
      <c r="X48" s="45">
        <f t="shared" si="14"/>
        <v>1</v>
      </c>
      <c r="Y48" s="41">
        <f t="shared" si="18"/>
        <v>1</v>
      </c>
      <c r="Z48" s="42">
        <f t="shared" si="15"/>
        <v>1</v>
      </c>
      <c r="AA48" s="42">
        <f t="shared" si="16"/>
        <v>1</v>
      </c>
    </row>
    <row r="49" spans="1:27" ht="60" customHeight="1" x14ac:dyDescent="0.65">
      <c r="A49" s="3">
        <v>47</v>
      </c>
      <c r="B49" s="3" t="s">
        <v>149</v>
      </c>
      <c r="C49" s="3" t="s">
        <v>666</v>
      </c>
      <c r="D49" s="3" t="s">
        <v>150</v>
      </c>
      <c r="E49" s="7" t="s">
        <v>391</v>
      </c>
      <c r="F49" s="5" t="s">
        <v>151</v>
      </c>
      <c r="G49" s="53" t="s">
        <v>486</v>
      </c>
      <c r="H49" s="56" t="s">
        <v>487</v>
      </c>
      <c r="I49" s="3"/>
      <c r="J49" s="37"/>
      <c r="K49" s="38">
        <f t="shared" si="2"/>
        <v>1</v>
      </c>
      <c r="L49" s="39" t="str">
        <f t="shared" si="3"/>
        <v>180467522</v>
      </c>
      <c r="M49" s="40" t="str">
        <f t="shared" si="4"/>
        <v>180467522</v>
      </c>
      <c r="N49" s="41">
        <f t="shared" si="5"/>
        <v>1</v>
      </c>
      <c r="O49" s="41">
        <f t="shared" si="6"/>
        <v>1</v>
      </c>
      <c r="P49" s="41">
        <f t="shared" si="17"/>
        <v>1</v>
      </c>
      <c r="Q49" s="42">
        <f t="shared" si="7"/>
        <v>1</v>
      </c>
      <c r="R49" s="43" t="str">
        <f t="shared" si="8"/>
        <v>010 288 369</v>
      </c>
      <c r="S49" s="39" t="str">
        <f t="shared" si="9"/>
        <v>010288369</v>
      </c>
      <c r="T49" s="41" t="e">
        <f t="shared" si="10"/>
        <v>#VALUE!</v>
      </c>
      <c r="U49" s="39" t="str">
        <f t="shared" si="11"/>
        <v>010288369</v>
      </c>
      <c r="V49" s="44" t="str">
        <f t="shared" si="12"/>
        <v>010288369</v>
      </c>
      <c r="W49" s="41">
        <f t="shared" si="13"/>
        <v>1</v>
      </c>
      <c r="X49" s="45">
        <f t="shared" si="14"/>
        <v>1</v>
      </c>
      <c r="Y49" s="41">
        <f t="shared" si="18"/>
        <v>1</v>
      </c>
      <c r="Z49" s="42">
        <f t="shared" si="15"/>
        <v>1</v>
      </c>
      <c r="AA49" s="42">
        <f t="shared" si="16"/>
        <v>1</v>
      </c>
    </row>
    <row r="50" spans="1:27" ht="60" customHeight="1" x14ac:dyDescent="0.65">
      <c r="A50" s="3">
        <v>48</v>
      </c>
      <c r="B50" s="3" t="s">
        <v>152</v>
      </c>
      <c r="C50" s="3" t="s">
        <v>668</v>
      </c>
      <c r="D50" s="3" t="s">
        <v>153</v>
      </c>
      <c r="E50" s="7" t="s">
        <v>391</v>
      </c>
      <c r="F50" s="5" t="s">
        <v>154</v>
      </c>
      <c r="G50" s="53" t="s">
        <v>488</v>
      </c>
      <c r="H50" s="56" t="s">
        <v>489</v>
      </c>
      <c r="I50" s="3"/>
      <c r="J50" s="37"/>
      <c r="K50" s="38">
        <f t="shared" si="2"/>
        <v>1</v>
      </c>
      <c r="L50" s="39" t="str">
        <f t="shared" si="3"/>
        <v>180417096</v>
      </c>
      <c r="M50" s="40" t="str">
        <f t="shared" si="4"/>
        <v>180417096</v>
      </c>
      <c r="N50" s="41">
        <f t="shared" si="5"/>
        <v>1</v>
      </c>
      <c r="O50" s="41">
        <f t="shared" si="6"/>
        <v>1</v>
      </c>
      <c r="P50" s="41">
        <f t="shared" si="17"/>
        <v>1</v>
      </c>
      <c r="Q50" s="42">
        <f t="shared" si="7"/>
        <v>1</v>
      </c>
      <c r="R50" s="43" t="str">
        <f t="shared" si="8"/>
        <v>089 280 778</v>
      </c>
      <c r="S50" s="39" t="str">
        <f t="shared" si="9"/>
        <v>089280778</v>
      </c>
      <c r="T50" s="41" t="e">
        <f t="shared" si="10"/>
        <v>#VALUE!</v>
      </c>
      <c r="U50" s="39" t="str">
        <f t="shared" si="11"/>
        <v>089280778</v>
      </c>
      <c r="V50" s="44" t="str">
        <f t="shared" si="12"/>
        <v>089280778</v>
      </c>
      <c r="W50" s="41">
        <f t="shared" si="13"/>
        <v>1</v>
      </c>
      <c r="X50" s="45">
        <f t="shared" si="14"/>
        <v>1</v>
      </c>
      <c r="Y50" s="41">
        <f t="shared" si="18"/>
        <v>1</v>
      </c>
      <c r="Z50" s="42">
        <f t="shared" si="15"/>
        <v>1</v>
      </c>
      <c r="AA50" s="42">
        <f t="shared" si="16"/>
        <v>1</v>
      </c>
    </row>
    <row r="51" spans="1:27" ht="60" customHeight="1" x14ac:dyDescent="0.65">
      <c r="A51" s="3">
        <v>49</v>
      </c>
      <c r="B51" s="3" t="s">
        <v>155</v>
      </c>
      <c r="C51" s="3" t="s">
        <v>668</v>
      </c>
      <c r="D51" s="3" t="s">
        <v>156</v>
      </c>
      <c r="E51" s="7" t="s">
        <v>391</v>
      </c>
      <c r="F51" s="5" t="s">
        <v>157</v>
      </c>
      <c r="G51" s="53" t="s">
        <v>490</v>
      </c>
      <c r="H51" s="56" t="s">
        <v>491</v>
      </c>
      <c r="I51" s="3"/>
      <c r="J51" s="37"/>
      <c r="K51" s="38">
        <f t="shared" si="2"/>
        <v>1</v>
      </c>
      <c r="L51" s="39" t="str">
        <f t="shared" si="3"/>
        <v>180326676</v>
      </c>
      <c r="M51" s="40" t="str">
        <f t="shared" si="4"/>
        <v>180326676</v>
      </c>
      <c r="N51" s="41">
        <f t="shared" si="5"/>
        <v>1</v>
      </c>
      <c r="O51" s="41">
        <f t="shared" si="6"/>
        <v>1</v>
      </c>
      <c r="P51" s="41">
        <f t="shared" si="17"/>
        <v>1</v>
      </c>
      <c r="Q51" s="42">
        <f t="shared" si="7"/>
        <v>1</v>
      </c>
      <c r="R51" s="43" t="str">
        <f t="shared" si="8"/>
        <v>092 635 156</v>
      </c>
      <c r="S51" s="39" t="str">
        <f t="shared" si="9"/>
        <v>092635156</v>
      </c>
      <c r="T51" s="41" t="e">
        <f t="shared" si="10"/>
        <v>#VALUE!</v>
      </c>
      <c r="U51" s="39" t="str">
        <f t="shared" si="11"/>
        <v>092635156</v>
      </c>
      <c r="V51" s="44" t="str">
        <f t="shared" si="12"/>
        <v>092635156</v>
      </c>
      <c r="W51" s="41">
        <f t="shared" si="13"/>
        <v>1</v>
      </c>
      <c r="X51" s="45">
        <f t="shared" si="14"/>
        <v>1</v>
      </c>
      <c r="Y51" s="41">
        <f t="shared" si="18"/>
        <v>1</v>
      </c>
      <c r="Z51" s="42">
        <f t="shared" si="15"/>
        <v>1</v>
      </c>
      <c r="AA51" s="42">
        <f t="shared" si="16"/>
        <v>1</v>
      </c>
    </row>
    <row r="52" spans="1:27" ht="60" customHeight="1" x14ac:dyDescent="0.65">
      <c r="A52" s="3">
        <v>50</v>
      </c>
      <c r="B52" s="3" t="s">
        <v>158</v>
      </c>
      <c r="C52" s="3" t="s">
        <v>666</v>
      </c>
      <c r="D52" s="3" t="s">
        <v>159</v>
      </c>
      <c r="E52" s="7" t="s">
        <v>391</v>
      </c>
      <c r="F52" s="5" t="s">
        <v>160</v>
      </c>
      <c r="G52" s="53" t="s">
        <v>492</v>
      </c>
      <c r="H52" s="56" t="s">
        <v>493</v>
      </c>
      <c r="I52" s="3"/>
      <c r="J52" s="37"/>
      <c r="K52" s="38">
        <f t="shared" si="2"/>
        <v>1</v>
      </c>
      <c r="L52" s="39" t="str">
        <f t="shared" si="3"/>
        <v>180749976</v>
      </c>
      <c r="M52" s="40" t="str">
        <f t="shared" si="4"/>
        <v>180749976</v>
      </c>
      <c r="N52" s="41">
        <f t="shared" si="5"/>
        <v>1</v>
      </c>
      <c r="O52" s="41">
        <f t="shared" si="6"/>
        <v>1</v>
      </c>
      <c r="P52" s="41">
        <f t="shared" si="17"/>
        <v>1</v>
      </c>
      <c r="Q52" s="42">
        <f t="shared" si="7"/>
        <v>1</v>
      </c>
      <c r="R52" s="43" t="str">
        <f t="shared" si="8"/>
        <v>096 280 9562</v>
      </c>
      <c r="S52" s="39" t="str">
        <f t="shared" si="9"/>
        <v>0962809562</v>
      </c>
      <c r="T52" s="41" t="e">
        <f t="shared" si="10"/>
        <v>#VALUE!</v>
      </c>
      <c r="U52" s="39" t="str">
        <f t="shared" si="11"/>
        <v>0962809562</v>
      </c>
      <c r="V52" s="44" t="str">
        <f t="shared" si="12"/>
        <v>0962809562</v>
      </c>
      <c r="W52" s="41">
        <f t="shared" si="13"/>
        <v>1</v>
      </c>
      <c r="X52" s="45">
        <f t="shared" si="14"/>
        <v>1</v>
      </c>
      <c r="Y52" s="41">
        <f t="shared" si="18"/>
        <v>1</v>
      </c>
      <c r="Z52" s="42">
        <f t="shared" si="15"/>
        <v>1</v>
      </c>
      <c r="AA52" s="42">
        <f t="shared" si="16"/>
        <v>1</v>
      </c>
    </row>
    <row r="53" spans="1:27" ht="60" customHeight="1" x14ac:dyDescent="0.65">
      <c r="A53" s="3">
        <v>51</v>
      </c>
      <c r="B53" s="3" t="s">
        <v>161</v>
      </c>
      <c r="C53" s="3" t="s">
        <v>668</v>
      </c>
      <c r="D53" s="3" t="s">
        <v>153</v>
      </c>
      <c r="E53" s="7" t="s">
        <v>391</v>
      </c>
      <c r="F53" s="5" t="s">
        <v>162</v>
      </c>
      <c r="G53" s="53" t="s">
        <v>494</v>
      </c>
      <c r="H53" s="56" t="s">
        <v>495</v>
      </c>
      <c r="I53" s="3"/>
      <c r="J53" s="37"/>
      <c r="K53" s="38">
        <f t="shared" si="2"/>
        <v>1</v>
      </c>
      <c r="L53" s="39" t="str">
        <f t="shared" si="3"/>
        <v>180304707</v>
      </c>
      <c r="M53" s="40" t="str">
        <f t="shared" si="4"/>
        <v>180304707</v>
      </c>
      <c r="N53" s="41">
        <f t="shared" si="5"/>
        <v>1</v>
      </c>
      <c r="O53" s="41">
        <f t="shared" si="6"/>
        <v>1</v>
      </c>
      <c r="P53" s="41">
        <f t="shared" si="17"/>
        <v>1</v>
      </c>
      <c r="Q53" s="42">
        <f t="shared" si="7"/>
        <v>1</v>
      </c>
      <c r="R53" s="43" t="str">
        <f t="shared" si="8"/>
        <v>015 394 299</v>
      </c>
      <c r="S53" s="39" t="str">
        <f t="shared" si="9"/>
        <v>015394299</v>
      </c>
      <c r="T53" s="41" t="e">
        <f t="shared" si="10"/>
        <v>#VALUE!</v>
      </c>
      <c r="U53" s="39" t="str">
        <f t="shared" si="11"/>
        <v>015394299</v>
      </c>
      <c r="V53" s="44" t="str">
        <f t="shared" si="12"/>
        <v>015394299</v>
      </c>
      <c r="W53" s="41">
        <f t="shared" si="13"/>
        <v>1</v>
      </c>
      <c r="X53" s="45">
        <f t="shared" si="14"/>
        <v>1</v>
      </c>
      <c r="Y53" s="41">
        <f t="shared" si="18"/>
        <v>1</v>
      </c>
      <c r="Z53" s="42">
        <f t="shared" si="15"/>
        <v>1</v>
      </c>
      <c r="AA53" s="42">
        <f t="shared" si="16"/>
        <v>1</v>
      </c>
    </row>
    <row r="54" spans="1:27" ht="60" customHeight="1" x14ac:dyDescent="0.65">
      <c r="A54" s="3">
        <v>52</v>
      </c>
      <c r="B54" s="3" t="s">
        <v>163</v>
      </c>
      <c r="C54" s="3" t="s">
        <v>668</v>
      </c>
      <c r="D54" s="3" t="s">
        <v>164</v>
      </c>
      <c r="E54" s="7" t="s">
        <v>391</v>
      </c>
      <c r="F54" s="5" t="s">
        <v>165</v>
      </c>
      <c r="G54" s="53" t="s">
        <v>496</v>
      </c>
      <c r="H54" s="56" t="s">
        <v>497</v>
      </c>
      <c r="I54" s="3"/>
      <c r="J54" s="37"/>
      <c r="K54" s="38">
        <f t="shared" si="2"/>
        <v>1</v>
      </c>
      <c r="L54" s="39" t="str">
        <f t="shared" si="3"/>
        <v>180346046</v>
      </c>
      <c r="M54" s="40" t="str">
        <f t="shared" si="4"/>
        <v>180346046</v>
      </c>
      <c r="N54" s="41">
        <f t="shared" si="5"/>
        <v>1</v>
      </c>
      <c r="O54" s="41">
        <f t="shared" si="6"/>
        <v>1</v>
      </c>
      <c r="P54" s="41">
        <f t="shared" si="17"/>
        <v>1</v>
      </c>
      <c r="Q54" s="42">
        <f t="shared" si="7"/>
        <v>1</v>
      </c>
      <c r="R54" s="43" t="str">
        <f t="shared" si="8"/>
        <v>092 650 308</v>
      </c>
      <c r="S54" s="39" t="str">
        <f t="shared" si="9"/>
        <v>092650308</v>
      </c>
      <c r="T54" s="41" t="e">
        <f t="shared" si="10"/>
        <v>#VALUE!</v>
      </c>
      <c r="U54" s="39" t="str">
        <f t="shared" si="11"/>
        <v>092650308</v>
      </c>
      <c r="V54" s="44" t="str">
        <f t="shared" si="12"/>
        <v>092650308</v>
      </c>
      <c r="W54" s="41">
        <f t="shared" si="13"/>
        <v>1</v>
      </c>
      <c r="X54" s="45">
        <f t="shared" si="14"/>
        <v>1</v>
      </c>
      <c r="Y54" s="41">
        <f t="shared" si="18"/>
        <v>1</v>
      </c>
      <c r="Z54" s="42">
        <f t="shared" si="15"/>
        <v>1</v>
      </c>
      <c r="AA54" s="42">
        <f t="shared" si="16"/>
        <v>1</v>
      </c>
    </row>
    <row r="55" spans="1:27" ht="60" customHeight="1" x14ac:dyDescent="0.65">
      <c r="A55" s="3">
        <v>53</v>
      </c>
      <c r="B55" s="3" t="s">
        <v>166</v>
      </c>
      <c r="C55" s="3" t="s">
        <v>668</v>
      </c>
      <c r="D55" s="3" t="s">
        <v>167</v>
      </c>
      <c r="E55" s="7" t="s">
        <v>391</v>
      </c>
      <c r="F55" s="5" t="s">
        <v>168</v>
      </c>
      <c r="G55" s="53" t="s">
        <v>498</v>
      </c>
      <c r="H55" s="56" t="s">
        <v>499</v>
      </c>
      <c r="I55" s="3"/>
      <c r="J55" s="37"/>
      <c r="K55" s="38">
        <f t="shared" si="2"/>
        <v>1</v>
      </c>
      <c r="L55" s="39" t="str">
        <f t="shared" si="3"/>
        <v>180479637</v>
      </c>
      <c r="M55" s="40" t="str">
        <f t="shared" si="4"/>
        <v>180479637</v>
      </c>
      <c r="N55" s="41">
        <f t="shared" si="5"/>
        <v>1</v>
      </c>
      <c r="O55" s="41">
        <f t="shared" si="6"/>
        <v>1</v>
      </c>
      <c r="P55" s="41">
        <f t="shared" si="17"/>
        <v>1</v>
      </c>
      <c r="Q55" s="42">
        <f t="shared" si="7"/>
        <v>1</v>
      </c>
      <c r="R55" s="43" t="str">
        <f t="shared" si="8"/>
        <v>069 248 004</v>
      </c>
      <c r="S55" s="39" t="str">
        <f t="shared" si="9"/>
        <v>069248004</v>
      </c>
      <c r="T55" s="41" t="e">
        <f t="shared" si="10"/>
        <v>#VALUE!</v>
      </c>
      <c r="U55" s="39" t="str">
        <f t="shared" si="11"/>
        <v>069248004</v>
      </c>
      <c r="V55" s="44" t="str">
        <f t="shared" si="12"/>
        <v>069248004</v>
      </c>
      <c r="W55" s="41">
        <f t="shared" si="13"/>
        <v>1</v>
      </c>
      <c r="X55" s="45">
        <f t="shared" si="14"/>
        <v>1</v>
      </c>
      <c r="Y55" s="41">
        <f t="shared" si="18"/>
        <v>1</v>
      </c>
      <c r="Z55" s="42">
        <f t="shared" si="15"/>
        <v>1</v>
      </c>
      <c r="AA55" s="42">
        <f t="shared" si="16"/>
        <v>1</v>
      </c>
    </row>
    <row r="56" spans="1:27" ht="60" customHeight="1" x14ac:dyDescent="0.65">
      <c r="A56" s="3">
        <v>54</v>
      </c>
      <c r="B56" s="3" t="s">
        <v>169</v>
      </c>
      <c r="C56" s="3" t="s">
        <v>668</v>
      </c>
      <c r="D56" s="3" t="s">
        <v>170</v>
      </c>
      <c r="E56" s="7" t="s">
        <v>391</v>
      </c>
      <c r="F56" s="5" t="s">
        <v>171</v>
      </c>
      <c r="G56" s="53" t="s">
        <v>500</v>
      </c>
      <c r="H56" s="56" t="s">
        <v>501</v>
      </c>
      <c r="I56" s="3"/>
      <c r="J56" s="37"/>
      <c r="K56" s="38">
        <f t="shared" si="2"/>
        <v>1</v>
      </c>
      <c r="L56" s="39" t="str">
        <f t="shared" si="3"/>
        <v>180568368</v>
      </c>
      <c r="M56" s="40" t="str">
        <f t="shared" si="4"/>
        <v>180568368</v>
      </c>
      <c r="N56" s="41">
        <f t="shared" si="5"/>
        <v>1</v>
      </c>
      <c r="O56" s="41">
        <f t="shared" si="6"/>
        <v>1</v>
      </c>
      <c r="P56" s="41">
        <f t="shared" si="17"/>
        <v>1</v>
      </c>
      <c r="Q56" s="42">
        <f t="shared" si="7"/>
        <v>1</v>
      </c>
      <c r="R56" s="43" t="str">
        <f t="shared" si="8"/>
        <v>096 859 1480</v>
      </c>
      <c r="S56" s="39" t="str">
        <f t="shared" si="9"/>
        <v>0968591480</v>
      </c>
      <c r="T56" s="41" t="e">
        <f t="shared" si="10"/>
        <v>#VALUE!</v>
      </c>
      <c r="U56" s="39" t="str">
        <f t="shared" si="11"/>
        <v>0968591480</v>
      </c>
      <c r="V56" s="44" t="str">
        <f t="shared" si="12"/>
        <v>0968591480</v>
      </c>
      <c r="W56" s="41">
        <f t="shared" si="13"/>
        <v>1</v>
      </c>
      <c r="X56" s="45">
        <f t="shared" si="14"/>
        <v>1</v>
      </c>
      <c r="Y56" s="41">
        <f t="shared" si="18"/>
        <v>1</v>
      </c>
      <c r="Z56" s="42">
        <f t="shared" si="15"/>
        <v>1</v>
      </c>
      <c r="AA56" s="42">
        <f t="shared" si="16"/>
        <v>1</v>
      </c>
    </row>
    <row r="57" spans="1:27" ht="60" customHeight="1" x14ac:dyDescent="0.65">
      <c r="A57" s="3">
        <v>55</v>
      </c>
      <c r="B57" s="3" t="s">
        <v>172</v>
      </c>
      <c r="C57" s="3" t="s">
        <v>666</v>
      </c>
      <c r="D57" s="3" t="s">
        <v>173</v>
      </c>
      <c r="E57" s="7" t="s">
        <v>391</v>
      </c>
      <c r="F57" s="5" t="s">
        <v>174</v>
      </c>
      <c r="G57" s="53" t="s">
        <v>502</v>
      </c>
      <c r="H57" s="56" t="s">
        <v>503</v>
      </c>
      <c r="I57" s="3"/>
      <c r="J57" s="37"/>
      <c r="K57" s="38">
        <f t="shared" si="2"/>
        <v>1</v>
      </c>
      <c r="L57" s="39" t="str">
        <f t="shared" si="3"/>
        <v>180791474</v>
      </c>
      <c r="M57" s="40" t="str">
        <f t="shared" si="4"/>
        <v>180791474</v>
      </c>
      <c r="N57" s="41">
        <f t="shared" si="5"/>
        <v>1</v>
      </c>
      <c r="O57" s="41">
        <f t="shared" si="6"/>
        <v>1</v>
      </c>
      <c r="P57" s="41">
        <f t="shared" si="17"/>
        <v>1</v>
      </c>
      <c r="Q57" s="42">
        <f t="shared" si="7"/>
        <v>1</v>
      </c>
      <c r="R57" s="43" t="str">
        <f t="shared" si="8"/>
        <v>071 956 8165</v>
      </c>
      <c r="S57" s="39" t="str">
        <f t="shared" si="9"/>
        <v>0719568165</v>
      </c>
      <c r="T57" s="41" t="e">
        <f t="shared" si="10"/>
        <v>#VALUE!</v>
      </c>
      <c r="U57" s="39" t="str">
        <f t="shared" si="11"/>
        <v>0719568165</v>
      </c>
      <c r="V57" s="44" t="str">
        <f t="shared" si="12"/>
        <v>0719568165</v>
      </c>
      <c r="W57" s="41">
        <f t="shared" si="13"/>
        <v>1</v>
      </c>
      <c r="X57" s="45">
        <f t="shared" si="14"/>
        <v>1</v>
      </c>
      <c r="Y57" s="41">
        <f t="shared" si="18"/>
        <v>1</v>
      </c>
      <c r="Z57" s="42">
        <f t="shared" si="15"/>
        <v>1</v>
      </c>
      <c r="AA57" s="42">
        <f t="shared" si="16"/>
        <v>1</v>
      </c>
    </row>
    <row r="58" spans="1:27" ht="60" customHeight="1" x14ac:dyDescent="0.65">
      <c r="A58" s="3">
        <v>56</v>
      </c>
      <c r="B58" s="3" t="s">
        <v>175</v>
      </c>
      <c r="C58" s="3" t="s">
        <v>666</v>
      </c>
      <c r="D58" s="3" t="s">
        <v>176</v>
      </c>
      <c r="E58" s="7" t="s">
        <v>391</v>
      </c>
      <c r="F58" s="5" t="s">
        <v>177</v>
      </c>
      <c r="G58" s="53" t="s">
        <v>504</v>
      </c>
      <c r="H58" s="56" t="s">
        <v>505</v>
      </c>
      <c r="I58" s="3"/>
      <c r="J58" s="37"/>
      <c r="K58" s="38">
        <f t="shared" si="2"/>
        <v>1</v>
      </c>
      <c r="L58" s="39" t="str">
        <f t="shared" si="3"/>
        <v>180034579</v>
      </c>
      <c r="M58" s="40" t="str">
        <f t="shared" si="4"/>
        <v>180034579</v>
      </c>
      <c r="N58" s="41">
        <f t="shared" si="5"/>
        <v>1</v>
      </c>
      <c r="O58" s="41">
        <f t="shared" si="6"/>
        <v>1</v>
      </c>
      <c r="P58" s="41">
        <f t="shared" si="17"/>
        <v>1</v>
      </c>
      <c r="Q58" s="42">
        <f t="shared" si="7"/>
        <v>1</v>
      </c>
      <c r="R58" s="43" t="str">
        <f t="shared" si="8"/>
        <v>096 202 8530</v>
      </c>
      <c r="S58" s="39" t="str">
        <f t="shared" si="9"/>
        <v>0962028530</v>
      </c>
      <c r="T58" s="41" t="e">
        <f t="shared" si="10"/>
        <v>#VALUE!</v>
      </c>
      <c r="U58" s="39" t="str">
        <f t="shared" si="11"/>
        <v>0962028530</v>
      </c>
      <c r="V58" s="44" t="str">
        <f t="shared" si="12"/>
        <v>0962028530</v>
      </c>
      <c r="W58" s="41">
        <f t="shared" si="13"/>
        <v>1</v>
      </c>
      <c r="X58" s="45">
        <f t="shared" si="14"/>
        <v>1</v>
      </c>
      <c r="Y58" s="41">
        <f t="shared" si="18"/>
        <v>1</v>
      </c>
      <c r="Z58" s="42">
        <f t="shared" si="15"/>
        <v>1</v>
      </c>
      <c r="AA58" s="42">
        <f t="shared" si="16"/>
        <v>1</v>
      </c>
    </row>
    <row r="59" spans="1:27" ht="60" customHeight="1" x14ac:dyDescent="0.65">
      <c r="A59" s="3">
        <v>57</v>
      </c>
      <c r="B59" s="3" t="s">
        <v>178</v>
      </c>
      <c r="C59" s="3" t="s">
        <v>668</v>
      </c>
      <c r="D59" s="3" t="s">
        <v>179</v>
      </c>
      <c r="E59" s="7" t="s">
        <v>391</v>
      </c>
      <c r="F59" s="5" t="s">
        <v>180</v>
      </c>
      <c r="G59" s="53" t="s">
        <v>506</v>
      </c>
      <c r="H59" s="56" t="s">
        <v>507</v>
      </c>
      <c r="I59" s="3"/>
      <c r="J59" s="37"/>
      <c r="K59" s="38">
        <f t="shared" si="2"/>
        <v>1</v>
      </c>
      <c r="L59" s="39" t="str">
        <f t="shared" si="3"/>
        <v>180735204</v>
      </c>
      <c r="M59" s="40" t="str">
        <f t="shared" si="4"/>
        <v>180735204</v>
      </c>
      <c r="N59" s="41">
        <f t="shared" si="5"/>
        <v>1</v>
      </c>
      <c r="O59" s="41">
        <f t="shared" si="6"/>
        <v>1</v>
      </c>
      <c r="P59" s="41">
        <f t="shared" si="17"/>
        <v>1</v>
      </c>
      <c r="Q59" s="42">
        <f t="shared" si="7"/>
        <v>1</v>
      </c>
      <c r="R59" s="43" t="str">
        <f t="shared" si="8"/>
        <v>012 534 383</v>
      </c>
      <c r="S59" s="39" t="str">
        <f t="shared" si="9"/>
        <v>012534383</v>
      </c>
      <c r="T59" s="41" t="e">
        <f t="shared" si="10"/>
        <v>#VALUE!</v>
      </c>
      <c r="U59" s="39" t="str">
        <f t="shared" si="11"/>
        <v>012534383</v>
      </c>
      <c r="V59" s="44" t="str">
        <f t="shared" si="12"/>
        <v>012534383</v>
      </c>
      <c r="W59" s="41">
        <f t="shared" si="13"/>
        <v>1</v>
      </c>
      <c r="X59" s="45">
        <f t="shared" si="14"/>
        <v>1</v>
      </c>
      <c r="Y59" s="41">
        <f t="shared" si="18"/>
        <v>1</v>
      </c>
      <c r="Z59" s="42">
        <f t="shared" si="15"/>
        <v>1</v>
      </c>
      <c r="AA59" s="42">
        <f t="shared" si="16"/>
        <v>1</v>
      </c>
    </row>
    <row r="60" spans="1:27" ht="60" customHeight="1" x14ac:dyDescent="0.65">
      <c r="A60" s="3">
        <v>58</v>
      </c>
      <c r="B60" s="3" t="s">
        <v>181</v>
      </c>
      <c r="C60" s="3" t="s">
        <v>666</v>
      </c>
      <c r="D60" s="3" t="s">
        <v>182</v>
      </c>
      <c r="E60" s="7" t="s">
        <v>391</v>
      </c>
      <c r="F60" s="5" t="s">
        <v>183</v>
      </c>
      <c r="G60" s="53" t="s">
        <v>508</v>
      </c>
      <c r="H60" s="56" t="s">
        <v>509</v>
      </c>
      <c r="I60" s="3"/>
      <c r="J60" s="37"/>
      <c r="K60" s="38">
        <f t="shared" si="2"/>
        <v>1</v>
      </c>
      <c r="L60" s="39" t="str">
        <f t="shared" si="3"/>
        <v>180468185</v>
      </c>
      <c r="M60" s="40" t="str">
        <f t="shared" si="4"/>
        <v>180468185</v>
      </c>
      <c r="N60" s="41">
        <f t="shared" si="5"/>
        <v>1</v>
      </c>
      <c r="O60" s="41">
        <f t="shared" si="6"/>
        <v>1</v>
      </c>
      <c r="P60" s="41">
        <f t="shared" si="17"/>
        <v>1</v>
      </c>
      <c r="Q60" s="42">
        <f t="shared" si="7"/>
        <v>1</v>
      </c>
      <c r="R60" s="43" t="str">
        <f t="shared" si="8"/>
        <v>096 601 7279</v>
      </c>
      <c r="S60" s="39" t="str">
        <f t="shared" si="9"/>
        <v>0966017279</v>
      </c>
      <c r="T60" s="41" t="e">
        <f t="shared" si="10"/>
        <v>#VALUE!</v>
      </c>
      <c r="U60" s="39" t="str">
        <f t="shared" si="11"/>
        <v>0966017279</v>
      </c>
      <c r="V60" s="44" t="str">
        <f t="shared" si="12"/>
        <v>0966017279</v>
      </c>
      <c r="W60" s="41">
        <f t="shared" si="13"/>
        <v>1</v>
      </c>
      <c r="X60" s="45">
        <f t="shared" si="14"/>
        <v>1</v>
      </c>
      <c r="Y60" s="41">
        <f t="shared" si="18"/>
        <v>1</v>
      </c>
      <c r="Z60" s="42">
        <f t="shared" si="15"/>
        <v>1</v>
      </c>
      <c r="AA60" s="42">
        <f t="shared" si="16"/>
        <v>1</v>
      </c>
    </row>
    <row r="61" spans="1:27" ht="60" customHeight="1" x14ac:dyDescent="0.65">
      <c r="A61" s="3">
        <v>59</v>
      </c>
      <c r="B61" s="3" t="s">
        <v>184</v>
      </c>
      <c r="C61" s="3" t="s">
        <v>668</v>
      </c>
      <c r="D61" s="3" t="s">
        <v>185</v>
      </c>
      <c r="E61" s="7" t="s">
        <v>391</v>
      </c>
      <c r="F61" s="5" t="s">
        <v>186</v>
      </c>
      <c r="G61" s="53" t="s">
        <v>510</v>
      </c>
      <c r="H61" s="56" t="s">
        <v>511</v>
      </c>
      <c r="I61" s="3"/>
      <c r="J61" s="37"/>
      <c r="K61" s="38">
        <f t="shared" si="2"/>
        <v>1</v>
      </c>
      <c r="L61" s="39" t="str">
        <f t="shared" si="3"/>
        <v>180471909</v>
      </c>
      <c r="M61" s="40" t="str">
        <f t="shared" si="4"/>
        <v>180471909</v>
      </c>
      <c r="N61" s="41">
        <f t="shared" si="5"/>
        <v>1</v>
      </c>
      <c r="O61" s="41">
        <f t="shared" si="6"/>
        <v>1</v>
      </c>
      <c r="P61" s="41">
        <f t="shared" si="17"/>
        <v>1</v>
      </c>
      <c r="Q61" s="42">
        <f t="shared" si="7"/>
        <v>1</v>
      </c>
      <c r="R61" s="43" t="str">
        <f t="shared" si="8"/>
        <v>077 267 297</v>
      </c>
      <c r="S61" s="39" t="str">
        <f t="shared" si="9"/>
        <v>077267297</v>
      </c>
      <c r="T61" s="41" t="e">
        <f t="shared" si="10"/>
        <v>#VALUE!</v>
      </c>
      <c r="U61" s="39" t="str">
        <f t="shared" si="11"/>
        <v>077267297</v>
      </c>
      <c r="V61" s="44" t="str">
        <f t="shared" si="12"/>
        <v>077267297</v>
      </c>
      <c r="W61" s="41">
        <f t="shared" si="13"/>
        <v>1</v>
      </c>
      <c r="X61" s="45">
        <f t="shared" si="14"/>
        <v>1</v>
      </c>
      <c r="Y61" s="41">
        <f t="shared" si="18"/>
        <v>1</v>
      </c>
      <c r="Z61" s="42">
        <f t="shared" si="15"/>
        <v>1</v>
      </c>
      <c r="AA61" s="42">
        <f t="shared" si="16"/>
        <v>1</v>
      </c>
    </row>
    <row r="62" spans="1:27" ht="60" customHeight="1" x14ac:dyDescent="0.65">
      <c r="A62" s="3">
        <v>60</v>
      </c>
      <c r="B62" s="3" t="s">
        <v>187</v>
      </c>
      <c r="C62" s="3" t="s">
        <v>666</v>
      </c>
      <c r="D62" s="3" t="s">
        <v>188</v>
      </c>
      <c r="E62" s="7" t="s">
        <v>391</v>
      </c>
      <c r="F62" s="5" t="s">
        <v>189</v>
      </c>
      <c r="G62" s="53" t="s">
        <v>512</v>
      </c>
      <c r="H62" s="56" t="s">
        <v>513</v>
      </c>
      <c r="I62" s="3"/>
      <c r="J62" s="37"/>
      <c r="K62" s="38">
        <f t="shared" si="2"/>
        <v>1</v>
      </c>
      <c r="L62" s="39" t="str">
        <f t="shared" si="3"/>
        <v>180354523</v>
      </c>
      <c r="M62" s="40" t="str">
        <f t="shared" si="4"/>
        <v>180354523</v>
      </c>
      <c r="N62" s="41">
        <f t="shared" si="5"/>
        <v>1</v>
      </c>
      <c r="O62" s="41">
        <f t="shared" si="6"/>
        <v>1</v>
      </c>
      <c r="P62" s="41">
        <f t="shared" si="17"/>
        <v>1</v>
      </c>
      <c r="Q62" s="42">
        <f t="shared" si="7"/>
        <v>1</v>
      </c>
      <c r="R62" s="43" t="str">
        <f t="shared" si="8"/>
        <v>087 666 955</v>
      </c>
      <c r="S62" s="39" t="str">
        <f t="shared" si="9"/>
        <v>087666955</v>
      </c>
      <c r="T62" s="41" t="e">
        <f t="shared" si="10"/>
        <v>#VALUE!</v>
      </c>
      <c r="U62" s="39" t="str">
        <f t="shared" si="11"/>
        <v>087666955</v>
      </c>
      <c r="V62" s="44" t="str">
        <f t="shared" si="12"/>
        <v>087666955</v>
      </c>
      <c r="W62" s="41">
        <f t="shared" si="13"/>
        <v>1</v>
      </c>
      <c r="X62" s="45">
        <f t="shared" si="14"/>
        <v>1</v>
      </c>
      <c r="Y62" s="41">
        <f t="shared" si="18"/>
        <v>1</v>
      </c>
      <c r="Z62" s="42">
        <f t="shared" si="15"/>
        <v>1</v>
      </c>
      <c r="AA62" s="42">
        <f t="shared" si="16"/>
        <v>1</v>
      </c>
    </row>
    <row r="63" spans="1:27" ht="60" customHeight="1" x14ac:dyDescent="0.65">
      <c r="A63" s="3">
        <v>61</v>
      </c>
      <c r="B63" s="3" t="s">
        <v>190</v>
      </c>
      <c r="C63" s="3" t="s">
        <v>666</v>
      </c>
      <c r="D63" s="3" t="s">
        <v>191</v>
      </c>
      <c r="E63" s="7" t="s">
        <v>391</v>
      </c>
      <c r="F63" s="5" t="s">
        <v>192</v>
      </c>
      <c r="G63" s="53" t="s">
        <v>514</v>
      </c>
      <c r="H63" s="56" t="s">
        <v>515</v>
      </c>
      <c r="I63" s="3"/>
      <c r="J63" s="37"/>
      <c r="K63" s="38">
        <f t="shared" si="2"/>
        <v>1</v>
      </c>
      <c r="L63" s="39" t="str">
        <f t="shared" si="3"/>
        <v>180049922</v>
      </c>
      <c r="M63" s="40" t="str">
        <f t="shared" si="4"/>
        <v>180049922</v>
      </c>
      <c r="N63" s="41">
        <f t="shared" si="5"/>
        <v>1</v>
      </c>
      <c r="O63" s="41">
        <f t="shared" si="6"/>
        <v>1</v>
      </c>
      <c r="P63" s="41">
        <f t="shared" si="17"/>
        <v>1</v>
      </c>
      <c r="Q63" s="42">
        <f t="shared" si="7"/>
        <v>1</v>
      </c>
      <c r="R63" s="43" t="str">
        <f t="shared" si="8"/>
        <v>010 278 396</v>
      </c>
      <c r="S63" s="39" t="str">
        <f t="shared" si="9"/>
        <v>010278396</v>
      </c>
      <c r="T63" s="41" t="e">
        <f t="shared" si="10"/>
        <v>#VALUE!</v>
      </c>
      <c r="U63" s="39" t="str">
        <f t="shared" si="11"/>
        <v>010278396</v>
      </c>
      <c r="V63" s="44" t="str">
        <f t="shared" si="12"/>
        <v>010278396</v>
      </c>
      <c r="W63" s="41">
        <f t="shared" si="13"/>
        <v>1</v>
      </c>
      <c r="X63" s="45">
        <f t="shared" si="14"/>
        <v>1</v>
      </c>
      <c r="Y63" s="41">
        <f t="shared" si="18"/>
        <v>1</v>
      </c>
      <c r="Z63" s="42">
        <f t="shared" si="15"/>
        <v>1</v>
      </c>
      <c r="AA63" s="42">
        <f t="shared" si="16"/>
        <v>1</v>
      </c>
    </row>
    <row r="64" spans="1:27" ht="60" customHeight="1" x14ac:dyDescent="0.65">
      <c r="A64" s="3">
        <v>62</v>
      </c>
      <c r="B64" s="3" t="s">
        <v>193</v>
      </c>
      <c r="C64" s="3" t="s">
        <v>668</v>
      </c>
      <c r="D64" s="3" t="s">
        <v>194</v>
      </c>
      <c r="E64" s="7" t="s">
        <v>392</v>
      </c>
      <c r="F64" s="5" t="s">
        <v>195</v>
      </c>
      <c r="G64" s="53" t="s">
        <v>516</v>
      </c>
      <c r="H64" s="53" t="s">
        <v>517</v>
      </c>
      <c r="I64" s="3"/>
      <c r="J64" s="37"/>
      <c r="K64" s="38">
        <f t="shared" si="2"/>
        <v>1</v>
      </c>
      <c r="L64" s="39" t="str">
        <f t="shared" si="3"/>
        <v>180317358</v>
      </c>
      <c r="M64" s="40" t="str">
        <f t="shared" si="4"/>
        <v>180317358</v>
      </c>
      <c r="N64" s="41">
        <f t="shared" si="5"/>
        <v>1</v>
      </c>
      <c r="O64" s="41">
        <f t="shared" si="6"/>
        <v>1</v>
      </c>
      <c r="P64" s="41">
        <f t="shared" si="17"/>
        <v>1</v>
      </c>
      <c r="Q64" s="42">
        <f t="shared" si="7"/>
        <v>1</v>
      </c>
      <c r="R64" s="43" t="str">
        <f t="shared" si="8"/>
        <v>092 800 627/012 771 720</v>
      </c>
      <c r="S64" s="39" t="str">
        <f t="shared" si="9"/>
        <v>092800627/012771720</v>
      </c>
      <c r="T64" s="41" t="str">
        <f t="shared" si="10"/>
        <v>092800627</v>
      </c>
      <c r="U64" s="39" t="str">
        <f t="shared" si="11"/>
        <v>092800627</v>
      </c>
      <c r="V64" s="44" t="str">
        <f t="shared" si="12"/>
        <v>092800627</v>
      </c>
      <c r="W64" s="41">
        <f t="shared" si="13"/>
        <v>1</v>
      </c>
      <c r="X64" s="45">
        <f t="shared" si="14"/>
        <v>1</v>
      </c>
      <c r="Y64" s="41">
        <f t="shared" si="18"/>
        <v>1</v>
      </c>
      <c r="Z64" s="42">
        <f t="shared" si="15"/>
        <v>1</v>
      </c>
      <c r="AA64" s="42">
        <f t="shared" si="16"/>
        <v>1</v>
      </c>
    </row>
    <row r="65" spans="1:27" ht="60" customHeight="1" x14ac:dyDescent="0.65">
      <c r="A65" s="3">
        <v>63</v>
      </c>
      <c r="B65" s="3" t="s">
        <v>196</v>
      </c>
      <c r="C65" s="3" t="s">
        <v>668</v>
      </c>
      <c r="D65" s="3" t="s">
        <v>197</v>
      </c>
      <c r="E65" s="7" t="s">
        <v>392</v>
      </c>
      <c r="F65" s="5" t="s">
        <v>198</v>
      </c>
      <c r="G65" s="53" t="s">
        <v>518</v>
      </c>
      <c r="H65" s="53" t="s">
        <v>519</v>
      </c>
      <c r="I65" s="3"/>
      <c r="J65" s="37"/>
      <c r="K65" s="38">
        <f t="shared" si="2"/>
        <v>1</v>
      </c>
      <c r="L65" s="39" t="str">
        <f t="shared" si="3"/>
        <v>180467976</v>
      </c>
      <c r="M65" s="40" t="str">
        <f t="shared" si="4"/>
        <v>180467976</v>
      </c>
      <c r="N65" s="41">
        <f t="shared" si="5"/>
        <v>1</v>
      </c>
      <c r="O65" s="41">
        <f t="shared" si="6"/>
        <v>1</v>
      </c>
      <c r="P65" s="41">
        <f t="shared" si="17"/>
        <v>1</v>
      </c>
      <c r="Q65" s="42">
        <f t="shared" si="7"/>
        <v>1</v>
      </c>
      <c r="R65" s="43" t="str">
        <f t="shared" si="8"/>
        <v>092 753 796/093 407 314</v>
      </c>
      <c r="S65" s="39" t="str">
        <f t="shared" si="9"/>
        <v>092753796/093407314</v>
      </c>
      <c r="T65" s="41" t="str">
        <f t="shared" si="10"/>
        <v>092753796</v>
      </c>
      <c r="U65" s="39" t="str">
        <f t="shared" si="11"/>
        <v>092753796</v>
      </c>
      <c r="V65" s="44" t="str">
        <f t="shared" si="12"/>
        <v>092753796</v>
      </c>
      <c r="W65" s="41">
        <f t="shared" si="13"/>
        <v>1</v>
      </c>
      <c r="X65" s="45">
        <f t="shared" si="14"/>
        <v>1</v>
      </c>
      <c r="Y65" s="41">
        <f t="shared" si="18"/>
        <v>1</v>
      </c>
      <c r="Z65" s="42">
        <f t="shared" si="15"/>
        <v>1</v>
      </c>
      <c r="AA65" s="42">
        <f t="shared" si="16"/>
        <v>1</v>
      </c>
    </row>
    <row r="66" spans="1:27" ht="60" customHeight="1" x14ac:dyDescent="0.65">
      <c r="A66" s="3">
        <v>64</v>
      </c>
      <c r="B66" s="3" t="s">
        <v>199</v>
      </c>
      <c r="C66" s="3" t="s">
        <v>668</v>
      </c>
      <c r="D66" s="3" t="s">
        <v>200</v>
      </c>
      <c r="E66" s="7" t="s">
        <v>392</v>
      </c>
      <c r="F66" s="5" t="s">
        <v>201</v>
      </c>
      <c r="G66" s="53" t="s">
        <v>520</v>
      </c>
      <c r="H66" s="53" t="s">
        <v>521</v>
      </c>
      <c r="I66" s="3"/>
      <c r="J66" s="37"/>
      <c r="K66" s="38">
        <f t="shared" si="2"/>
        <v>1</v>
      </c>
      <c r="L66" s="39" t="str">
        <f t="shared" si="3"/>
        <v>180311224</v>
      </c>
      <c r="M66" s="40" t="str">
        <f t="shared" si="4"/>
        <v>180311224</v>
      </c>
      <c r="N66" s="41">
        <f t="shared" si="5"/>
        <v>1</v>
      </c>
      <c r="O66" s="41">
        <f t="shared" si="6"/>
        <v>1</v>
      </c>
      <c r="P66" s="41">
        <f t="shared" si="17"/>
        <v>1</v>
      </c>
      <c r="Q66" s="42">
        <f t="shared" si="7"/>
        <v>1</v>
      </c>
      <c r="R66" s="43" t="str">
        <f t="shared" si="8"/>
        <v>012 695 507</v>
      </c>
      <c r="S66" s="39" t="str">
        <f t="shared" si="9"/>
        <v>012695507</v>
      </c>
      <c r="T66" s="41" t="e">
        <f t="shared" si="10"/>
        <v>#VALUE!</v>
      </c>
      <c r="U66" s="39" t="str">
        <f t="shared" si="11"/>
        <v>012695507</v>
      </c>
      <c r="V66" s="44" t="str">
        <f t="shared" si="12"/>
        <v>012695507</v>
      </c>
      <c r="W66" s="41">
        <f t="shared" si="13"/>
        <v>1</v>
      </c>
      <c r="X66" s="45">
        <f t="shared" si="14"/>
        <v>1</v>
      </c>
      <c r="Y66" s="41">
        <f t="shared" si="18"/>
        <v>1</v>
      </c>
      <c r="Z66" s="42">
        <f t="shared" si="15"/>
        <v>1</v>
      </c>
      <c r="AA66" s="42">
        <f t="shared" si="16"/>
        <v>1</v>
      </c>
    </row>
    <row r="67" spans="1:27" ht="60" customHeight="1" x14ac:dyDescent="0.65">
      <c r="A67" s="3">
        <v>65</v>
      </c>
      <c r="B67" s="3" t="s">
        <v>202</v>
      </c>
      <c r="C67" s="3" t="s">
        <v>668</v>
      </c>
      <c r="D67" s="3" t="s">
        <v>203</v>
      </c>
      <c r="E67" s="7" t="s">
        <v>392</v>
      </c>
      <c r="F67" s="5" t="s">
        <v>204</v>
      </c>
      <c r="G67" s="53" t="s">
        <v>522</v>
      </c>
      <c r="H67" s="53" t="s">
        <v>523</v>
      </c>
      <c r="I67" s="3"/>
      <c r="J67" s="37"/>
      <c r="K67" s="38">
        <f t="shared" si="2"/>
        <v>1</v>
      </c>
      <c r="L67" s="39" t="str">
        <f t="shared" si="3"/>
        <v>180257145</v>
      </c>
      <c r="M67" s="40" t="str">
        <f t="shared" si="4"/>
        <v>180257145</v>
      </c>
      <c r="N67" s="41">
        <f t="shared" si="5"/>
        <v>1</v>
      </c>
      <c r="O67" s="41">
        <f t="shared" si="6"/>
        <v>1</v>
      </c>
      <c r="P67" s="41">
        <f t="shared" ref="P67:P98" si="19">IF(M67="បរទេស",1,IF(COUNTIF(M:M,$M67)&gt;1,2,1))</f>
        <v>1</v>
      </c>
      <c r="Q67" s="42">
        <f t="shared" si="7"/>
        <v>1</v>
      </c>
      <c r="R67" s="43" t="str">
        <f t="shared" si="8"/>
        <v>098 479 967/011 700 797</v>
      </c>
      <c r="S67" s="39" t="str">
        <f t="shared" si="9"/>
        <v>098479967/011700797</v>
      </c>
      <c r="T67" s="41" t="str">
        <f t="shared" si="10"/>
        <v>098479967</v>
      </c>
      <c r="U67" s="39" t="str">
        <f t="shared" si="11"/>
        <v>098479967</v>
      </c>
      <c r="V67" s="44" t="str">
        <f t="shared" si="12"/>
        <v>098479967</v>
      </c>
      <c r="W67" s="41">
        <f t="shared" si="13"/>
        <v>1</v>
      </c>
      <c r="X67" s="45">
        <f t="shared" si="14"/>
        <v>1</v>
      </c>
      <c r="Y67" s="41">
        <f t="shared" ref="Y67:Y98" si="20">IF(V67="បរទេស",1,IF(COUNTIF(V:V,$V67)&gt;1,2,1))</f>
        <v>1</v>
      </c>
      <c r="Z67" s="42">
        <f t="shared" si="15"/>
        <v>1</v>
      </c>
      <c r="AA67" s="42">
        <f t="shared" si="16"/>
        <v>1</v>
      </c>
    </row>
    <row r="68" spans="1:27" ht="60" customHeight="1" x14ac:dyDescent="0.65">
      <c r="A68" s="3">
        <v>66</v>
      </c>
      <c r="B68" s="3" t="s">
        <v>205</v>
      </c>
      <c r="C68" s="3" t="s">
        <v>666</v>
      </c>
      <c r="D68" s="3" t="s">
        <v>206</v>
      </c>
      <c r="E68" s="7" t="s">
        <v>392</v>
      </c>
      <c r="F68" s="5" t="s">
        <v>207</v>
      </c>
      <c r="G68" s="53" t="s">
        <v>524</v>
      </c>
      <c r="H68" s="53" t="s">
        <v>525</v>
      </c>
      <c r="I68" s="3"/>
      <c r="J68" s="37"/>
      <c r="K68" s="38">
        <f t="shared" ref="K68:K127" si="21">IF(OR(H68="បរទេស",G68="បរទេស"),2,1)</f>
        <v>1</v>
      </c>
      <c r="L68" s="39" t="str">
        <f t="shared" ref="L68:L127" si="22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</f>
        <v>180484521</v>
      </c>
      <c r="M68" s="40" t="str">
        <f t="shared" ref="M68:M127" si="23">IF(L68="បរទេស","បរទេស",IF(AND($BC$2=1,LEN(L68)=8),"0"&amp;L68,IF(LEN(L68)&gt;9,2,LEFT(L68,9))))</f>
        <v>180484521</v>
      </c>
      <c r="N68" s="41">
        <f t="shared" ref="N68:N127" si="24">IF(L68="បរទេស",1,IF((LEN($M68)-9)=0,1,2))</f>
        <v>1</v>
      </c>
      <c r="O68" s="41">
        <f t="shared" ref="O68:O127" si="25">IF(M68="",2,1)</f>
        <v>1</v>
      </c>
      <c r="P68" s="41">
        <f t="shared" si="19"/>
        <v>1</v>
      </c>
      <c r="Q68" s="42">
        <f t="shared" ref="Q68:Q127" si="26">IF(M68="បរទេស",1,MAX(N68:P68))</f>
        <v>1</v>
      </c>
      <c r="R68" s="43" t="str">
        <f t="shared" ref="R68:R127" si="27">H68</f>
        <v>069 676 098</v>
      </c>
      <c r="S68" s="39" t="str">
        <f t="shared" ref="S68:S127" si="28">SUBSTITUTE(SUBSTITUTE(SUBSTITUTE(SUBSTITUTE(SUBSTITUTE(SUBSTITUTE(SUBSTITUTE(SUBSTITUTE(SUBSTITUTE(SUBSTITUTE(SUBSTITUTE(SUBSTITUTE(SUBSTITUTE(SUBSTITUTE(SUBSTITUTE(SUBSTITUTE(SUBSTITUTE(SUBSTITUTE(SUBSTITUTE(SUBSTITUTE(SUBSTITUTE(SUBSTITUTE(R68,"១","1"),"២","2"),"៣","3"),"៤","4"),"៥","5"),"៦","6"),"៧","7"),"៨","8"),"៩","9"),"០","0")," ","")," ",""),"​",""),",","/"),"-",""),"(",""),")",""),"+855","0"),"(855)","0"),"O","0"),"o","0"),".","")</f>
        <v>069676098</v>
      </c>
      <c r="T68" s="41" t="e">
        <f t="shared" ref="T68:T127" si="29">LEFT(S68, SEARCH("/",S68,1)-1)</f>
        <v>#VALUE!</v>
      </c>
      <c r="U68" s="39" t="str">
        <f t="shared" ref="U68:U127" si="30">IFERROR(T68,S68)</f>
        <v>069676098</v>
      </c>
      <c r="V68" s="44" t="str">
        <f t="shared" ref="V68:V127" si="31">IF(LEFT(U68,5)="បរទេស","បរទេស",IF(LEFT(U68,3)="855","0"&amp;MID(U68,4,10),IF(LEFT(U68,1)="0",MID(U68,1,10),IF(LEFT(U68,1)&gt;=1,"0"&amp;MID(U68,1,10),U68))))</f>
        <v>069676098</v>
      </c>
      <c r="W68" s="41">
        <f t="shared" ref="W68:W127" si="32">IF(V68="បរទេស",1,IF(OR(LEN(V68)=9,LEN(V68)=10),1,2))</f>
        <v>1</v>
      </c>
      <c r="X68" s="45">
        <f t="shared" ref="X68:X127" si="33">IF(V68="",2,1)</f>
        <v>1</v>
      </c>
      <c r="Y68" s="41">
        <f t="shared" si="20"/>
        <v>1</v>
      </c>
      <c r="Z68" s="42">
        <f t="shared" ref="Z68:Z127" si="34">IF(V68="បរទេស",1,MAX(W68:Y68))</f>
        <v>1</v>
      </c>
      <c r="AA68" s="42">
        <f t="shared" ref="AA68:AA127" si="35">IF(K68=2,2,MAX(J68,Q68,Z68,Z68))</f>
        <v>1</v>
      </c>
    </row>
    <row r="69" spans="1:27" ht="60" customHeight="1" x14ac:dyDescent="0.65">
      <c r="A69" s="3">
        <v>67</v>
      </c>
      <c r="B69" s="3" t="s">
        <v>208</v>
      </c>
      <c r="C69" s="3" t="s">
        <v>668</v>
      </c>
      <c r="D69" s="3" t="s">
        <v>209</v>
      </c>
      <c r="E69" s="7" t="s">
        <v>392</v>
      </c>
      <c r="F69" s="5" t="s">
        <v>210</v>
      </c>
      <c r="G69" s="53" t="s">
        <v>526</v>
      </c>
      <c r="H69" s="53" t="s">
        <v>527</v>
      </c>
      <c r="I69" s="3"/>
      <c r="J69" s="37"/>
      <c r="K69" s="38">
        <f t="shared" si="21"/>
        <v>1</v>
      </c>
      <c r="L69" s="39" t="str">
        <f t="shared" si="22"/>
        <v>180439213</v>
      </c>
      <c r="M69" s="40" t="str">
        <f t="shared" si="23"/>
        <v>180439213</v>
      </c>
      <c r="N69" s="41">
        <f t="shared" si="24"/>
        <v>1</v>
      </c>
      <c r="O69" s="41">
        <f t="shared" si="25"/>
        <v>1</v>
      </c>
      <c r="P69" s="41">
        <f t="shared" si="19"/>
        <v>1</v>
      </c>
      <c r="Q69" s="42">
        <f t="shared" si="26"/>
        <v>1</v>
      </c>
      <c r="R69" s="43" t="str">
        <f t="shared" si="27"/>
        <v>096 522 1309</v>
      </c>
      <c r="S69" s="39" t="str">
        <f t="shared" si="28"/>
        <v>0965221309</v>
      </c>
      <c r="T69" s="41" t="e">
        <f t="shared" si="29"/>
        <v>#VALUE!</v>
      </c>
      <c r="U69" s="39" t="str">
        <f t="shared" si="30"/>
        <v>0965221309</v>
      </c>
      <c r="V69" s="44" t="str">
        <f t="shared" si="31"/>
        <v>0965221309</v>
      </c>
      <c r="W69" s="41">
        <f t="shared" si="32"/>
        <v>1</v>
      </c>
      <c r="X69" s="45">
        <f t="shared" si="33"/>
        <v>1</v>
      </c>
      <c r="Y69" s="41">
        <f t="shared" si="20"/>
        <v>1</v>
      </c>
      <c r="Z69" s="42">
        <f t="shared" si="34"/>
        <v>1</v>
      </c>
      <c r="AA69" s="42">
        <f t="shared" si="35"/>
        <v>1</v>
      </c>
    </row>
    <row r="70" spans="1:27" ht="60" customHeight="1" x14ac:dyDescent="0.65">
      <c r="A70" s="3">
        <v>68</v>
      </c>
      <c r="B70" s="3" t="s">
        <v>211</v>
      </c>
      <c r="C70" s="3" t="s">
        <v>666</v>
      </c>
      <c r="D70" s="3" t="s">
        <v>212</v>
      </c>
      <c r="E70" s="7" t="s">
        <v>392</v>
      </c>
      <c r="F70" s="5" t="s">
        <v>213</v>
      </c>
      <c r="G70" s="53" t="s">
        <v>528</v>
      </c>
      <c r="H70" s="53" t="s">
        <v>529</v>
      </c>
      <c r="I70" s="3"/>
      <c r="J70" s="37"/>
      <c r="K70" s="38">
        <f t="shared" si="21"/>
        <v>1</v>
      </c>
      <c r="L70" s="39" t="str">
        <f t="shared" si="22"/>
        <v>180514876</v>
      </c>
      <c r="M70" s="40" t="str">
        <f t="shared" si="23"/>
        <v>180514876</v>
      </c>
      <c r="N70" s="41">
        <f t="shared" si="24"/>
        <v>1</v>
      </c>
      <c r="O70" s="41">
        <f t="shared" si="25"/>
        <v>1</v>
      </c>
      <c r="P70" s="41">
        <f t="shared" si="19"/>
        <v>1</v>
      </c>
      <c r="Q70" s="42">
        <f t="shared" si="26"/>
        <v>1</v>
      </c>
      <c r="R70" s="43" t="str">
        <f t="shared" si="27"/>
        <v>096 605 0183</v>
      </c>
      <c r="S70" s="39" t="str">
        <f t="shared" si="28"/>
        <v>0966050183</v>
      </c>
      <c r="T70" s="41" t="e">
        <f t="shared" si="29"/>
        <v>#VALUE!</v>
      </c>
      <c r="U70" s="39" t="str">
        <f t="shared" si="30"/>
        <v>0966050183</v>
      </c>
      <c r="V70" s="44" t="str">
        <f t="shared" si="31"/>
        <v>0966050183</v>
      </c>
      <c r="W70" s="41">
        <f t="shared" si="32"/>
        <v>1</v>
      </c>
      <c r="X70" s="45">
        <f t="shared" si="33"/>
        <v>1</v>
      </c>
      <c r="Y70" s="41">
        <f t="shared" si="20"/>
        <v>1</v>
      </c>
      <c r="Z70" s="42">
        <f t="shared" si="34"/>
        <v>1</v>
      </c>
      <c r="AA70" s="42">
        <f t="shared" si="35"/>
        <v>1</v>
      </c>
    </row>
    <row r="71" spans="1:27" ht="60" customHeight="1" x14ac:dyDescent="0.65">
      <c r="A71" s="3">
        <v>69</v>
      </c>
      <c r="B71" s="3" t="s">
        <v>214</v>
      </c>
      <c r="C71" s="3" t="s">
        <v>666</v>
      </c>
      <c r="D71" s="3" t="s">
        <v>215</v>
      </c>
      <c r="E71" s="7" t="s">
        <v>392</v>
      </c>
      <c r="F71" s="5" t="s">
        <v>216</v>
      </c>
      <c r="G71" s="53" t="s">
        <v>530</v>
      </c>
      <c r="H71" s="53" t="s">
        <v>531</v>
      </c>
      <c r="I71" s="3"/>
      <c r="J71" s="37"/>
      <c r="K71" s="38">
        <f t="shared" si="21"/>
        <v>1</v>
      </c>
      <c r="L71" s="39" t="str">
        <f t="shared" si="22"/>
        <v>180772745</v>
      </c>
      <c r="M71" s="40" t="str">
        <f t="shared" si="23"/>
        <v>180772745</v>
      </c>
      <c r="N71" s="41">
        <f t="shared" si="24"/>
        <v>1</v>
      </c>
      <c r="O71" s="41">
        <f t="shared" si="25"/>
        <v>1</v>
      </c>
      <c r="P71" s="41">
        <f t="shared" si="19"/>
        <v>1</v>
      </c>
      <c r="Q71" s="42">
        <f t="shared" si="26"/>
        <v>1</v>
      </c>
      <c r="R71" s="43" t="str">
        <f t="shared" si="27"/>
        <v>086 215 887</v>
      </c>
      <c r="S71" s="39" t="str">
        <f t="shared" si="28"/>
        <v>086215887</v>
      </c>
      <c r="T71" s="41" t="e">
        <f t="shared" si="29"/>
        <v>#VALUE!</v>
      </c>
      <c r="U71" s="39" t="str">
        <f t="shared" si="30"/>
        <v>086215887</v>
      </c>
      <c r="V71" s="44" t="str">
        <f t="shared" si="31"/>
        <v>086215887</v>
      </c>
      <c r="W71" s="41">
        <f t="shared" si="32"/>
        <v>1</v>
      </c>
      <c r="X71" s="45">
        <f t="shared" si="33"/>
        <v>1</v>
      </c>
      <c r="Y71" s="41">
        <f t="shared" si="20"/>
        <v>1</v>
      </c>
      <c r="Z71" s="42">
        <f t="shared" si="34"/>
        <v>1</v>
      </c>
      <c r="AA71" s="42">
        <f t="shared" si="35"/>
        <v>1</v>
      </c>
    </row>
    <row r="72" spans="1:27" ht="60" customHeight="1" x14ac:dyDescent="0.65">
      <c r="A72" s="3">
        <v>70</v>
      </c>
      <c r="B72" s="3" t="s">
        <v>217</v>
      </c>
      <c r="C72" s="3" t="s">
        <v>666</v>
      </c>
      <c r="D72" s="3" t="s">
        <v>218</v>
      </c>
      <c r="E72" s="7" t="s">
        <v>392</v>
      </c>
      <c r="F72" s="5" t="s">
        <v>219</v>
      </c>
      <c r="G72" s="53" t="s">
        <v>532</v>
      </c>
      <c r="H72" s="53" t="s">
        <v>533</v>
      </c>
      <c r="I72" s="3"/>
      <c r="J72" s="37"/>
      <c r="K72" s="38">
        <f t="shared" si="21"/>
        <v>1</v>
      </c>
      <c r="L72" s="39" t="str">
        <f t="shared" si="22"/>
        <v>180475483</v>
      </c>
      <c r="M72" s="40" t="str">
        <f t="shared" si="23"/>
        <v>180475483</v>
      </c>
      <c r="N72" s="41">
        <f t="shared" si="24"/>
        <v>1</v>
      </c>
      <c r="O72" s="41">
        <f t="shared" si="25"/>
        <v>1</v>
      </c>
      <c r="P72" s="41">
        <f t="shared" si="19"/>
        <v>1</v>
      </c>
      <c r="Q72" s="42">
        <f t="shared" si="26"/>
        <v>1</v>
      </c>
      <c r="R72" s="43" t="str">
        <f t="shared" si="27"/>
        <v>086 229 288</v>
      </c>
      <c r="S72" s="39" t="str">
        <f t="shared" si="28"/>
        <v>086229288</v>
      </c>
      <c r="T72" s="41" t="e">
        <f t="shared" si="29"/>
        <v>#VALUE!</v>
      </c>
      <c r="U72" s="39" t="str">
        <f t="shared" si="30"/>
        <v>086229288</v>
      </c>
      <c r="V72" s="44" t="str">
        <f t="shared" si="31"/>
        <v>086229288</v>
      </c>
      <c r="W72" s="41">
        <f t="shared" si="32"/>
        <v>1</v>
      </c>
      <c r="X72" s="45">
        <f t="shared" si="33"/>
        <v>1</v>
      </c>
      <c r="Y72" s="41">
        <f t="shared" si="20"/>
        <v>1</v>
      </c>
      <c r="Z72" s="42">
        <f t="shared" si="34"/>
        <v>1</v>
      </c>
      <c r="AA72" s="42">
        <f t="shared" si="35"/>
        <v>1</v>
      </c>
    </row>
    <row r="73" spans="1:27" ht="60" customHeight="1" x14ac:dyDescent="0.65">
      <c r="A73" s="3">
        <v>71</v>
      </c>
      <c r="B73" s="3" t="s">
        <v>220</v>
      </c>
      <c r="C73" s="3" t="s">
        <v>668</v>
      </c>
      <c r="D73" s="3" t="s">
        <v>221</v>
      </c>
      <c r="E73" s="7" t="s">
        <v>392</v>
      </c>
      <c r="F73" s="5" t="s">
        <v>222</v>
      </c>
      <c r="G73" s="53" t="s">
        <v>534</v>
      </c>
      <c r="H73" s="53" t="s">
        <v>535</v>
      </c>
      <c r="I73" s="3"/>
      <c r="J73" s="37"/>
      <c r="K73" s="38">
        <f t="shared" si="21"/>
        <v>1</v>
      </c>
      <c r="L73" s="39" t="str">
        <f t="shared" si="22"/>
        <v>180584166</v>
      </c>
      <c r="M73" s="40" t="str">
        <f t="shared" si="23"/>
        <v>180584166</v>
      </c>
      <c r="N73" s="41">
        <f t="shared" si="24"/>
        <v>1</v>
      </c>
      <c r="O73" s="41">
        <f t="shared" si="25"/>
        <v>1</v>
      </c>
      <c r="P73" s="41">
        <f t="shared" si="19"/>
        <v>1</v>
      </c>
      <c r="Q73" s="42">
        <f t="shared" si="26"/>
        <v>1</v>
      </c>
      <c r="R73" s="43" t="str">
        <f t="shared" si="27"/>
        <v>087 733 767</v>
      </c>
      <c r="S73" s="39" t="str">
        <f t="shared" si="28"/>
        <v>087733767</v>
      </c>
      <c r="T73" s="41" t="e">
        <f t="shared" si="29"/>
        <v>#VALUE!</v>
      </c>
      <c r="U73" s="39" t="str">
        <f t="shared" si="30"/>
        <v>087733767</v>
      </c>
      <c r="V73" s="44" t="str">
        <f t="shared" si="31"/>
        <v>087733767</v>
      </c>
      <c r="W73" s="41">
        <f t="shared" si="32"/>
        <v>1</v>
      </c>
      <c r="X73" s="45">
        <f t="shared" si="33"/>
        <v>1</v>
      </c>
      <c r="Y73" s="41">
        <f t="shared" si="20"/>
        <v>1</v>
      </c>
      <c r="Z73" s="42">
        <f t="shared" si="34"/>
        <v>1</v>
      </c>
      <c r="AA73" s="42">
        <f t="shared" si="35"/>
        <v>1</v>
      </c>
    </row>
    <row r="74" spans="1:27" ht="60" customHeight="1" x14ac:dyDescent="0.65">
      <c r="A74" s="3">
        <v>72</v>
      </c>
      <c r="B74" s="3" t="s">
        <v>223</v>
      </c>
      <c r="C74" s="3" t="s">
        <v>668</v>
      </c>
      <c r="D74" s="3" t="s">
        <v>224</v>
      </c>
      <c r="E74" s="7" t="s">
        <v>392</v>
      </c>
      <c r="F74" s="5" t="s">
        <v>225</v>
      </c>
      <c r="G74" s="53" t="s">
        <v>536</v>
      </c>
      <c r="H74" s="53" t="s">
        <v>537</v>
      </c>
      <c r="I74" s="3"/>
      <c r="J74" s="37"/>
      <c r="K74" s="38">
        <f t="shared" si="21"/>
        <v>1</v>
      </c>
      <c r="L74" s="39" t="str">
        <f t="shared" si="22"/>
        <v>180668366</v>
      </c>
      <c r="M74" s="40" t="str">
        <f t="shared" si="23"/>
        <v>180668366</v>
      </c>
      <c r="N74" s="41">
        <f t="shared" si="24"/>
        <v>1</v>
      </c>
      <c r="O74" s="41">
        <f t="shared" si="25"/>
        <v>1</v>
      </c>
      <c r="P74" s="41">
        <f t="shared" si="19"/>
        <v>1</v>
      </c>
      <c r="Q74" s="42">
        <f t="shared" si="26"/>
        <v>1</v>
      </c>
      <c r="R74" s="43" t="str">
        <f t="shared" si="27"/>
        <v>098 248 734</v>
      </c>
      <c r="S74" s="39" t="str">
        <f t="shared" si="28"/>
        <v>098248734</v>
      </c>
      <c r="T74" s="41" t="e">
        <f t="shared" si="29"/>
        <v>#VALUE!</v>
      </c>
      <c r="U74" s="39" t="str">
        <f t="shared" si="30"/>
        <v>098248734</v>
      </c>
      <c r="V74" s="44" t="str">
        <f t="shared" si="31"/>
        <v>098248734</v>
      </c>
      <c r="W74" s="41">
        <f t="shared" si="32"/>
        <v>1</v>
      </c>
      <c r="X74" s="45">
        <f t="shared" si="33"/>
        <v>1</v>
      </c>
      <c r="Y74" s="41">
        <f t="shared" si="20"/>
        <v>1</v>
      </c>
      <c r="Z74" s="42">
        <f t="shared" si="34"/>
        <v>1</v>
      </c>
      <c r="AA74" s="42">
        <f t="shared" si="35"/>
        <v>1</v>
      </c>
    </row>
    <row r="75" spans="1:27" ht="60" customHeight="1" x14ac:dyDescent="0.65">
      <c r="A75" s="3">
        <v>73</v>
      </c>
      <c r="B75" s="3" t="s">
        <v>226</v>
      </c>
      <c r="C75" s="3" t="s">
        <v>668</v>
      </c>
      <c r="D75" s="3" t="s">
        <v>227</v>
      </c>
      <c r="E75" s="7" t="s">
        <v>392</v>
      </c>
      <c r="F75" s="5" t="s">
        <v>228</v>
      </c>
      <c r="G75" s="53" t="s">
        <v>538</v>
      </c>
      <c r="H75" s="53" t="s">
        <v>539</v>
      </c>
      <c r="I75" s="3"/>
      <c r="J75" s="37"/>
      <c r="K75" s="38">
        <f t="shared" si="21"/>
        <v>1</v>
      </c>
      <c r="L75" s="39" t="str">
        <f t="shared" si="22"/>
        <v>060983751</v>
      </c>
      <c r="M75" s="40" t="str">
        <f t="shared" si="23"/>
        <v>060983751</v>
      </c>
      <c r="N75" s="41">
        <f t="shared" si="24"/>
        <v>1</v>
      </c>
      <c r="O75" s="41">
        <f t="shared" si="25"/>
        <v>1</v>
      </c>
      <c r="P75" s="41">
        <f t="shared" si="19"/>
        <v>1</v>
      </c>
      <c r="Q75" s="42">
        <f t="shared" si="26"/>
        <v>1</v>
      </c>
      <c r="R75" s="43" t="str">
        <f t="shared" si="27"/>
        <v>089 731 541</v>
      </c>
      <c r="S75" s="39" t="str">
        <f t="shared" si="28"/>
        <v>089731541</v>
      </c>
      <c r="T75" s="41" t="e">
        <f t="shared" si="29"/>
        <v>#VALUE!</v>
      </c>
      <c r="U75" s="39" t="str">
        <f t="shared" si="30"/>
        <v>089731541</v>
      </c>
      <c r="V75" s="44" t="str">
        <f t="shared" si="31"/>
        <v>089731541</v>
      </c>
      <c r="W75" s="41">
        <f t="shared" si="32"/>
        <v>1</v>
      </c>
      <c r="X75" s="45">
        <f t="shared" si="33"/>
        <v>1</v>
      </c>
      <c r="Y75" s="41">
        <f t="shared" si="20"/>
        <v>1</v>
      </c>
      <c r="Z75" s="42">
        <f t="shared" si="34"/>
        <v>1</v>
      </c>
      <c r="AA75" s="42">
        <f t="shared" si="35"/>
        <v>1</v>
      </c>
    </row>
    <row r="76" spans="1:27" ht="60" customHeight="1" x14ac:dyDescent="0.65">
      <c r="A76" s="3">
        <v>74</v>
      </c>
      <c r="B76" s="3" t="s">
        <v>229</v>
      </c>
      <c r="C76" s="3" t="s">
        <v>668</v>
      </c>
      <c r="D76" s="3" t="s">
        <v>230</v>
      </c>
      <c r="E76" s="7" t="s">
        <v>392</v>
      </c>
      <c r="F76" s="5" t="s">
        <v>231</v>
      </c>
      <c r="G76" s="53" t="s">
        <v>540</v>
      </c>
      <c r="H76" s="53" t="s">
        <v>541</v>
      </c>
      <c r="I76" s="3"/>
      <c r="J76" s="37"/>
      <c r="K76" s="38">
        <f t="shared" si="21"/>
        <v>1</v>
      </c>
      <c r="L76" s="39" t="str">
        <f t="shared" si="22"/>
        <v>00781755</v>
      </c>
      <c r="M76" s="40" t="str">
        <f t="shared" si="23"/>
        <v>00781755</v>
      </c>
      <c r="N76" s="41">
        <f t="shared" si="24"/>
        <v>2</v>
      </c>
      <c r="O76" s="41">
        <f t="shared" si="25"/>
        <v>1</v>
      </c>
      <c r="P76" s="41">
        <f t="shared" si="19"/>
        <v>1</v>
      </c>
      <c r="Q76" s="42">
        <f t="shared" si="26"/>
        <v>2</v>
      </c>
      <c r="R76" s="43" t="str">
        <f t="shared" si="27"/>
        <v>097 685 1244/086 662 780</v>
      </c>
      <c r="S76" s="39" t="str">
        <f t="shared" si="28"/>
        <v>0976851244/086662780</v>
      </c>
      <c r="T76" s="41" t="str">
        <f t="shared" si="29"/>
        <v>0976851244</v>
      </c>
      <c r="U76" s="39" t="str">
        <f t="shared" si="30"/>
        <v>0976851244</v>
      </c>
      <c r="V76" s="44" t="str">
        <f t="shared" si="31"/>
        <v>0976851244</v>
      </c>
      <c r="W76" s="41">
        <f t="shared" si="32"/>
        <v>1</v>
      </c>
      <c r="X76" s="45">
        <f t="shared" si="33"/>
        <v>1</v>
      </c>
      <c r="Y76" s="41">
        <f t="shared" si="20"/>
        <v>1</v>
      </c>
      <c r="Z76" s="42">
        <f t="shared" si="34"/>
        <v>1</v>
      </c>
      <c r="AA76" s="42">
        <f t="shared" si="35"/>
        <v>2</v>
      </c>
    </row>
    <row r="77" spans="1:27" ht="60" customHeight="1" x14ac:dyDescent="0.65">
      <c r="A77" s="3">
        <v>75</v>
      </c>
      <c r="B77" s="3" t="s">
        <v>232</v>
      </c>
      <c r="C77" s="3" t="s">
        <v>668</v>
      </c>
      <c r="D77" s="3" t="s">
        <v>233</v>
      </c>
      <c r="E77" s="7" t="s">
        <v>392</v>
      </c>
      <c r="F77" s="5" t="s">
        <v>234</v>
      </c>
      <c r="G77" s="53" t="s">
        <v>542</v>
      </c>
      <c r="H77" s="53" t="s">
        <v>543</v>
      </c>
      <c r="I77" s="3"/>
      <c r="J77" s="37"/>
      <c r="K77" s="38">
        <f t="shared" si="21"/>
        <v>1</v>
      </c>
      <c r="L77" s="39" t="str">
        <f t="shared" si="22"/>
        <v>180624503</v>
      </c>
      <c r="M77" s="40" t="str">
        <f t="shared" si="23"/>
        <v>180624503</v>
      </c>
      <c r="N77" s="41">
        <f t="shared" si="24"/>
        <v>1</v>
      </c>
      <c r="O77" s="41">
        <f t="shared" si="25"/>
        <v>1</v>
      </c>
      <c r="P77" s="41">
        <f t="shared" si="19"/>
        <v>1</v>
      </c>
      <c r="Q77" s="42">
        <f t="shared" si="26"/>
        <v>1</v>
      </c>
      <c r="R77" s="43" t="str">
        <f t="shared" si="27"/>
        <v>086 989 172</v>
      </c>
      <c r="S77" s="39" t="str">
        <f t="shared" si="28"/>
        <v>086989172</v>
      </c>
      <c r="T77" s="41" t="e">
        <f t="shared" si="29"/>
        <v>#VALUE!</v>
      </c>
      <c r="U77" s="39" t="str">
        <f t="shared" si="30"/>
        <v>086989172</v>
      </c>
      <c r="V77" s="44" t="str">
        <f t="shared" si="31"/>
        <v>086989172</v>
      </c>
      <c r="W77" s="41">
        <f t="shared" si="32"/>
        <v>1</v>
      </c>
      <c r="X77" s="45">
        <f t="shared" si="33"/>
        <v>1</v>
      </c>
      <c r="Y77" s="41">
        <f t="shared" si="20"/>
        <v>1</v>
      </c>
      <c r="Z77" s="42">
        <f t="shared" si="34"/>
        <v>1</v>
      </c>
      <c r="AA77" s="42">
        <f t="shared" si="35"/>
        <v>1</v>
      </c>
    </row>
    <row r="78" spans="1:27" ht="60" customHeight="1" x14ac:dyDescent="0.65">
      <c r="A78" s="3">
        <v>76</v>
      </c>
      <c r="B78" s="3" t="s">
        <v>235</v>
      </c>
      <c r="C78" s="3" t="s">
        <v>668</v>
      </c>
      <c r="D78" s="3" t="s">
        <v>236</v>
      </c>
      <c r="E78" s="7" t="s">
        <v>392</v>
      </c>
      <c r="F78" s="5" t="s">
        <v>237</v>
      </c>
      <c r="G78" s="53" t="s">
        <v>544</v>
      </c>
      <c r="H78" s="53" t="s">
        <v>545</v>
      </c>
      <c r="I78" s="3"/>
      <c r="J78" s="37"/>
      <c r="K78" s="38">
        <f t="shared" si="21"/>
        <v>1</v>
      </c>
      <c r="L78" s="39" t="str">
        <f t="shared" si="22"/>
        <v>180889860</v>
      </c>
      <c r="M78" s="40" t="str">
        <f t="shared" si="23"/>
        <v>180889860</v>
      </c>
      <c r="N78" s="41">
        <f t="shared" si="24"/>
        <v>1</v>
      </c>
      <c r="O78" s="41">
        <f t="shared" si="25"/>
        <v>1</v>
      </c>
      <c r="P78" s="41">
        <f t="shared" si="19"/>
        <v>1</v>
      </c>
      <c r="Q78" s="42">
        <f t="shared" si="26"/>
        <v>1</v>
      </c>
      <c r="R78" s="43" t="str">
        <f t="shared" si="27"/>
        <v>010 707 608</v>
      </c>
      <c r="S78" s="39" t="str">
        <f t="shared" si="28"/>
        <v>010707608</v>
      </c>
      <c r="T78" s="41" t="e">
        <f t="shared" si="29"/>
        <v>#VALUE!</v>
      </c>
      <c r="U78" s="39" t="str">
        <f t="shared" si="30"/>
        <v>010707608</v>
      </c>
      <c r="V78" s="44" t="str">
        <f t="shared" si="31"/>
        <v>010707608</v>
      </c>
      <c r="W78" s="41">
        <f t="shared" si="32"/>
        <v>1</v>
      </c>
      <c r="X78" s="45">
        <f t="shared" si="33"/>
        <v>1</v>
      </c>
      <c r="Y78" s="41">
        <f t="shared" si="20"/>
        <v>1</v>
      </c>
      <c r="Z78" s="42">
        <f t="shared" si="34"/>
        <v>1</v>
      </c>
      <c r="AA78" s="42">
        <f t="shared" si="35"/>
        <v>1</v>
      </c>
    </row>
    <row r="79" spans="1:27" ht="60" customHeight="1" x14ac:dyDescent="0.65">
      <c r="A79" s="3">
        <v>77</v>
      </c>
      <c r="B79" s="3" t="s">
        <v>238</v>
      </c>
      <c r="C79" s="3" t="s">
        <v>668</v>
      </c>
      <c r="D79" s="3" t="s">
        <v>239</v>
      </c>
      <c r="E79" s="7" t="s">
        <v>392</v>
      </c>
      <c r="F79" s="5" t="s">
        <v>240</v>
      </c>
      <c r="G79" s="53" t="s">
        <v>546</v>
      </c>
      <c r="H79" s="53" t="s">
        <v>547</v>
      </c>
      <c r="I79" s="3"/>
      <c r="J79" s="37"/>
      <c r="K79" s="38">
        <f t="shared" si="21"/>
        <v>1</v>
      </c>
      <c r="L79" s="39" t="str">
        <f t="shared" si="22"/>
        <v>180511632</v>
      </c>
      <c r="M79" s="40" t="str">
        <f t="shared" si="23"/>
        <v>180511632</v>
      </c>
      <c r="N79" s="41">
        <f t="shared" si="24"/>
        <v>1</v>
      </c>
      <c r="O79" s="41">
        <f t="shared" si="25"/>
        <v>1</v>
      </c>
      <c r="P79" s="41">
        <f t="shared" si="19"/>
        <v>1</v>
      </c>
      <c r="Q79" s="42">
        <f t="shared" si="26"/>
        <v>1</v>
      </c>
      <c r="R79" s="43" t="str">
        <f t="shared" si="27"/>
        <v>010 907 191</v>
      </c>
      <c r="S79" s="39" t="str">
        <f t="shared" si="28"/>
        <v>010907191</v>
      </c>
      <c r="T79" s="41" t="e">
        <f t="shared" si="29"/>
        <v>#VALUE!</v>
      </c>
      <c r="U79" s="39" t="str">
        <f t="shared" si="30"/>
        <v>010907191</v>
      </c>
      <c r="V79" s="44" t="str">
        <f t="shared" si="31"/>
        <v>010907191</v>
      </c>
      <c r="W79" s="41">
        <f t="shared" si="32"/>
        <v>1</v>
      </c>
      <c r="X79" s="45">
        <f t="shared" si="33"/>
        <v>1</v>
      </c>
      <c r="Y79" s="41">
        <f t="shared" si="20"/>
        <v>1</v>
      </c>
      <c r="Z79" s="42">
        <f t="shared" si="34"/>
        <v>1</v>
      </c>
      <c r="AA79" s="42">
        <f t="shared" si="35"/>
        <v>1</v>
      </c>
    </row>
    <row r="80" spans="1:27" ht="60" customHeight="1" x14ac:dyDescent="0.65">
      <c r="A80" s="3">
        <v>78</v>
      </c>
      <c r="B80" s="3" t="s">
        <v>241</v>
      </c>
      <c r="C80" s="3" t="s">
        <v>668</v>
      </c>
      <c r="D80" s="3" t="s">
        <v>242</v>
      </c>
      <c r="E80" s="7" t="s">
        <v>392</v>
      </c>
      <c r="F80" s="5" t="s">
        <v>243</v>
      </c>
      <c r="G80" s="53" t="s">
        <v>548</v>
      </c>
      <c r="H80" s="53" t="s">
        <v>549</v>
      </c>
      <c r="I80" s="3"/>
      <c r="J80" s="37"/>
      <c r="K80" s="38">
        <f t="shared" si="21"/>
        <v>1</v>
      </c>
      <c r="L80" s="39" t="str">
        <f t="shared" si="22"/>
        <v>180674452</v>
      </c>
      <c r="M80" s="40" t="str">
        <f t="shared" si="23"/>
        <v>180674452</v>
      </c>
      <c r="N80" s="41">
        <f t="shared" si="24"/>
        <v>1</v>
      </c>
      <c r="O80" s="41">
        <f t="shared" si="25"/>
        <v>1</v>
      </c>
      <c r="P80" s="41">
        <f t="shared" si="19"/>
        <v>1</v>
      </c>
      <c r="Q80" s="42">
        <f t="shared" si="26"/>
        <v>1</v>
      </c>
      <c r="R80" s="43" t="str">
        <f t="shared" si="27"/>
        <v>016 671 800</v>
      </c>
      <c r="S80" s="39" t="str">
        <f t="shared" si="28"/>
        <v>016671800</v>
      </c>
      <c r="T80" s="41" t="e">
        <f t="shared" si="29"/>
        <v>#VALUE!</v>
      </c>
      <c r="U80" s="39" t="str">
        <f t="shared" si="30"/>
        <v>016671800</v>
      </c>
      <c r="V80" s="44" t="str">
        <f t="shared" si="31"/>
        <v>016671800</v>
      </c>
      <c r="W80" s="41">
        <f t="shared" si="32"/>
        <v>1</v>
      </c>
      <c r="X80" s="45">
        <f t="shared" si="33"/>
        <v>1</v>
      </c>
      <c r="Y80" s="41">
        <f t="shared" si="20"/>
        <v>1</v>
      </c>
      <c r="Z80" s="42">
        <f t="shared" si="34"/>
        <v>1</v>
      </c>
      <c r="AA80" s="42">
        <f t="shared" si="35"/>
        <v>1</v>
      </c>
    </row>
    <row r="81" spans="1:27" ht="60" customHeight="1" x14ac:dyDescent="0.65">
      <c r="A81" s="3">
        <v>79</v>
      </c>
      <c r="B81" s="3" t="s">
        <v>244</v>
      </c>
      <c r="C81" s="3" t="s">
        <v>668</v>
      </c>
      <c r="D81" s="3" t="s">
        <v>245</v>
      </c>
      <c r="E81" s="7" t="s">
        <v>392</v>
      </c>
      <c r="F81" s="5" t="s">
        <v>246</v>
      </c>
      <c r="G81" s="53" t="s">
        <v>550</v>
      </c>
      <c r="H81" s="53" t="s">
        <v>551</v>
      </c>
      <c r="I81" s="3"/>
      <c r="J81" s="37"/>
      <c r="K81" s="38">
        <f t="shared" si="21"/>
        <v>1</v>
      </c>
      <c r="L81" s="39" t="str">
        <f t="shared" si="22"/>
        <v>180887711</v>
      </c>
      <c r="M81" s="40" t="str">
        <f t="shared" si="23"/>
        <v>180887711</v>
      </c>
      <c r="N81" s="41">
        <f t="shared" si="24"/>
        <v>1</v>
      </c>
      <c r="O81" s="41">
        <f t="shared" si="25"/>
        <v>1</v>
      </c>
      <c r="P81" s="41">
        <f t="shared" si="19"/>
        <v>1</v>
      </c>
      <c r="Q81" s="42">
        <f t="shared" si="26"/>
        <v>1</v>
      </c>
      <c r="R81" s="43" t="str">
        <f t="shared" si="27"/>
        <v>010 508 524</v>
      </c>
      <c r="S81" s="39" t="str">
        <f t="shared" si="28"/>
        <v>010508524</v>
      </c>
      <c r="T81" s="41" t="e">
        <f t="shared" si="29"/>
        <v>#VALUE!</v>
      </c>
      <c r="U81" s="39" t="str">
        <f t="shared" si="30"/>
        <v>010508524</v>
      </c>
      <c r="V81" s="44" t="str">
        <f t="shared" si="31"/>
        <v>010508524</v>
      </c>
      <c r="W81" s="41">
        <f t="shared" si="32"/>
        <v>1</v>
      </c>
      <c r="X81" s="45">
        <f t="shared" si="33"/>
        <v>1</v>
      </c>
      <c r="Y81" s="41">
        <f t="shared" si="20"/>
        <v>1</v>
      </c>
      <c r="Z81" s="42">
        <f t="shared" si="34"/>
        <v>1</v>
      </c>
      <c r="AA81" s="42">
        <f t="shared" si="35"/>
        <v>1</v>
      </c>
    </row>
    <row r="82" spans="1:27" ht="60" customHeight="1" x14ac:dyDescent="0.65">
      <c r="A82" s="3">
        <v>80</v>
      </c>
      <c r="B82" s="3" t="s">
        <v>247</v>
      </c>
      <c r="C82" s="3" t="s">
        <v>668</v>
      </c>
      <c r="D82" s="3" t="s">
        <v>248</v>
      </c>
      <c r="E82" s="7" t="s">
        <v>392</v>
      </c>
      <c r="F82" s="5" t="s">
        <v>249</v>
      </c>
      <c r="G82" s="53" t="s">
        <v>552</v>
      </c>
      <c r="H82" s="53" t="s">
        <v>553</v>
      </c>
      <c r="I82" s="3"/>
      <c r="J82" s="37"/>
      <c r="K82" s="38">
        <f t="shared" si="21"/>
        <v>1</v>
      </c>
      <c r="L82" s="39" t="str">
        <f t="shared" si="22"/>
        <v>180524035</v>
      </c>
      <c r="M82" s="40" t="str">
        <f t="shared" si="23"/>
        <v>180524035</v>
      </c>
      <c r="N82" s="41">
        <f t="shared" si="24"/>
        <v>1</v>
      </c>
      <c r="O82" s="41">
        <f t="shared" si="25"/>
        <v>1</v>
      </c>
      <c r="P82" s="41">
        <f t="shared" si="19"/>
        <v>1</v>
      </c>
      <c r="Q82" s="42">
        <f t="shared" si="26"/>
        <v>1</v>
      </c>
      <c r="R82" s="43" t="str">
        <f t="shared" si="27"/>
        <v>089 277 997</v>
      </c>
      <c r="S82" s="39" t="str">
        <f t="shared" si="28"/>
        <v>089277997</v>
      </c>
      <c r="T82" s="41" t="e">
        <f t="shared" si="29"/>
        <v>#VALUE!</v>
      </c>
      <c r="U82" s="39" t="str">
        <f t="shared" si="30"/>
        <v>089277997</v>
      </c>
      <c r="V82" s="44" t="str">
        <f t="shared" si="31"/>
        <v>089277997</v>
      </c>
      <c r="W82" s="41">
        <f t="shared" si="32"/>
        <v>1</v>
      </c>
      <c r="X82" s="45">
        <f t="shared" si="33"/>
        <v>1</v>
      </c>
      <c r="Y82" s="41">
        <f t="shared" si="20"/>
        <v>1</v>
      </c>
      <c r="Z82" s="42">
        <f t="shared" si="34"/>
        <v>1</v>
      </c>
      <c r="AA82" s="42">
        <f t="shared" si="35"/>
        <v>1</v>
      </c>
    </row>
    <row r="83" spans="1:27" ht="60" customHeight="1" x14ac:dyDescent="0.65">
      <c r="A83" s="3">
        <v>81</v>
      </c>
      <c r="B83" s="3" t="s">
        <v>250</v>
      </c>
      <c r="C83" s="3" t="s">
        <v>666</v>
      </c>
      <c r="D83" s="3" t="s">
        <v>251</v>
      </c>
      <c r="E83" s="7" t="s">
        <v>392</v>
      </c>
      <c r="F83" s="5" t="s">
        <v>252</v>
      </c>
      <c r="G83" s="53" t="s">
        <v>554</v>
      </c>
      <c r="H83" s="53" t="s">
        <v>555</v>
      </c>
      <c r="I83" s="3"/>
      <c r="J83" s="37"/>
      <c r="K83" s="38">
        <f t="shared" si="21"/>
        <v>1</v>
      </c>
      <c r="L83" s="39" t="str">
        <f t="shared" si="22"/>
        <v>180624716</v>
      </c>
      <c r="M83" s="40" t="str">
        <f t="shared" si="23"/>
        <v>180624716</v>
      </c>
      <c r="N83" s="41">
        <f t="shared" si="24"/>
        <v>1</v>
      </c>
      <c r="O83" s="41">
        <f t="shared" si="25"/>
        <v>1</v>
      </c>
      <c r="P83" s="41">
        <f t="shared" si="19"/>
        <v>1</v>
      </c>
      <c r="Q83" s="42">
        <f t="shared" si="26"/>
        <v>1</v>
      </c>
      <c r="R83" s="43" t="str">
        <f t="shared" si="27"/>
        <v>017 514 838</v>
      </c>
      <c r="S83" s="39" t="str">
        <f t="shared" si="28"/>
        <v>017514838</v>
      </c>
      <c r="T83" s="41" t="e">
        <f t="shared" si="29"/>
        <v>#VALUE!</v>
      </c>
      <c r="U83" s="39" t="str">
        <f t="shared" si="30"/>
        <v>017514838</v>
      </c>
      <c r="V83" s="44" t="str">
        <f t="shared" si="31"/>
        <v>017514838</v>
      </c>
      <c r="W83" s="41">
        <f t="shared" si="32"/>
        <v>1</v>
      </c>
      <c r="X83" s="45">
        <f t="shared" si="33"/>
        <v>1</v>
      </c>
      <c r="Y83" s="41">
        <f t="shared" si="20"/>
        <v>1</v>
      </c>
      <c r="Z83" s="42">
        <f t="shared" si="34"/>
        <v>1</v>
      </c>
      <c r="AA83" s="42">
        <f t="shared" si="35"/>
        <v>1</v>
      </c>
    </row>
    <row r="84" spans="1:27" ht="60" customHeight="1" x14ac:dyDescent="0.65">
      <c r="A84" s="3">
        <v>82</v>
      </c>
      <c r="B84" s="3" t="s">
        <v>253</v>
      </c>
      <c r="C84" s="3" t="s">
        <v>668</v>
      </c>
      <c r="D84" s="3" t="s">
        <v>254</v>
      </c>
      <c r="E84" s="7" t="s">
        <v>393</v>
      </c>
      <c r="F84" s="5" t="s">
        <v>255</v>
      </c>
      <c r="G84" s="52" t="s">
        <v>638</v>
      </c>
      <c r="H84" s="52" t="s">
        <v>638</v>
      </c>
      <c r="I84" s="3"/>
      <c r="J84" s="37"/>
      <c r="K84" s="38">
        <f t="shared" si="21"/>
        <v>2</v>
      </c>
      <c r="L84" s="39" t="str">
        <f t="shared" si="22"/>
        <v>បរទេស</v>
      </c>
      <c r="M84" s="40" t="str">
        <f t="shared" si="23"/>
        <v>បរទេស</v>
      </c>
      <c r="N84" s="41">
        <f t="shared" si="24"/>
        <v>1</v>
      </c>
      <c r="O84" s="41">
        <f t="shared" si="25"/>
        <v>1</v>
      </c>
      <c r="P84" s="41">
        <f t="shared" si="19"/>
        <v>1</v>
      </c>
      <c r="Q84" s="42">
        <f t="shared" si="26"/>
        <v>1</v>
      </c>
      <c r="R84" s="43" t="str">
        <f t="shared" si="27"/>
        <v>បរទេស</v>
      </c>
      <c r="S84" s="39" t="str">
        <f t="shared" si="28"/>
        <v>បរទេស</v>
      </c>
      <c r="T84" s="41" t="e">
        <f t="shared" si="29"/>
        <v>#VALUE!</v>
      </c>
      <c r="U84" s="39" t="str">
        <f t="shared" si="30"/>
        <v>បរទេស</v>
      </c>
      <c r="V84" s="44" t="str">
        <f t="shared" si="31"/>
        <v>បរទេស</v>
      </c>
      <c r="W84" s="41">
        <f t="shared" si="32"/>
        <v>1</v>
      </c>
      <c r="X84" s="45">
        <f t="shared" si="33"/>
        <v>1</v>
      </c>
      <c r="Y84" s="41">
        <f t="shared" si="20"/>
        <v>1</v>
      </c>
      <c r="Z84" s="42">
        <f t="shared" si="34"/>
        <v>1</v>
      </c>
      <c r="AA84" s="42">
        <f t="shared" si="35"/>
        <v>2</v>
      </c>
    </row>
    <row r="85" spans="1:27" ht="60" customHeight="1" x14ac:dyDescent="0.65">
      <c r="A85" s="3">
        <v>83</v>
      </c>
      <c r="B85" s="3" t="s">
        <v>256</v>
      </c>
      <c r="C85" s="3" t="s">
        <v>668</v>
      </c>
      <c r="D85" s="3" t="s">
        <v>257</v>
      </c>
      <c r="E85" s="7" t="s">
        <v>393</v>
      </c>
      <c r="F85" s="5" t="s">
        <v>258</v>
      </c>
      <c r="G85" s="52" t="s">
        <v>638</v>
      </c>
      <c r="H85" s="52" t="s">
        <v>638</v>
      </c>
      <c r="I85" s="3"/>
      <c r="J85" s="37"/>
      <c r="K85" s="38">
        <f t="shared" si="21"/>
        <v>2</v>
      </c>
      <c r="L85" s="39" t="str">
        <f t="shared" si="22"/>
        <v>បរទេស</v>
      </c>
      <c r="M85" s="40" t="str">
        <f t="shared" si="23"/>
        <v>បរទេស</v>
      </c>
      <c r="N85" s="41">
        <f t="shared" si="24"/>
        <v>1</v>
      </c>
      <c r="O85" s="41">
        <f t="shared" si="25"/>
        <v>1</v>
      </c>
      <c r="P85" s="41">
        <f t="shared" si="19"/>
        <v>1</v>
      </c>
      <c r="Q85" s="42">
        <f t="shared" si="26"/>
        <v>1</v>
      </c>
      <c r="R85" s="43" t="str">
        <f t="shared" si="27"/>
        <v>បរទេស</v>
      </c>
      <c r="S85" s="39" t="str">
        <f t="shared" si="28"/>
        <v>បរទេស</v>
      </c>
      <c r="T85" s="41" t="e">
        <f t="shared" si="29"/>
        <v>#VALUE!</v>
      </c>
      <c r="U85" s="39" t="str">
        <f t="shared" si="30"/>
        <v>បរទេស</v>
      </c>
      <c r="V85" s="44" t="str">
        <f t="shared" si="31"/>
        <v>បរទេស</v>
      </c>
      <c r="W85" s="41">
        <f t="shared" si="32"/>
        <v>1</v>
      </c>
      <c r="X85" s="45">
        <f t="shared" si="33"/>
        <v>1</v>
      </c>
      <c r="Y85" s="41">
        <f t="shared" si="20"/>
        <v>1</v>
      </c>
      <c r="Z85" s="42">
        <f t="shared" si="34"/>
        <v>1</v>
      </c>
      <c r="AA85" s="42">
        <f t="shared" si="35"/>
        <v>2</v>
      </c>
    </row>
    <row r="86" spans="1:27" ht="60" customHeight="1" x14ac:dyDescent="0.65">
      <c r="A86" s="3">
        <v>84</v>
      </c>
      <c r="B86" s="3" t="s">
        <v>259</v>
      </c>
      <c r="C86" s="3" t="s">
        <v>668</v>
      </c>
      <c r="D86" s="3" t="s">
        <v>260</v>
      </c>
      <c r="E86" s="7" t="s">
        <v>393</v>
      </c>
      <c r="F86" s="5" t="s">
        <v>261</v>
      </c>
      <c r="G86" s="53" t="s">
        <v>560</v>
      </c>
      <c r="H86" s="53" t="s">
        <v>561</v>
      </c>
      <c r="I86" s="3"/>
      <c r="J86" s="37"/>
      <c r="K86" s="38">
        <f t="shared" si="21"/>
        <v>1</v>
      </c>
      <c r="L86" s="39" t="str">
        <f t="shared" si="22"/>
        <v>190716026</v>
      </c>
      <c r="M86" s="40" t="str">
        <f t="shared" si="23"/>
        <v>190716026</v>
      </c>
      <c r="N86" s="41">
        <f t="shared" si="24"/>
        <v>1</v>
      </c>
      <c r="O86" s="41">
        <f t="shared" si="25"/>
        <v>1</v>
      </c>
      <c r="P86" s="41">
        <f t="shared" si="19"/>
        <v>1</v>
      </c>
      <c r="Q86" s="42">
        <f t="shared" si="26"/>
        <v>1</v>
      </c>
      <c r="R86" s="43" t="str">
        <f t="shared" si="27"/>
        <v>010​​ 723133</v>
      </c>
      <c r="S86" s="39" t="str">
        <f t="shared" si="28"/>
        <v>010723133</v>
      </c>
      <c r="T86" s="41" t="e">
        <f t="shared" si="29"/>
        <v>#VALUE!</v>
      </c>
      <c r="U86" s="39" t="str">
        <f t="shared" si="30"/>
        <v>010723133</v>
      </c>
      <c r="V86" s="44" t="str">
        <f t="shared" si="31"/>
        <v>010723133</v>
      </c>
      <c r="W86" s="41">
        <f t="shared" si="32"/>
        <v>1</v>
      </c>
      <c r="X86" s="45">
        <f t="shared" si="33"/>
        <v>1</v>
      </c>
      <c r="Y86" s="41">
        <f t="shared" si="20"/>
        <v>1</v>
      </c>
      <c r="Z86" s="42">
        <f t="shared" si="34"/>
        <v>1</v>
      </c>
      <c r="AA86" s="42">
        <f t="shared" si="35"/>
        <v>1</v>
      </c>
    </row>
    <row r="87" spans="1:27" ht="60" customHeight="1" x14ac:dyDescent="0.65">
      <c r="A87" s="3">
        <v>85</v>
      </c>
      <c r="B87" s="3" t="s">
        <v>262</v>
      </c>
      <c r="C87" s="3" t="s">
        <v>668</v>
      </c>
      <c r="D87" s="3" t="s">
        <v>263</v>
      </c>
      <c r="E87" s="7" t="s">
        <v>393</v>
      </c>
      <c r="F87" s="5" t="s">
        <v>264</v>
      </c>
      <c r="G87" s="53" t="s">
        <v>562</v>
      </c>
      <c r="H87" s="53" t="s">
        <v>563</v>
      </c>
      <c r="I87" s="3"/>
      <c r="J87" s="37"/>
      <c r="K87" s="38">
        <f t="shared" si="21"/>
        <v>1</v>
      </c>
      <c r="L87" s="39" t="str">
        <f t="shared" si="22"/>
        <v>180444147</v>
      </c>
      <c r="M87" s="40" t="str">
        <f t="shared" si="23"/>
        <v>180444147</v>
      </c>
      <c r="N87" s="41">
        <f t="shared" si="24"/>
        <v>1</v>
      </c>
      <c r="O87" s="41">
        <f t="shared" si="25"/>
        <v>1</v>
      </c>
      <c r="P87" s="41">
        <f t="shared" si="19"/>
        <v>1</v>
      </c>
      <c r="Q87" s="42">
        <f t="shared" si="26"/>
        <v>1</v>
      </c>
      <c r="R87" s="43" t="str">
        <f t="shared" si="27"/>
        <v>093 454423</v>
      </c>
      <c r="S87" s="39" t="str">
        <f t="shared" si="28"/>
        <v>093454423</v>
      </c>
      <c r="T87" s="41" t="e">
        <f t="shared" si="29"/>
        <v>#VALUE!</v>
      </c>
      <c r="U87" s="39" t="str">
        <f t="shared" si="30"/>
        <v>093454423</v>
      </c>
      <c r="V87" s="44" t="str">
        <f t="shared" si="31"/>
        <v>093454423</v>
      </c>
      <c r="W87" s="41">
        <f t="shared" si="32"/>
        <v>1</v>
      </c>
      <c r="X87" s="45">
        <f t="shared" si="33"/>
        <v>1</v>
      </c>
      <c r="Y87" s="41">
        <f t="shared" si="20"/>
        <v>1</v>
      </c>
      <c r="Z87" s="42">
        <f t="shared" si="34"/>
        <v>1</v>
      </c>
      <c r="AA87" s="42">
        <f t="shared" si="35"/>
        <v>1</v>
      </c>
    </row>
    <row r="88" spans="1:27" ht="60" customHeight="1" x14ac:dyDescent="0.65">
      <c r="A88" s="3">
        <v>86</v>
      </c>
      <c r="B88" s="3" t="s">
        <v>265</v>
      </c>
      <c r="C88" s="3" t="s">
        <v>668</v>
      </c>
      <c r="D88" s="3" t="s">
        <v>266</v>
      </c>
      <c r="E88" s="7" t="s">
        <v>393</v>
      </c>
      <c r="F88" s="5" t="s">
        <v>267</v>
      </c>
      <c r="G88" s="53" t="s">
        <v>564</v>
      </c>
      <c r="H88" s="53" t="s">
        <v>565</v>
      </c>
      <c r="I88" s="3"/>
      <c r="J88" s="37"/>
      <c r="K88" s="38">
        <f t="shared" si="21"/>
        <v>1</v>
      </c>
      <c r="L88" s="39" t="str">
        <f t="shared" si="22"/>
        <v>180579522</v>
      </c>
      <c r="M88" s="40" t="str">
        <f t="shared" si="23"/>
        <v>180579522</v>
      </c>
      <c r="N88" s="41">
        <f t="shared" si="24"/>
        <v>1</v>
      </c>
      <c r="O88" s="41">
        <f t="shared" si="25"/>
        <v>1</v>
      </c>
      <c r="P88" s="41">
        <f t="shared" si="19"/>
        <v>1</v>
      </c>
      <c r="Q88" s="42">
        <f t="shared" si="26"/>
        <v>1</v>
      </c>
      <c r="R88" s="43" t="str">
        <f t="shared" si="27"/>
        <v>086 981580</v>
      </c>
      <c r="S88" s="39" t="str">
        <f t="shared" si="28"/>
        <v>086981580</v>
      </c>
      <c r="T88" s="41" t="e">
        <f t="shared" si="29"/>
        <v>#VALUE!</v>
      </c>
      <c r="U88" s="39" t="str">
        <f t="shared" si="30"/>
        <v>086981580</v>
      </c>
      <c r="V88" s="44" t="str">
        <f t="shared" si="31"/>
        <v>086981580</v>
      </c>
      <c r="W88" s="41">
        <f t="shared" si="32"/>
        <v>1</v>
      </c>
      <c r="X88" s="45">
        <f t="shared" si="33"/>
        <v>1</v>
      </c>
      <c r="Y88" s="41">
        <f t="shared" si="20"/>
        <v>1</v>
      </c>
      <c r="Z88" s="42">
        <f t="shared" si="34"/>
        <v>1</v>
      </c>
      <c r="AA88" s="42">
        <f t="shared" si="35"/>
        <v>1</v>
      </c>
    </row>
    <row r="89" spans="1:27" ht="60" customHeight="1" x14ac:dyDescent="0.65">
      <c r="A89" s="3">
        <v>87</v>
      </c>
      <c r="B89" s="3" t="s">
        <v>268</v>
      </c>
      <c r="C89" s="3" t="s">
        <v>668</v>
      </c>
      <c r="D89" s="3" t="s">
        <v>269</v>
      </c>
      <c r="E89" s="7" t="s">
        <v>393</v>
      </c>
      <c r="F89" s="5" t="s">
        <v>270</v>
      </c>
      <c r="G89" s="53" t="s">
        <v>566</v>
      </c>
      <c r="H89" s="53">
        <v>85515404885</v>
      </c>
      <c r="I89" s="3"/>
      <c r="J89" s="37"/>
      <c r="K89" s="38">
        <f t="shared" si="21"/>
        <v>1</v>
      </c>
      <c r="L89" s="39" t="str">
        <f t="shared" si="22"/>
        <v>190733068</v>
      </c>
      <c r="M89" s="40" t="str">
        <f t="shared" si="23"/>
        <v>190733068</v>
      </c>
      <c r="N89" s="41">
        <f t="shared" si="24"/>
        <v>1</v>
      </c>
      <c r="O89" s="41">
        <f t="shared" si="25"/>
        <v>1</v>
      </c>
      <c r="P89" s="41">
        <f t="shared" si="19"/>
        <v>1</v>
      </c>
      <c r="Q89" s="42">
        <f t="shared" si="26"/>
        <v>1</v>
      </c>
      <c r="R89" s="43">
        <f t="shared" si="27"/>
        <v>85515404885</v>
      </c>
      <c r="S89" s="39" t="str">
        <f t="shared" si="28"/>
        <v>85515404885</v>
      </c>
      <c r="T89" s="41" t="e">
        <f t="shared" si="29"/>
        <v>#VALUE!</v>
      </c>
      <c r="U89" s="39" t="str">
        <f t="shared" si="30"/>
        <v>85515404885</v>
      </c>
      <c r="V89" s="44" t="str">
        <f t="shared" si="31"/>
        <v>015404885</v>
      </c>
      <c r="W89" s="41">
        <f t="shared" si="32"/>
        <v>1</v>
      </c>
      <c r="X89" s="45">
        <f t="shared" si="33"/>
        <v>1</v>
      </c>
      <c r="Y89" s="41">
        <f t="shared" si="20"/>
        <v>1</v>
      </c>
      <c r="Z89" s="42">
        <f t="shared" si="34"/>
        <v>1</v>
      </c>
      <c r="AA89" s="42">
        <f t="shared" si="35"/>
        <v>1</v>
      </c>
    </row>
    <row r="90" spans="1:27" ht="60" customHeight="1" x14ac:dyDescent="0.65">
      <c r="A90" s="3">
        <v>88</v>
      </c>
      <c r="B90" s="3" t="s">
        <v>271</v>
      </c>
      <c r="C90" s="3" t="s">
        <v>668</v>
      </c>
      <c r="D90" s="3" t="s">
        <v>272</v>
      </c>
      <c r="E90" s="7" t="s">
        <v>393</v>
      </c>
      <c r="F90" s="5" t="s">
        <v>273</v>
      </c>
      <c r="G90" s="53" t="s">
        <v>567</v>
      </c>
      <c r="H90" s="53" t="s">
        <v>568</v>
      </c>
      <c r="I90" s="3"/>
      <c r="J90" s="37"/>
      <c r="K90" s="38">
        <f t="shared" si="21"/>
        <v>1</v>
      </c>
      <c r="L90" s="39" t="str">
        <f t="shared" si="22"/>
        <v>180509639</v>
      </c>
      <c r="M90" s="40" t="str">
        <f t="shared" si="23"/>
        <v>180509639</v>
      </c>
      <c r="N90" s="41">
        <f t="shared" si="24"/>
        <v>1</v>
      </c>
      <c r="O90" s="41">
        <f t="shared" si="25"/>
        <v>1</v>
      </c>
      <c r="P90" s="41">
        <f t="shared" si="19"/>
        <v>1</v>
      </c>
      <c r="Q90" s="42">
        <f t="shared" si="26"/>
        <v>1</v>
      </c>
      <c r="R90" s="43" t="str">
        <f t="shared" si="27"/>
        <v>097 7783817</v>
      </c>
      <c r="S90" s="39" t="str">
        <f t="shared" si="28"/>
        <v>0977783817</v>
      </c>
      <c r="T90" s="41" t="e">
        <f t="shared" si="29"/>
        <v>#VALUE!</v>
      </c>
      <c r="U90" s="39" t="str">
        <f t="shared" si="30"/>
        <v>0977783817</v>
      </c>
      <c r="V90" s="44" t="str">
        <f t="shared" si="31"/>
        <v>0977783817</v>
      </c>
      <c r="W90" s="41">
        <f t="shared" si="32"/>
        <v>1</v>
      </c>
      <c r="X90" s="45">
        <f t="shared" si="33"/>
        <v>1</v>
      </c>
      <c r="Y90" s="41">
        <f t="shared" si="20"/>
        <v>1</v>
      </c>
      <c r="Z90" s="42">
        <f t="shared" si="34"/>
        <v>1</v>
      </c>
      <c r="AA90" s="42">
        <f t="shared" si="35"/>
        <v>1</v>
      </c>
    </row>
    <row r="91" spans="1:27" ht="60" customHeight="1" x14ac:dyDescent="0.65">
      <c r="A91" s="3">
        <v>89</v>
      </c>
      <c r="B91" s="3" t="s">
        <v>274</v>
      </c>
      <c r="C91" s="3" t="s">
        <v>666</v>
      </c>
      <c r="D91" s="3" t="s">
        <v>275</v>
      </c>
      <c r="E91" s="7" t="s">
        <v>393</v>
      </c>
      <c r="F91" s="5" t="s">
        <v>276</v>
      </c>
      <c r="G91" s="53" t="s">
        <v>569</v>
      </c>
      <c r="H91" s="53" t="s">
        <v>570</v>
      </c>
      <c r="I91" s="3"/>
      <c r="J91" s="37"/>
      <c r="K91" s="38">
        <f t="shared" si="21"/>
        <v>1</v>
      </c>
      <c r="L91" s="39" t="str">
        <f t="shared" si="22"/>
        <v>10248925</v>
      </c>
      <c r="M91" s="40" t="str">
        <f t="shared" si="23"/>
        <v>10248925</v>
      </c>
      <c r="N91" s="41">
        <f t="shared" si="24"/>
        <v>2</v>
      </c>
      <c r="O91" s="41">
        <f t="shared" si="25"/>
        <v>1</v>
      </c>
      <c r="P91" s="41">
        <f t="shared" si="19"/>
        <v>1</v>
      </c>
      <c r="Q91" s="42">
        <f t="shared" si="26"/>
        <v>2</v>
      </c>
      <c r="R91" s="43" t="str">
        <f t="shared" si="27"/>
        <v>012 486196</v>
      </c>
      <c r="S91" s="39" t="str">
        <f t="shared" si="28"/>
        <v>012486196</v>
      </c>
      <c r="T91" s="41" t="e">
        <f t="shared" si="29"/>
        <v>#VALUE!</v>
      </c>
      <c r="U91" s="39" t="str">
        <f t="shared" si="30"/>
        <v>012486196</v>
      </c>
      <c r="V91" s="44" t="str">
        <f t="shared" si="31"/>
        <v>012486196</v>
      </c>
      <c r="W91" s="41">
        <f t="shared" si="32"/>
        <v>1</v>
      </c>
      <c r="X91" s="45">
        <f t="shared" si="33"/>
        <v>1</v>
      </c>
      <c r="Y91" s="41">
        <f t="shared" si="20"/>
        <v>1</v>
      </c>
      <c r="Z91" s="42">
        <f t="shared" si="34"/>
        <v>1</v>
      </c>
      <c r="AA91" s="42">
        <f t="shared" si="35"/>
        <v>2</v>
      </c>
    </row>
    <row r="92" spans="1:27" ht="60" customHeight="1" x14ac:dyDescent="0.65">
      <c r="A92" s="3">
        <v>90</v>
      </c>
      <c r="B92" s="3" t="s">
        <v>277</v>
      </c>
      <c r="C92" s="3" t="s">
        <v>668</v>
      </c>
      <c r="D92" s="3" t="s">
        <v>278</v>
      </c>
      <c r="E92" s="7" t="s">
        <v>393</v>
      </c>
      <c r="F92" s="5" t="s">
        <v>279</v>
      </c>
      <c r="G92" s="53" t="s">
        <v>571</v>
      </c>
      <c r="H92" s="53" t="s">
        <v>572</v>
      </c>
      <c r="I92" s="3"/>
      <c r="J92" s="37"/>
      <c r="K92" s="38">
        <f t="shared" si="21"/>
        <v>1</v>
      </c>
      <c r="L92" s="39" t="str">
        <f t="shared" si="22"/>
        <v>190442329</v>
      </c>
      <c r="M92" s="40" t="str">
        <f t="shared" si="23"/>
        <v>190442329</v>
      </c>
      <c r="N92" s="41">
        <f t="shared" si="24"/>
        <v>1</v>
      </c>
      <c r="O92" s="41">
        <f t="shared" si="25"/>
        <v>1</v>
      </c>
      <c r="P92" s="41">
        <f t="shared" si="19"/>
        <v>1</v>
      </c>
      <c r="Q92" s="42">
        <f t="shared" si="26"/>
        <v>1</v>
      </c>
      <c r="R92" s="43" t="str">
        <f t="shared" si="27"/>
        <v>086 209923</v>
      </c>
      <c r="S92" s="39" t="str">
        <f t="shared" si="28"/>
        <v>086209923</v>
      </c>
      <c r="T92" s="41" t="e">
        <f t="shared" si="29"/>
        <v>#VALUE!</v>
      </c>
      <c r="U92" s="39" t="str">
        <f t="shared" si="30"/>
        <v>086209923</v>
      </c>
      <c r="V92" s="44" t="str">
        <f t="shared" si="31"/>
        <v>086209923</v>
      </c>
      <c r="W92" s="41">
        <f t="shared" si="32"/>
        <v>1</v>
      </c>
      <c r="X92" s="45">
        <f t="shared" si="33"/>
        <v>1</v>
      </c>
      <c r="Y92" s="41">
        <f t="shared" si="20"/>
        <v>1</v>
      </c>
      <c r="Z92" s="42">
        <f t="shared" si="34"/>
        <v>1</v>
      </c>
      <c r="AA92" s="42">
        <f t="shared" si="35"/>
        <v>1</v>
      </c>
    </row>
    <row r="93" spans="1:27" ht="60" customHeight="1" x14ac:dyDescent="0.65">
      <c r="A93" s="3">
        <v>91</v>
      </c>
      <c r="B93" s="3" t="s">
        <v>280</v>
      </c>
      <c r="C93" s="3" t="s">
        <v>668</v>
      </c>
      <c r="D93" s="3" t="s">
        <v>281</v>
      </c>
      <c r="E93" s="7" t="s">
        <v>393</v>
      </c>
      <c r="F93" s="5" t="s">
        <v>282</v>
      </c>
      <c r="G93" s="53" t="s">
        <v>573</v>
      </c>
      <c r="H93" s="53" t="s">
        <v>574</v>
      </c>
      <c r="I93" s="3"/>
      <c r="J93" s="37"/>
      <c r="K93" s="38">
        <f t="shared" si="21"/>
        <v>1</v>
      </c>
      <c r="L93" s="39" t="str">
        <f t="shared" si="22"/>
        <v>170363192</v>
      </c>
      <c r="M93" s="40" t="str">
        <f t="shared" si="23"/>
        <v>170363192</v>
      </c>
      <c r="N93" s="41">
        <f t="shared" si="24"/>
        <v>1</v>
      </c>
      <c r="O93" s="41">
        <f t="shared" si="25"/>
        <v>1</v>
      </c>
      <c r="P93" s="41">
        <f t="shared" si="19"/>
        <v>1</v>
      </c>
      <c r="Q93" s="42">
        <f t="shared" si="26"/>
        <v>1</v>
      </c>
      <c r="R93" s="43" t="str">
        <f t="shared" si="27"/>
        <v>087 889847/078 889846</v>
      </c>
      <c r="S93" s="39" t="str">
        <f t="shared" si="28"/>
        <v>087889847/078889846</v>
      </c>
      <c r="T93" s="41" t="str">
        <f t="shared" si="29"/>
        <v>087889847</v>
      </c>
      <c r="U93" s="39" t="str">
        <f t="shared" si="30"/>
        <v>087889847</v>
      </c>
      <c r="V93" s="44" t="str">
        <f t="shared" si="31"/>
        <v>087889847</v>
      </c>
      <c r="W93" s="41">
        <f t="shared" si="32"/>
        <v>1</v>
      </c>
      <c r="X93" s="45">
        <f t="shared" si="33"/>
        <v>1</v>
      </c>
      <c r="Y93" s="41">
        <f t="shared" si="20"/>
        <v>1</v>
      </c>
      <c r="Z93" s="42">
        <f t="shared" si="34"/>
        <v>1</v>
      </c>
      <c r="AA93" s="42">
        <f t="shared" si="35"/>
        <v>1</v>
      </c>
    </row>
    <row r="94" spans="1:27" ht="60" customHeight="1" x14ac:dyDescent="0.65">
      <c r="A94" s="3">
        <v>92</v>
      </c>
      <c r="B94" s="3" t="s">
        <v>283</v>
      </c>
      <c r="C94" s="3" t="s">
        <v>668</v>
      </c>
      <c r="D94" s="3" t="s">
        <v>284</v>
      </c>
      <c r="E94" s="7" t="s">
        <v>393</v>
      </c>
      <c r="F94" s="5" t="s">
        <v>285</v>
      </c>
      <c r="G94" s="53" t="s">
        <v>575</v>
      </c>
      <c r="H94" s="53">
        <v>85512665359</v>
      </c>
      <c r="I94" s="3"/>
      <c r="J94" s="37"/>
      <c r="K94" s="38">
        <f t="shared" si="21"/>
        <v>1</v>
      </c>
      <c r="L94" s="39" t="str">
        <f t="shared" si="22"/>
        <v>180564590</v>
      </c>
      <c r="M94" s="40" t="str">
        <f t="shared" si="23"/>
        <v>180564590</v>
      </c>
      <c r="N94" s="41">
        <f t="shared" si="24"/>
        <v>1</v>
      </c>
      <c r="O94" s="41">
        <f t="shared" si="25"/>
        <v>1</v>
      </c>
      <c r="P94" s="41">
        <f t="shared" si="19"/>
        <v>1</v>
      </c>
      <c r="Q94" s="42">
        <f t="shared" si="26"/>
        <v>1</v>
      </c>
      <c r="R94" s="43">
        <f t="shared" si="27"/>
        <v>85512665359</v>
      </c>
      <c r="S94" s="39" t="str">
        <f t="shared" si="28"/>
        <v>85512665359</v>
      </c>
      <c r="T94" s="41" t="e">
        <f t="shared" si="29"/>
        <v>#VALUE!</v>
      </c>
      <c r="U94" s="39" t="str">
        <f t="shared" si="30"/>
        <v>85512665359</v>
      </c>
      <c r="V94" s="44" t="str">
        <f t="shared" si="31"/>
        <v>012665359</v>
      </c>
      <c r="W94" s="41">
        <f t="shared" si="32"/>
        <v>1</v>
      </c>
      <c r="X94" s="45">
        <f t="shared" si="33"/>
        <v>1</v>
      </c>
      <c r="Y94" s="41">
        <f t="shared" si="20"/>
        <v>1</v>
      </c>
      <c r="Z94" s="42">
        <f t="shared" si="34"/>
        <v>1</v>
      </c>
      <c r="AA94" s="42">
        <f t="shared" si="35"/>
        <v>1</v>
      </c>
    </row>
    <row r="95" spans="1:27" ht="60" customHeight="1" x14ac:dyDescent="0.65">
      <c r="A95" s="3">
        <v>93</v>
      </c>
      <c r="B95" s="3" t="s">
        <v>286</v>
      </c>
      <c r="C95" s="3" t="s">
        <v>666</v>
      </c>
      <c r="D95" s="3" t="s">
        <v>287</v>
      </c>
      <c r="E95" s="7" t="s">
        <v>393</v>
      </c>
      <c r="F95" s="5" t="s">
        <v>288</v>
      </c>
      <c r="G95" s="53" t="s">
        <v>576</v>
      </c>
      <c r="H95" s="53" t="s">
        <v>577</v>
      </c>
      <c r="I95" s="3"/>
      <c r="J95" s="37"/>
      <c r="K95" s="38">
        <f t="shared" si="21"/>
        <v>1</v>
      </c>
      <c r="L95" s="39" t="str">
        <f t="shared" si="22"/>
        <v>180832461</v>
      </c>
      <c r="M95" s="40" t="str">
        <f t="shared" si="23"/>
        <v>180832461</v>
      </c>
      <c r="N95" s="41">
        <f t="shared" si="24"/>
        <v>1</v>
      </c>
      <c r="O95" s="41">
        <f t="shared" si="25"/>
        <v>1</v>
      </c>
      <c r="P95" s="41">
        <f t="shared" si="19"/>
        <v>1</v>
      </c>
      <c r="Q95" s="42">
        <f t="shared" si="26"/>
        <v>1</v>
      </c>
      <c r="R95" s="43" t="str">
        <f t="shared" si="27"/>
        <v>017 593855</v>
      </c>
      <c r="S95" s="39" t="str">
        <f t="shared" si="28"/>
        <v>017593855</v>
      </c>
      <c r="T95" s="41" t="e">
        <f t="shared" si="29"/>
        <v>#VALUE!</v>
      </c>
      <c r="U95" s="39" t="str">
        <f t="shared" si="30"/>
        <v>017593855</v>
      </c>
      <c r="V95" s="44" t="str">
        <f t="shared" si="31"/>
        <v>017593855</v>
      </c>
      <c r="W95" s="41">
        <f t="shared" si="32"/>
        <v>1</v>
      </c>
      <c r="X95" s="45">
        <f t="shared" si="33"/>
        <v>1</v>
      </c>
      <c r="Y95" s="41">
        <f t="shared" si="20"/>
        <v>1</v>
      </c>
      <c r="Z95" s="42">
        <f t="shared" si="34"/>
        <v>1</v>
      </c>
      <c r="AA95" s="42">
        <f t="shared" si="35"/>
        <v>1</v>
      </c>
    </row>
    <row r="96" spans="1:27" ht="60" customHeight="1" x14ac:dyDescent="0.65">
      <c r="A96" s="3">
        <v>94</v>
      </c>
      <c r="B96" s="3" t="s">
        <v>289</v>
      </c>
      <c r="C96" s="3" t="s">
        <v>668</v>
      </c>
      <c r="D96" s="3" t="s">
        <v>290</v>
      </c>
      <c r="E96" s="7" t="s">
        <v>393</v>
      </c>
      <c r="F96" s="5" t="s">
        <v>291</v>
      </c>
      <c r="G96" s="53" t="s">
        <v>578</v>
      </c>
      <c r="H96" s="53" t="s">
        <v>579</v>
      </c>
      <c r="I96" s="3"/>
      <c r="J96" s="37"/>
      <c r="K96" s="38">
        <f t="shared" si="21"/>
        <v>1</v>
      </c>
      <c r="L96" s="39" t="str">
        <f t="shared" si="22"/>
        <v>180450347</v>
      </c>
      <c r="M96" s="40" t="str">
        <f t="shared" si="23"/>
        <v>180450347</v>
      </c>
      <c r="N96" s="41">
        <f t="shared" si="24"/>
        <v>1</v>
      </c>
      <c r="O96" s="41">
        <f t="shared" si="25"/>
        <v>1</v>
      </c>
      <c r="P96" s="41">
        <f t="shared" si="19"/>
        <v>1</v>
      </c>
      <c r="Q96" s="42">
        <f t="shared" si="26"/>
        <v>1</v>
      </c>
      <c r="R96" s="43" t="str">
        <f t="shared" si="27"/>
        <v>092 883673</v>
      </c>
      <c r="S96" s="39" t="str">
        <f t="shared" si="28"/>
        <v>092883673</v>
      </c>
      <c r="T96" s="41" t="e">
        <f t="shared" si="29"/>
        <v>#VALUE!</v>
      </c>
      <c r="U96" s="39" t="str">
        <f t="shared" si="30"/>
        <v>092883673</v>
      </c>
      <c r="V96" s="44" t="str">
        <f t="shared" si="31"/>
        <v>092883673</v>
      </c>
      <c r="W96" s="41">
        <f t="shared" si="32"/>
        <v>1</v>
      </c>
      <c r="X96" s="45">
        <f t="shared" si="33"/>
        <v>1</v>
      </c>
      <c r="Y96" s="41">
        <f t="shared" si="20"/>
        <v>1</v>
      </c>
      <c r="Z96" s="42">
        <f t="shared" si="34"/>
        <v>1</v>
      </c>
      <c r="AA96" s="42">
        <f t="shared" si="35"/>
        <v>1</v>
      </c>
    </row>
    <row r="97" spans="1:27" ht="60" customHeight="1" x14ac:dyDescent="0.65">
      <c r="A97" s="3">
        <v>95</v>
      </c>
      <c r="B97" s="3" t="s">
        <v>292</v>
      </c>
      <c r="C97" s="3" t="s">
        <v>668</v>
      </c>
      <c r="D97" s="3" t="s">
        <v>293</v>
      </c>
      <c r="E97" s="7" t="s">
        <v>393</v>
      </c>
      <c r="F97" s="5" t="s">
        <v>294</v>
      </c>
      <c r="G97" s="53" t="s">
        <v>580</v>
      </c>
      <c r="H97" s="53">
        <v>85598797575</v>
      </c>
      <c r="I97" s="3"/>
      <c r="J97" s="37"/>
      <c r="K97" s="38">
        <f t="shared" si="21"/>
        <v>1</v>
      </c>
      <c r="L97" s="39" t="str">
        <f t="shared" si="22"/>
        <v>170100967</v>
      </c>
      <c r="M97" s="40" t="str">
        <f t="shared" si="23"/>
        <v>170100967</v>
      </c>
      <c r="N97" s="41">
        <f t="shared" si="24"/>
        <v>1</v>
      </c>
      <c r="O97" s="41">
        <f t="shared" si="25"/>
        <v>1</v>
      </c>
      <c r="P97" s="41">
        <f t="shared" si="19"/>
        <v>1</v>
      </c>
      <c r="Q97" s="42">
        <f t="shared" si="26"/>
        <v>1</v>
      </c>
      <c r="R97" s="43">
        <f t="shared" si="27"/>
        <v>85598797575</v>
      </c>
      <c r="S97" s="39" t="str">
        <f t="shared" si="28"/>
        <v>85598797575</v>
      </c>
      <c r="T97" s="41" t="e">
        <f t="shared" si="29"/>
        <v>#VALUE!</v>
      </c>
      <c r="U97" s="39" t="str">
        <f t="shared" si="30"/>
        <v>85598797575</v>
      </c>
      <c r="V97" s="44" t="str">
        <f t="shared" si="31"/>
        <v>098797575</v>
      </c>
      <c r="W97" s="41">
        <f t="shared" si="32"/>
        <v>1</v>
      </c>
      <c r="X97" s="45">
        <f t="shared" si="33"/>
        <v>1</v>
      </c>
      <c r="Y97" s="41">
        <f t="shared" si="20"/>
        <v>1</v>
      </c>
      <c r="Z97" s="42">
        <f t="shared" si="34"/>
        <v>1</v>
      </c>
      <c r="AA97" s="42">
        <f t="shared" si="35"/>
        <v>1</v>
      </c>
    </row>
    <row r="98" spans="1:27" ht="60" customHeight="1" x14ac:dyDescent="0.65">
      <c r="A98" s="3">
        <v>96</v>
      </c>
      <c r="B98" s="3" t="s">
        <v>295</v>
      </c>
      <c r="C98" s="3" t="s">
        <v>668</v>
      </c>
      <c r="D98" s="3" t="s">
        <v>296</v>
      </c>
      <c r="E98" s="7" t="s">
        <v>393</v>
      </c>
      <c r="F98" s="5" t="s">
        <v>297</v>
      </c>
      <c r="G98" s="53" t="s">
        <v>581</v>
      </c>
      <c r="H98" s="53">
        <v>85586475021</v>
      </c>
      <c r="I98" s="3"/>
      <c r="J98" s="37"/>
      <c r="K98" s="38">
        <f t="shared" si="21"/>
        <v>1</v>
      </c>
      <c r="L98" s="39" t="str">
        <f t="shared" si="22"/>
        <v>180487627</v>
      </c>
      <c r="M98" s="40" t="str">
        <f t="shared" si="23"/>
        <v>180487627</v>
      </c>
      <c r="N98" s="41">
        <f t="shared" si="24"/>
        <v>1</v>
      </c>
      <c r="O98" s="41">
        <f t="shared" si="25"/>
        <v>1</v>
      </c>
      <c r="P98" s="41">
        <f t="shared" si="19"/>
        <v>1</v>
      </c>
      <c r="Q98" s="42">
        <f t="shared" si="26"/>
        <v>1</v>
      </c>
      <c r="R98" s="43">
        <f t="shared" si="27"/>
        <v>85586475021</v>
      </c>
      <c r="S98" s="39" t="str">
        <f t="shared" si="28"/>
        <v>85586475021</v>
      </c>
      <c r="T98" s="41" t="e">
        <f t="shared" si="29"/>
        <v>#VALUE!</v>
      </c>
      <c r="U98" s="39" t="str">
        <f t="shared" si="30"/>
        <v>85586475021</v>
      </c>
      <c r="V98" s="44" t="str">
        <f t="shared" si="31"/>
        <v>086475021</v>
      </c>
      <c r="W98" s="41">
        <f t="shared" si="32"/>
        <v>1</v>
      </c>
      <c r="X98" s="45">
        <f t="shared" si="33"/>
        <v>1</v>
      </c>
      <c r="Y98" s="41">
        <f t="shared" si="20"/>
        <v>1</v>
      </c>
      <c r="Z98" s="42">
        <f t="shared" si="34"/>
        <v>1</v>
      </c>
      <c r="AA98" s="42">
        <f t="shared" si="35"/>
        <v>1</v>
      </c>
    </row>
    <row r="99" spans="1:27" ht="60" customHeight="1" x14ac:dyDescent="0.65">
      <c r="A99" s="3">
        <v>97</v>
      </c>
      <c r="B99" s="3" t="s">
        <v>298</v>
      </c>
      <c r="C99" s="3" t="s">
        <v>666</v>
      </c>
      <c r="D99" s="3" t="s">
        <v>299</v>
      </c>
      <c r="E99" s="7" t="s">
        <v>393</v>
      </c>
      <c r="F99" s="5" t="s">
        <v>300</v>
      </c>
      <c r="G99" s="53" t="s">
        <v>582</v>
      </c>
      <c r="H99" s="53">
        <v>85587287035</v>
      </c>
      <c r="I99" s="3"/>
      <c r="J99" s="37"/>
      <c r="K99" s="38">
        <f t="shared" si="21"/>
        <v>1</v>
      </c>
      <c r="L99" s="39" t="str">
        <f t="shared" si="22"/>
        <v>180579717</v>
      </c>
      <c r="M99" s="40" t="str">
        <f t="shared" si="23"/>
        <v>180579717</v>
      </c>
      <c r="N99" s="41">
        <f t="shared" si="24"/>
        <v>1</v>
      </c>
      <c r="O99" s="41">
        <f t="shared" si="25"/>
        <v>1</v>
      </c>
      <c r="P99" s="41">
        <f t="shared" ref="P99:P126" si="36">IF(M99="បរទេស",1,IF(COUNTIF(M:M,$M99)&gt;1,2,1))</f>
        <v>1</v>
      </c>
      <c r="Q99" s="42">
        <f t="shared" si="26"/>
        <v>1</v>
      </c>
      <c r="R99" s="43">
        <f t="shared" si="27"/>
        <v>85587287035</v>
      </c>
      <c r="S99" s="39" t="str">
        <f t="shared" si="28"/>
        <v>85587287035</v>
      </c>
      <c r="T99" s="41" t="e">
        <f t="shared" si="29"/>
        <v>#VALUE!</v>
      </c>
      <c r="U99" s="39" t="str">
        <f t="shared" si="30"/>
        <v>85587287035</v>
      </c>
      <c r="V99" s="44" t="str">
        <f t="shared" si="31"/>
        <v>087287035</v>
      </c>
      <c r="W99" s="41">
        <f t="shared" si="32"/>
        <v>1</v>
      </c>
      <c r="X99" s="45">
        <f t="shared" si="33"/>
        <v>1</v>
      </c>
      <c r="Y99" s="41">
        <f t="shared" ref="Y99:Y126" si="37">IF(V99="បរទេស",1,IF(COUNTIF(V:V,$V99)&gt;1,2,1))</f>
        <v>1</v>
      </c>
      <c r="Z99" s="42">
        <f t="shared" si="34"/>
        <v>1</v>
      </c>
      <c r="AA99" s="42">
        <f t="shared" si="35"/>
        <v>1</v>
      </c>
    </row>
    <row r="100" spans="1:27" ht="60" customHeight="1" x14ac:dyDescent="0.65">
      <c r="A100" s="3">
        <v>98</v>
      </c>
      <c r="B100" s="3" t="s">
        <v>301</v>
      </c>
      <c r="C100" s="3" t="s">
        <v>668</v>
      </c>
      <c r="D100" s="3" t="s">
        <v>302</v>
      </c>
      <c r="E100" s="7" t="s">
        <v>393</v>
      </c>
      <c r="F100" s="5" t="s">
        <v>303</v>
      </c>
      <c r="G100" s="53" t="s">
        <v>583</v>
      </c>
      <c r="H100" s="53">
        <v>85581623839</v>
      </c>
      <c r="I100" s="3"/>
      <c r="J100" s="37"/>
      <c r="K100" s="38">
        <f t="shared" si="21"/>
        <v>1</v>
      </c>
      <c r="L100" s="39" t="str">
        <f t="shared" si="22"/>
        <v>180811088</v>
      </c>
      <c r="M100" s="40" t="str">
        <f t="shared" si="23"/>
        <v>180811088</v>
      </c>
      <c r="N100" s="41">
        <f t="shared" si="24"/>
        <v>1</v>
      </c>
      <c r="O100" s="41">
        <f t="shared" si="25"/>
        <v>1</v>
      </c>
      <c r="P100" s="41">
        <f t="shared" si="36"/>
        <v>1</v>
      </c>
      <c r="Q100" s="42">
        <f t="shared" si="26"/>
        <v>1</v>
      </c>
      <c r="R100" s="43">
        <f t="shared" si="27"/>
        <v>85581623839</v>
      </c>
      <c r="S100" s="39" t="str">
        <f t="shared" si="28"/>
        <v>85581623839</v>
      </c>
      <c r="T100" s="41" t="e">
        <f t="shared" si="29"/>
        <v>#VALUE!</v>
      </c>
      <c r="U100" s="39" t="str">
        <f t="shared" si="30"/>
        <v>85581623839</v>
      </c>
      <c r="V100" s="44" t="str">
        <f t="shared" si="31"/>
        <v>081623839</v>
      </c>
      <c r="W100" s="41">
        <f t="shared" si="32"/>
        <v>1</v>
      </c>
      <c r="X100" s="45">
        <f t="shared" si="33"/>
        <v>1</v>
      </c>
      <c r="Y100" s="41">
        <f t="shared" si="37"/>
        <v>1</v>
      </c>
      <c r="Z100" s="42">
        <f t="shared" si="34"/>
        <v>1</v>
      </c>
      <c r="AA100" s="42">
        <f t="shared" si="35"/>
        <v>1</v>
      </c>
    </row>
    <row r="101" spans="1:27" ht="60" customHeight="1" x14ac:dyDescent="0.65">
      <c r="A101" s="3">
        <v>99</v>
      </c>
      <c r="B101" s="3" t="s">
        <v>304</v>
      </c>
      <c r="C101" s="3" t="s">
        <v>668</v>
      </c>
      <c r="D101" s="3" t="s">
        <v>305</v>
      </c>
      <c r="E101" s="7" t="s">
        <v>393</v>
      </c>
      <c r="F101" s="5" t="s">
        <v>306</v>
      </c>
      <c r="G101" s="53" t="s">
        <v>584</v>
      </c>
      <c r="H101" s="53" t="s">
        <v>585</v>
      </c>
      <c r="I101" s="3"/>
      <c r="J101" s="37"/>
      <c r="K101" s="38">
        <f t="shared" si="21"/>
        <v>1</v>
      </c>
      <c r="L101" s="39" t="str">
        <f t="shared" si="22"/>
        <v>180567917</v>
      </c>
      <c r="M101" s="40" t="str">
        <f t="shared" si="23"/>
        <v>180567917</v>
      </c>
      <c r="N101" s="41">
        <f t="shared" si="24"/>
        <v>1</v>
      </c>
      <c r="O101" s="41">
        <f t="shared" si="25"/>
        <v>1</v>
      </c>
      <c r="P101" s="41">
        <f t="shared" si="36"/>
        <v>1</v>
      </c>
      <c r="Q101" s="42">
        <f t="shared" si="26"/>
        <v>1</v>
      </c>
      <c r="R101" s="43" t="str">
        <f t="shared" si="27"/>
        <v>0 70621401/088 6772047</v>
      </c>
      <c r="S101" s="39" t="str">
        <f t="shared" si="28"/>
        <v>070621401/0886772047</v>
      </c>
      <c r="T101" s="41" t="str">
        <f t="shared" si="29"/>
        <v>070621401</v>
      </c>
      <c r="U101" s="39" t="str">
        <f t="shared" si="30"/>
        <v>070621401</v>
      </c>
      <c r="V101" s="44" t="str">
        <f t="shared" si="31"/>
        <v>070621401</v>
      </c>
      <c r="W101" s="41">
        <f t="shared" si="32"/>
        <v>1</v>
      </c>
      <c r="X101" s="45">
        <f t="shared" si="33"/>
        <v>1</v>
      </c>
      <c r="Y101" s="41">
        <f t="shared" si="37"/>
        <v>1</v>
      </c>
      <c r="Z101" s="42">
        <f t="shared" si="34"/>
        <v>1</v>
      </c>
      <c r="AA101" s="42">
        <f t="shared" si="35"/>
        <v>1</v>
      </c>
    </row>
    <row r="102" spans="1:27" ht="60" customHeight="1" x14ac:dyDescent="0.65">
      <c r="A102" s="3">
        <v>100</v>
      </c>
      <c r="B102" s="3" t="s">
        <v>307</v>
      </c>
      <c r="C102" s="3" t="s">
        <v>668</v>
      </c>
      <c r="D102" s="3" t="s">
        <v>308</v>
      </c>
      <c r="E102" s="7" t="s">
        <v>393</v>
      </c>
      <c r="F102" s="5" t="s">
        <v>309</v>
      </c>
      <c r="G102" s="53" t="s">
        <v>586</v>
      </c>
      <c r="H102" s="53" t="s">
        <v>587</v>
      </c>
      <c r="I102" s="3"/>
      <c r="J102" s="37"/>
      <c r="K102" s="38">
        <f t="shared" si="21"/>
        <v>1</v>
      </c>
      <c r="L102" s="39" t="str">
        <f t="shared" si="22"/>
        <v>180365150</v>
      </c>
      <c r="M102" s="40" t="str">
        <f t="shared" si="23"/>
        <v>180365150</v>
      </c>
      <c r="N102" s="41">
        <f t="shared" si="24"/>
        <v>1</v>
      </c>
      <c r="O102" s="41">
        <f t="shared" si="25"/>
        <v>1</v>
      </c>
      <c r="P102" s="41">
        <f t="shared" si="36"/>
        <v>1</v>
      </c>
      <c r="Q102" s="42">
        <f t="shared" si="26"/>
        <v>1</v>
      </c>
      <c r="R102" s="43" t="str">
        <f t="shared" si="27"/>
        <v>010 407489</v>
      </c>
      <c r="S102" s="39" t="str">
        <f t="shared" si="28"/>
        <v>010407489</v>
      </c>
      <c r="T102" s="41" t="e">
        <f t="shared" si="29"/>
        <v>#VALUE!</v>
      </c>
      <c r="U102" s="39" t="str">
        <f t="shared" si="30"/>
        <v>010407489</v>
      </c>
      <c r="V102" s="44" t="str">
        <f t="shared" si="31"/>
        <v>010407489</v>
      </c>
      <c r="W102" s="41">
        <f t="shared" si="32"/>
        <v>1</v>
      </c>
      <c r="X102" s="45">
        <f t="shared" si="33"/>
        <v>1</v>
      </c>
      <c r="Y102" s="41">
        <f t="shared" si="37"/>
        <v>1</v>
      </c>
      <c r="Z102" s="42">
        <f t="shared" si="34"/>
        <v>1</v>
      </c>
      <c r="AA102" s="42">
        <f t="shared" si="35"/>
        <v>1</v>
      </c>
    </row>
    <row r="103" spans="1:27" ht="60" customHeight="1" x14ac:dyDescent="0.65">
      <c r="A103" s="3">
        <v>101</v>
      </c>
      <c r="B103" s="3" t="s">
        <v>310</v>
      </c>
      <c r="C103" s="3" t="s">
        <v>668</v>
      </c>
      <c r="D103" s="3" t="s">
        <v>311</v>
      </c>
      <c r="E103" s="7" t="s">
        <v>393</v>
      </c>
      <c r="F103" s="5" t="s">
        <v>312</v>
      </c>
      <c r="G103" s="53" t="s">
        <v>588</v>
      </c>
      <c r="H103" s="53" t="s">
        <v>589</v>
      </c>
      <c r="I103" s="3"/>
      <c r="J103" s="37"/>
      <c r="K103" s="38">
        <f t="shared" si="21"/>
        <v>1</v>
      </c>
      <c r="L103" s="39" t="str">
        <f t="shared" si="22"/>
        <v>030548697</v>
      </c>
      <c r="M103" s="40" t="str">
        <f t="shared" si="23"/>
        <v>030548697</v>
      </c>
      <c r="N103" s="41">
        <f t="shared" si="24"/>
        <v>1</v>
      </c>
      <c r="O103" s="41">
        <f t="shared" si="25"/>
        <v>1</v>
      </c>
      <c r="P103" s="41">
        <f t="shared" si="36"/>
        <v>1</v>
      </c>
      <c r="Q103" s="42">
        <f t="shared" si="26"/>
        <v>1</v>
      </c>
      <c r="R103" s="43" t="str">
        <f t="shared" si="27"/>
        <v>097 645326/097411988</v>
      </c>
      <c r="S103" s="39" t="str">
        <f t="shared" si="28"/>
        <v>097645326/097411988</v>
      </c>
      <c r="T103" s="41" t="str">
        <f t="shared" si="29"/>
        <v>097645326</v>
      </c>
      <c r="U103" s="39" t="str">
        <f t="shared" si="30"/>
        <v>097645326</v>
      </c>
      <c r="V103" s="44" t="str">
        <f t="shared" si="31"/>
        <v>097645326</v>
      </c>
      <c r="W103" s="41">
        <f t="shared" si="32"/>
        <v>1</v>
      </c>
      <c r="X103" s="45">
        <f t="shared" si="33"/>
        <v>1</v>
      </c>
      <c r="Y103" s="41">
        <f t="shared" si="37"/>
        <v>1</v>
      </c>
      <c r="Z103" s="42">
        <f t="shared" si="34"/>
        <v>1</v>
      </c>
      <c r="AA103" s="42">
        <f t="shared" si="35"/>
        <v>1</v>
      </c>
    </row>
    <row r="104" spans="1:27" ht="60" customHeight="1" x14ac:dyDescent="0.65">
      <c r="A104" s="3">
        <v>102</v>
      </c>
      <c r="B104" s="3" t="s">
        <v>313</v>
      </c>
      <c r="C104" s="3" t="s">
        <v>666</v>
      </c>
      <c r="D104" s="3" t="s">
        <v>314</v>
      </c>
      <c r="E104" s="7" t="s">
        <v>394</v>
      </c>
      <c r="F104" s="5" t="s">
        <v>315</v>
      </c>
      <c r="G104" s="53" t="s">
        <v>590</v>
      </c>
      <c r="H104" s="53" t="s">
        <v>591</v>
      </c>
      <c r="I104" s="3"/>
      <c r="J104" s="37"/>
      <c r="K104" s="38">
        <f t="shared" si="21"/>
        <v>1</v>
      </c>
      <c r="L104" s="39" t="str">
        <f t="shared" si="22"/>
        <v>180083405</v>
      </c>
      <c r="M104" s="40" t="str">
        <f t="shared" si="23"/>
        <v>180083405</v>
      </c>
      <c r="N104" s="41">
        <f t="shared" si="24"/>
        <v>1</v>
      </c>
      <c r="O104" s="41">
        <f t="shared" si="25"/>
        <v>1</v>
      </c>
      <c r="P104" s="41">
        <f t="shared" si="36"/>
        <v>1</v>
      </c>
      <c r="Q104" s="42">
        <f t="shared" si="26"/>
        <v>1</v>
      </c>
      <c r="R104" s="43" t="str">
        <f t="shared" si="27"/>
        <v xml:space="preserve">012 529 160 </v>
      </c>
      <c r="S104" s="39" t="str">
        <f t="shared" si="28"/>
        <v>012529160</v>
      </c>
      <c r="T104" s="41" t="e">
        <f t="shared" si="29"/>
        <v>#VALUE!</v>
      </c>
      <c r="U104" s="39" t="str">
        <f t="shared" si="30"/>
        <v>012529160</v>
      </c>
      <c r="V104" s="44" t="str">
        <f t="shared" si="31"/>
        <v>012529160</v>
      </c>
      <c r="W104" s="41">
        <f t="shared" si="32"/>
        <v>1</v>
      </c>
      <c r="X104" s="45">
        <f t="shared" si="33"/>
        <v>1</v>
      </c>
      <c r="Y104" s="41">
        <f t="shared" si="37"/>
        <v>1</v>
      </c>
      <c r="Z104" s="42">
        <f t="shared" si="34"/>
        <v>1</v>
      </c>
      <c r="AA104" s="42">
        <f t="shared" si="35"/>
        <v>1</v>
      </c>
    </row>
    <row r="105" spans="1:27" ht="60" customHeight="1" x14ac:dyDescent="0.65">
      <c r="A105" s="3">
        <v>103</v>
      </c>
      <c r="B105" s="3" t="s">
        <v>316</v>
      </c>
      <c r="C105" s="3" t="s">
        <v>666</v>
      </c>
      <c r="D105" s="3" t="s">
        <v>317</v>
      </c>
      <c r="E105" s="7" t="s">
        <v>394</v>
      </c>
      <c r="F105" s="5" t="s">
        <v>318</v>
      </c>
      <c r="G105" s="53" t="s">
        <v>592</v>
      </c>
      <c r="H105" s="53" t="s">
        <v>593</v>
      </c>
      <c r="I105" s="3"/>
      <c r="J105" s="37"/>
      <c r="K105" s="38">
        <f t="shared" si="21"/>
        <v>1</v>
      </c>
      <c r="L105" s="39" t="str">
        <f t="shared" si="22"/>
        <v>180043048</v>
      </c>
      <c r="M105" s="40" t="str">
        <f t="shared" si="23"/>
        <v>180043048</v>
      </c>
      <c r="N105" s="41">
        <f t="shared" si="24"/>
        <v>1</v>
      </c>
      <c r="O105" s="41">
        <f t="shared" si="25"/>
        <v>1</v>
      </c>
      <c r="P105" s="41">
        <f t="shared" si="36"/>
        <v>1</v>
      </c>
      <c r="Q105" s="42">
        <f t="shared" si="26"/>
        <v>1</v>
      </c>
      <c r="R105" s="43" t="str">
        <f t="shared" si="27"/>
        <v>086 505 946</v>
      </c>
      <c r="S105" s="39" t="str">
        <f t="shared" si="28"/>
        <v>086505946</v>
      </c>
      <c r="T105" s="41" t="e">
        <f t="shared" si="29"/>
        <v>#VALUE!</v>
      </c>
      <c r="U105" s="39" t="str">
        <f t="shared" si="30"/>
        <v>086505946</v>
      </c>
      <c r="V105" s="44" t="str">
        <f t="shared" si="31"/>
        <v>086505946</v>
      </c>
      <c r="W105" s="41">
        <f t="shared" si="32"/>
        <v>1</v>
      </c>
      <c r="X105" s="45">
        <f t="shared" si="33"/>
        <v>1</v>
      </c>
      <c r="Y105" s="41">
        <f t="shared" si="37"/>
        <v>1</v>
      </c>
      <c r="Z105" s="42">
        <f t="shared" si="34"/>
        <v>1</v>
      </c>
      <c r="AA105" s="42">
        <f t="shared" si="35"/>
        <v>1</v>
      </c>
    </row>
    <row r="106" spans="1:27" ht="60" customHeight="1" x14ac:dyDescent="0.65">
      <c r="A106" s="3">
        <v>104</v>
      </c>
      <c r="B106" s="3" t="s">
        <v>319</v>
      </c>
      <c r="C106" s="3" t="s">
        <v>666</v>
      </c>
      <c r="D106" s="3" t="s">
        <v>320</v>
      </c>
      <c r="E106" s="7" t="s">
        <v>394</v>
      </c>
      <c r="F106" s="5" t="s">
        <v>321</v>
      </c>
      <c r="G106" s="53" t="s">
        <v>594</v>
      </c>
      <c r="H106" s="53" t="s">
        <v>595</v>
      </c>
      <c r="I106" s="3"/>
      <c r="J106" s="37"/>
      <c r="K106" s="38">
        <f t="shared" si="21"/>
        <v>1</v>
      </c>
      <c r="L106" s="39" t="str">
        <f t="shared" si="22"/>
        <v>180678067</v>
      </c>
      <c r="M106" s="40" t="str">
        <f t="shared" si="23"/>
        <v>180678067</v>
      </c>
      <c r="N106" s="41">
        <f t="shared" si="24"/>
        <v>1</v>
      </c>
      <c r="O106" s="41">
        <f t="shared" si="25"/>
        <v>1</v>
      </c>
      <c r="P106" s="41">
        <f t="shared" si="36"/>
        <v>1</v>
      </c>
      <c r="Q106" s="42">
        <f t="shared" si="26"/>
        <v>1</v>
      </c>
      <c r="R106" s="43" t="str">
        <f t="shared" si="27"/>
        <v>097 5999 767</v>
      </c>
      <c r="S106" s="39" t="str">
        <f t="shared" si="28"/>
        <v>0975999767</v>
      </c>
      <c r="T106" s="41" t="e">
        <f t="shared" si="29"/>
        <v>#VALUE!</v>
      </c>
      <c r="U106" s="39" t="str">
        <f t="shared" si="30"/>
        <v>0975999767</v>
      </c>
      <c r="V106" s="44" t="str">
        <f t="shared" si="31"/>
        <v>0975999767</v>
      </c>
      <c r="W106" s="41">
        <f t="shared" si="32"/>
        <v>1</v>
      </c>
      <c r="X106" s="45">
        <f t="shared" si="33"/>
        <v>1</v>
      </c>
      <c r="Y106" s="41">
        <f t="shared" si="37"/>
        <v>1</v>
      </c>
      <c r="Z106" s="42">
        <f t="shared" si="34"/>
        <v>1</v>
      </c>
      <c r="AA106" s="42">
        <f t="shared" si="35"/>
        <v>1</v>
      </c>
    </row>
    <row r="107" spans="1:27" ht="60" customHeight="1" x14ac:dyDescent="0.65">
      <c r="A107" s="3">
        <v>105</v>
      </c>
      <c r="B107" s="3" t="s">
        <v>322</v>
      </c>
      <c r="C107" s="3" t="s">
        <v>668</v>
      </c>
      <c r="D107" s="3" t="s">
        <v>323</v>
      </c>
      <c r="E107" s="7" t="s">
        <v>394</v>
      </c>
      <c r="F107" s="5" t="s">
        <v>324</v>
      </c>
      <c r="G107" s="53" t="s">
        <v>596</v>
      </c>
      <c r="H107" s="53" t="s">
        <v>597</v>
      </c>
      <c r="I107" s="3"/>
      <c r="J107" s="37"/>
      <c r="K107" s="38">
        <f t="shared" si="21"/>
        <v>1</v>
      </c>
      <c r="L107" s="39" t="str">
        <f t="shared" si="22"/>
        <v>61583938</v>
      </c>
      <c r="M107" s="40" t="str">
        <f t="shared" si="23"/>
        <v>61583938</v>
      </c>
      <c r="N107" s="41">
        <f t="shared" si="24"/>
        <v>2</v>
      </c>
      <c r="O107" s="41">
        <f t="shared" si="25"/>
        <v>1</v>
      </c>
      <c r="P107" s="41">
        <f t="shared" si="36"/>
        <v>1</v>
      </c>
      <c r="Q107" s="42">
        <f t="shared" si="26"/>
        <v>2</v>
      </c>
      <c r="R107" s="43" t="str">
        <f t="shared" si="27"/>
        <v>099 997 796</v>
      </c>
      <c r="S107" s="39" t="str">
        <f t="shared" si="28"/>
        <v>099997796</v>
      </c>
      <c r="T107" s="41" t="e">
        <f t="shared" si="29"/>
        <v>#VALUE!</v>
      </c>
      <c r="U107" s="39" t="str">
        <f t="shared" si="30"/>
        <v>099997796</v>
      </c>
      <c r="V107" s="44" t="str">
        <f t="shared" si="31"/>
        <v>099997796</v>
      </c>
      <c r="W107" s="41">
        <f t="shared" si="32"/>
        <v>1</v>
      </c>
      <c r="X107" s="45">
        <f t="shared" si="33"/>
        <v>1</v>
      </c>
      <c r="Y107" s="41">
        <f t="shared" si="37"/>
        <v>1</v>
      </c>
      <c r="Z107" s="42">
        <f t="shared" si="34"/>
        <v>1</v>
      </c>
      <c r="AA107" s="42">
        <f t="shared" si="35"/>
        <v>2</v>
      </c>
    </row>
    <row r="108" spans="1:27" ht="60" customHeight="1" x14ac:dyDescent="0.65">
      <c r="A108" s="3">
        <v>106</v>
      </c>
      <c r="B108" s="3" t="s">
        <v>325</v>
      </c>
      <c r="C108" s="3" t="s">
        <v>666</v>
      </c>
      <c r="D108" s="3" t="s">
        <v>326</v>
      </c>
      <c r="E108" s="7" t="s">
        <v>394</v>
      </c>
      <c r="F108" s="5" t="s">
        <v>327</v>
      </c>
      <c r="G108" s="53" t="s">
        <v>598</v>
      </c>
      <c r="H108" s="53" t="s">
        <v>599</v>
      </c>
      <c r="I108" s="3"/>
      <c r="J108" s="37"/>
      <c r="K108" s="38">
        <f t="shared" si="21"/>
        <v>1</v>
      </c>
      <c r="L108" s="39" t="str">
        <f t="shared" si="22"/>
        <v>180871546</v>
      </c>
      <c r="M108" s="40" t="str">
        <f t="shared" si="23"/>
        <v>180871546</v>
      </c>
      <c r="N108" s="41">
        <f t="shared" si="24"/>
        <v>1</v>
      </c>
      <c r="O108" s="41">
        <f t="shared" si="25"/>
        <v>1</v>
      </c>
      <c r="P108" s="41">
        <f t="shared" si="36"/>
        <v>1</v>
      </c>
      <c r="Q108" s="42">
        <f t="shared" si="26"/>
        <v>1</v>
      </c>
      <c r="R108" s="43" t="str">
        <f t="shared" si="27"/>
        <v>070 696 977</v>
      </c>
      <c r="S108" s="39" t="str">
        <f t="shared" si="28"/>
        <v>070696977</v>
      </c>
      <c r="T108" s="41" t="e">
        <f t="shared" si="29"/>
        <v>#VALUE!</v>
      </c>
      <c r="U108" s="39" t="str">
        <f t="shared" si="30"/>
        <v>070696977</v>
      </c>
      <c r="V108" s="44" t="str">
        <f t="shared" si="31"/>
        <v>070696977</v>
      </c>
      <c r="W108" s="41">
        <f t="shared" si="32"/>
        <v>1</v>
      </c>
      <c r="X108" s="45">
        <f t="shared" si="33"/>
        <v>1</v>
      </c>
      <c r="Y108" s="41">
        <f t="shared" si="37"/>
        <v>1</v>
      </c>
      <c r="Z108" s="42">
        <f t="shared" si="34"/>
        <v>1</v>
      </c>
      <c r="AA108" s="42">
        <f t="shared" si="35"/>
        <v>1</v>
      </c>
    </row>
    <row r="109" spans="1:27" ht="60" customHeight="1" x14ac:dyDescent="0.65">
      <c r="A109" s="3">
        <v>107</v>
      </c>
      <c r="B109" s="3" t="s">
        <v>328</v>
      </c>
      <c r="C109" s="3" t="s">
        <v>666</v>
      </c>
      <c r="D109" s="3" t="s">
        <v>329</v>
      </c>
      <c r="E109" s="7" t="s">
        <v>394</v>
      </c>
      <c r="F109" s="5" t="s">
        <v>330</v>
      </c>
      <c r="G109" s="53" t="s">
        <v>600</v>
      </c>
      <c r="H109" s="53" t="s">
        <v>601</v>
      </c>
      <c r="I109" s="3"/>
      <c r="J109" s="37"/>
      <c r="K109" s="38">
        <f t="shared" si="21"/>
        <v>1</v>
      </c>
      <c r="L109" s="39" t="str">
        <f t="shared" si="22"/>
        <v>10529299</v>
      </c>
      <c r="M109" s="40" t="str">
        <f t="shared" si="23"/>
        <v>10529299</v>
      </c>
      <c r="N109" s="41">
        <f t="shared" si="24"/>
        <v>2</v>
      </c>
      <c r="O109" s="41">
        <f t="shared" si="25"/>
        <v>1</v>
      </c>
      <c r="P109" s="41">
        <f t="shared" si="36"/>
        <v>1</v>
      </c>
      <c r="Q109" s="42">
        <f t="shared" si="26"/>
        <v>2</v>
      </c>
      <c r="R109" s="43" t="str">
        <f t="shared" si="27"/>
        <v>012 889 964</v>
      </c>
      <c r="S109" s="39" t="str">
        <f t="shared" si="28"/>
        <v>012889964</v>
      </c>
      <c r="T109" s="41" t="e">
        <f t="shared" si="29"/>
        <v>#VALUE!</v>
      </c>
      <c r="U109" s="39" t="str">
        <f t="shared" si="30"/>
        <v>012889964</v>
      </c>
      <c r="V109" s="44" t="str">
        <f t="shared" si="31"/>
        <v>012889964</v>
      </c>
      <c r="W109" s="41">
        <f t="shared" si="32"/>
        <v>1</v>
      </c>
      <c r="X109" s="45">
        <f t="shared" si="33"/>
        <v>1</v>
      </c>
      <c r="Y109" s="41">
        <f t="shared" si="37"/>
        <v>1</v>
      </c>
      <c r="Z109" s="42">
        <f t="shared" si="34"/>
        <v>1</v>
      </c>
      <c r="AA109" s="42">
        <f t="shared" si="35"/>
        <v>2</v>
      </c>
    </row>
    <row r="110" spans="1:27" ht="60" customHeight="1" x14ac:dyDescent="0.65">
      <c r="A110" s="3">
        <v>108</v>
      </c>
      <c r="B110" s="3" t="s">
        <v>331</v>
      </c>
      <c r="C110" s="3" t="s">
        <v>666</v>
      </c>
      <c r="D110" s="3" t="s">
        <v>332</v>
      </c>
      <c r="E110" s="7" t="s">
        <v>394</v>
      </c>
      <c r="F110" s="5" t="s">
        <v>333</v>
      </c>
      <c r="G110" s="53" t="s">
        <v>602</v>
      </c>
      <c r="H110" s="53" t="s">
        <v>603</v>
      </c>
      <c r="I110" s="3"/>
      <c r="J110" s="37"/>
      <c r="K110" s="38">
        <f t="shared" si="21"/>
        <v>1</v>
      </c>
      <c r="L110" s="39" t="str">
        <f t="shared" si="22"/>
        <v>180353917</v>
      </c>
      <c r="M110" s="40" t="str">
        <f t="shared" si="23"/>
        <v>180353917</v>
      </c>
      <c r="N110" s="41">
        <f t="shared" si="24"/>
        <v>1</v>
      </c>
      <c r="O110" s="41">
        <f t="shared" si="25"/>
        <v>1</v>
      </c>
      <c r="P110" s="41">
        <f t="shared" si="36"/>
        <v>1</v>
      </c>
      <c r="Q110" s="42">
        <f t="shared" si="26"/>
        <v>1</v>
      </c>
      <c r="R110" s="43" t="str">
        <f t="shared" si="27"/>
        <v>096 8817 255</v>
      </c>
      <c r="S110" s="39" t="str">
        <f t="shared" si="28"/>
        <v>0968817255</v>
      </c>
      <c r="T110" s="41" t="e">
        <f t="shared" si="29"/>
        <v>#VALUE!</v>
      </c>
      <c r="U110" s="39" t="str">
        <f t="shared" si="30"/>
        <v>0968817255</v>
      </c>
      <c r="V110" s="44" t="str">
        <f t="shared" si="31"/>
        <v>0968817255</v>
      </c>
      <c r="W110" s="41">
        <f t="shared" si="32"/>
        <v>1</v>
      </c>
      <c r="X110" s="45">
        <f t="shared" si="33"/>
        <v>1</v>
      </c>
      <c r="Y110" s="41">
        <f t="shared" si="37"/>
        <v>1</v>
      </c>
      <c r="Z110" s="42">
        <f t="shared" si="34"/>
        <v>1</v>
      </c>
      <c r="AA110" s="42">
        <f t="shared" si="35"/>
        <v>1</v>
      </c>
    </row>
    <row r="111" spans="1:27" ht="60" customHeight="1" x14ac:dyDescent="0.65">
      <c r="A111" s="3">
        <v>109</v>
      </c>
      <c r="B111" s="3" t="s">
        <v>334</v>
      </c>
      <c r="C111" s="3" t="s">
        <v>668</v>
      </c>
      <c r="D111" s="3" t="s">
        <v>335</v>
      </c>
      <c r="E111" s="7" t="s">
        <v>394</v>
      </c>
      <c r="F111" s="5" t="s">
        <v>336</v>
      </c>
      <c r="G111" s="53" t="s">
        <v>604</v>
      </c>
      <c r="H111" s="53" t="s">
        <v>605</v>
      </c>
      <c r="I111" s="3"/>
      <c r="J111" s="37"/>
      <c r="K111" s="38">
        <f t="shared" si="21"/>
        <v>1</v>
      </c>
      <c r="L111" s="39" t="str">
        <f t="shared" si="22"/>
        <v>160155119</v>
      </c>
      <c r="M111" s="40" t="str">
        <f t="shared" si="23"/>
        <v>160155119</v>
      </c>
      <c r="N111" s="41">
        <f t="shared" si="24"/>
        <v>1</v>
      </c>
      <c r="O111" s="41">
        <f t="shared" si="25"/>
        <v>1</v>
      </c>
      <c r="P111" s="41">
        <f t="shared" si="36"/>
        <v>1</v>
      </c>
      <c r="Q111" s="42">
        <f t="shared" si="26"/>
        <v>1</v>
      </c>
      <c r="R111" s="43" t="str">
        <f t="shared" si="27"/>
        <v>089 784 636</v>
      </c>
      <c r="S111" s="39" t="str">
        <f t="shared" si="28"/>
        <v>089784636</v>
      </c>
      <c r="T111" s="41" t="e">
        <f t="shared" si="29"/>
        <v>#VALUE!</v>
      </c>
      <c r="U111" s="39" t="str">
        <f t="shared" si="30"/>
        <v>089784636</v>
      </c>
      <c r="V111" s="44" t="str">
        <f t="shared" si="31"/>
        <v>089784636</v>
      </c>
      <c r="W111" s="41">
        <f t="shared" si="32"/>
        <v>1</v>
      </c>
      <c r="X111" s="45">
        <f t="shared" si="33"/>
        <v>1</v>
      </c>
      <c r="Y111" s="41">
        <f t="shared" si="37"/>
        <v>1</v>
      </c>
      <c r="Z111" s="42">
        <f t="shared" si="34"/>
        <v>1</v>
      </c>
      <c r="AA111" s="42">
        <f t="shared" si="35"/>
        <v>1</v>
      </c>
    </row>
    <row r="112" spans="1:27" ht="60" customHeight="1" x14ac:dyDescent="0.65">
      <c r="A112" s="3">
        <v>110</v>
      </c>
      <c r="B112" s="3" t="s">
        <v>337</v>
      </c>
      <c r="C112" s="3" t="s">
        <v>666</v>
      </c>
      <c r="D112" s="3" t="s">
        <v>338</v>
      </c>
      <c r="E112" s="7" t="s">
        <v>394</v>
      </c>
      <c r="F112" s="5" t="s">
        <v>339</v>
      </c>
      <c r="G112" s="53" t="s">
        <v>606</v>
      </c>
      <c r="H112" s="53" t="s">
        <v>607</v>
      </c>
      <c r="I112" s="3"/>
      <c r="J112" s="37"/>
      <c r="K112" s="38">
        <f t="shared" si="21"/>
        <v>1</v>
      </c>
      <c r="L112" s="39" t="str">
        <f t="shared" si="22"/>
        <v>180780369</v>
      </c>
      <c r="M112" s="40" t="str">
        <f t="shared" si="23"/>
        <v>180780369</v>
      </c>
      <c r="N112" s="41">
        <f t="shared" si="24"/>
        <v>1</v>
      </c>
      <c r="O112" s="41">
        <f t="shared" si="25"/>
        <v>1</v>
      </c>
      <c r="P112" s="41">
        <f t="shared" si="36"/>
        <v>1</v>
      </c>
      <c r="Q112" s="42">
        <f t="shared" si="26"/>
        <v>1</v>
      </c>
      <c r="R112" s="43" t="str">
        <f t="shared" si="27"/>
        <v>092 217 202</v>
      </c>
      <c r="S112" s="39" t="str">
        <f t="shared" si="28"/>
        <v>092217202</v>
      </c>
      <c r="T112" s="41" t="e">
        <f t="shared" si="29"/>
        <v>#VALUE!</v>
      </c>
      <c r="U112" s="39" t="str">
        <f t="shared" si="30"/>
        <v>092217202</v>
      </c>
      <c r="V112" s="44" t="str">
        <f t="shared" si="31"/>
        <v>092217202</v>
      </c>
      <c r="W112" s="41">
        <f t="shared" si="32"/>
        <v>1</v>
      </c>
      <c r="X112" s="45">
        <f t="shared" si="33"/>
        <v>1</v>
      </c>
      <c r="Y112" s="41">
        <f t="shared" si="37"/>
        <v>1</v>
      </c>
      <c r="Z112" s="42">
        <f t="shared" si="34"/>
        <v>1</v>
      </c>
      <c r="AA112" s="42">
        <f t="shared" si="35"/>
        <v>1</v>
      </c>
    </row>
    <row r="113" spans="1:27" ht="60" customHeight="1" x14ac:dyDescent="0.65">
      <c r="A113" s="3">
        <v>111</v>
      </c>
      <c r="B113" s="3" t="s">
        <v>340</v>
      </c>
      <c r="C113" s="3" t="s">
        <v>668</v>
      </c>
      <c r="D113" s="3" t="s">
        <v>341</v>
      </c>
      <c r="E113" s="7" t="s">
        <v>395</v>
      </c>
      <c r="F113" s="5" t="s">
        <v>342</v>
      </c>
      <c r="G113" s="53" t="s">
        <v>608</v>
      </c>
      <c r="H113" s="53" t="s">
        <v>609</v>
      </c>
      <c r="I113" s="3"/>
      <c r="J113" s="37"/>
      <c r="K113" s="38">
        <f t="shared" si="21"/>
        <v>1</v>
      </c>
      <c r="L113" s="39" t="str">
        <f t="shared" si="22"/>
        <v>180029628</v>
      </c>
      <c r="M113" s="40" t="str">
        <f t="shared" si="23"/>
        <v>180029628</v>
      </c>
      <c r="N113" s="41">
        <f t="shared" si="24"/>
        <v>1</v>
      </c>
      <c r="O113" s="41">
        <f t="shared" si="25"/>
        <v>1</v>
      </c>
      <c r="P113" s="41">
        <f t="shared" si="36"/>
        <v>1</v>
      </c>
      <c r="Q113" s="42">
        <f t="shared" si="26"/>
        <v>1</v>
      </c>
      <c r="R113" s="43" t="str">
        <f t="shared" si="27"/>
        <v>012 925 318/097 595 3777</v>
      </c>
      <c r="S113" s="39" t="str">
        <f t="shared" si="28"/>
        <v>012925318/0975953777</v>
      </c>
      <c r="T113" s="41" t="str">
        <f t="shared" si="29"/>
        <v>012925318</v>
      </c>
      <c r="U113" s="39" t="str">
        <f t="shared" si="30"/>
        <v>012925318</v>
      </c>
      <c r="V113" s="44" t="str">
        <f t="shared" si="31"/>
        <v>012925318</v>
      </c>
      <c r="W113" s="41">
        <f t="shared" si="32"/>
        <v>1</v>
      </c>
      <c r="X113" s="45">
        <f t="shared" si="33"/>
        <v>1</v>
      </c>
      <c r="Y113" s="41">
        <f t="shared" si="37"/>
        <v>1</v>
      </c>
      <c r="Z113" s="42">
        <f t="shared" si="34"/>
        <v>1</v>
      </c>
      <c r="AA113" s="42">
        <f t="shared" si="35"/>
        <v>1</v>
      </c>
    </row>
    <row r="114" spans="1:27" ht="60" customHeight="1" x14ac:dyDescent="0.65">
      <c r="A114" s="3">
        <v>112</v>
      </c>
      <c r="B114" s="3" t="s">
        <v>343</v>
      </c>
      <c r="C114" s="3" t="s">
        <v>668</v>
      </c>
      <c r="D114" s="3" t="s">
        <v>344</v>
      </c>
      <c r="E114" s="7" t="s">
        <v>395</v>
      </c>
      <c r="F114" s="5" t="s">
        <v>345</v>
      </c>
      <c r="G114" s="53" t="s">
        <v>610</v>
      </c>
      <c r="H114" s="53" t="s">
        <v>611</v>
      </c>
      <c r="I114" s="3"/>
      <c r="J114" s="37"/>
      <c r="K114" s="38">
        <f t="shared" si="21"/>
        <v>1</v>
      </c>
      <c r="L114" s="39" t="str">
        <f t="shared" si="22"/>
        <v>180713004</v>
      </c>
      <c r="M114" s="40" t="str">
        <f t="shared" si="23"/>
        <v>180713004</v>
      </c>
      <c r="N114" s="41">
        <f t="shared" si="24"/>
        <v>1</v>
      </c>
      <c r="O114" s="41">
        <f t="shared" si="25"/>
        <v>1</v>
      </c>
      <c r="P114" s="41">
        <f t="shared" si="36"/>
        <v>1</v>
      </c>
      <c r="Q114" s="42">
        <f t="shared" si="26"/>
        <v>1</v>
      </c>
      <c r="R114" s="43" t="str">
        <f t="shared" si="27"/>
        <v>092 466 206</v>
      </c>
      <c r="S114" s="39" t="str">
        <f t="shared" si="28"/>
        <v>092466206</v>
      </c>
      <c r="T114" s="41" t="e">
        <f t="shared" si="29"/>
        <v>#VALUE!</v>
      </c>
      <c r="U114" s="39" t="str">
        <f t="shared" si="30"/>
        <v>092466206</v>
      </c>
      <c r="V114" s="44" t="str">
        <f t="shared" si="31"/>
        <v>092466206</v>
      </c>
      <c r="W114" s="41">
        <f t="shared" si="32"/>
        <v>1</v>
      </c>
      <c r="X114" s="45">
        <f t="shared" si="33"/>
        <v>1</v>
      </c>
      <c r="Y114" s="41">
        <f t="shared" si="37"/>
        <v>1</v>
      </c>
      <c r="Z114" s="42">
        <f t="shared" si="34"/>
        <v>1</v>
      </c>
      <c r="AA114" s="42">
        <f t="shared" si="35"/>
        <v>1</v>
      </c>
    </row>
    <row r="115" spans="1:27" ht="60" customHeight="1" x14ac:dyDescent="0.65">
      <c r="A115" s="3">
        <v>113</v>
      </c>
      <c r="B115" s="3" t="s">
        <v>346</v>
      </c>
      <c r="C115" s="3" t="s">
        <v>668</v>
      </c>
      <c r="D115" s="3" t="s">
        <v>347</v>
      </c>
      <c r="E115" s="7" t="s">
        <v>395</v>
      </c>
      <c r="F115" s="5" t="s">
        <v>348</v>
      </c>
      <c r="G115" s="53" t="s">
        <v>612</v>
      </c>
      <c r="H115" s="53" t="s">
        <v>613</v>
      </c>
      <c r="I115" s="3"/>
      <c r="J115" s="37"/>
      <c r="K115" s="38">
        <f t="shared" si="21"/>
        <v>1</v>
      </c>
      <c r="L115" s="39" t="str">
        <f t="shared" si="22"/>
        <v>180395678</v>
      </c>
      <c r="M115" s="40" t="str">
        <f t="shared" si="23"/>
        <v>180395678</v>
      </c>
      <c r="N115" s="41">
        <f t="shared" si="24"/>
        <v>1</v>
      </c>
      <c r="O115" s="41">
        <f t="shared" si="25"/>
        <v>1</v>
      </c>
      <c r="P115" s="41">
        <f t="shared" si="36"/>
        <v>1</v>
      </c>
      <c r="Q115" s="42">
        <f t="shared" si="26"/>
        <v>1</v>
      </c>
      <c r="R115" s="43" t="str">
        <f t="shared" si="27"/>
        <v>069 997 349</v>
      </c>
      <c r="S115" s="39" t="str">
        <f t="shared" si="28"/>
        <v>069997349</v>
      </c>
      <c r="T115" s="41" t="e">
        <f t="shared" si="29"/>
        <v>#VALUE!</v>
      </c>
      <c r="U115" s="39" t="str">
        <f t="shared" si="30"/>
        <v>069997349</v>
      </c>
      <c r="V115" s="44" t="str">
        <f t="shared" si="31"/>
        <v>069997349</v>
      </c>
      <c r="W115" s="41">
        <f t="shared" si="32"/>
        <v>1</v>
      </c>
      <c r="X115" s="45">
        <f t="shared" si="33"/>
        <v>1</v>
      </c>
      <c r="Y115" s="41">
        <f t="shared" si="37"/>
        <v>1</v>
      </c>
      <c r="Z115" s="42">
        <f t="shared" si="34"/>
        <v>1</v>
      </c>
      <c r="AA115" s="42">
        <f t="shared" si="35"/>
        <v>1</v>
      </c>
    </row>
    <row r="116" spans="1:27" ht="60" customHeight="1" x14ac:dyDescent="0.65">
      <c r="A116" s="3">
        <v>114</v>
      </c>
      <c r="B116" s="3" t="s">
        <v>349</v>
      </c>
      <c r="C116" s="3" t="s">
        <v>668</v>
      </c>
      <c r="D116" s="3" t="s">
        <v>350</v>
      </c>
      <c r="E116" s="7" t="s">
        <v>395</v>
      </c>
      <c r="F116" s="5" t="s">
        <v>351</v>
      </c>
      <c r="G116" s="53" t="s">
        <v>614</v>
      </c>
      <c r="H116" s="53" t="s">
        <v>615</v>
      </c>
      <c r="I116" s="3"/>
      <c r="J116" s="37"/>
      <c r="K116" s="38">
        <f t="shared" si="21"/>
        <v>1</v>
      </c>
      <c r="L116" s="39" t="str">
        <f t="shared" si="22"/>
        <v>180664153</v>
      </c>
      <c r="M116" s="40" t="str">
        <f t="shared" si="23"/>
        <v>180664153</v>
      </c>
      <c r="N116" s="41">
        <f t="shared" si="24"/>
        <v>1</v>
      </c>
      <c r="O116" s="41">
        <f t="shared" si="25"/>
        <v>1</v>
      </c>
      <c r="P116" s="41">
        <f t="shared" si="36"/>
        <v>1</v>
      </c>
      <c r="Q116" s="42">
        <f t="shared" si="26"/>
        <v>1</v>
      </c>
      <c r="R116" s="43" t="str">
        <f t="shared" si="27"/>
        <v>012 578 619</v>
      </c>
      <c r="S116" s="39" t="str">
        <f t="shared" si="28"/>
        <v>012578619</v>
      </c>
      <c r="T116" s="41" t="e">
        <f t="shared" si="29"/>
        <v>#VALUE!</v>
      </c>
      <c r="U116" s="39" t="str">
        <f t="shared" si="30"/>
        <v>012578619</v>
      </c>
      <c r="V116" s="44" t="str">
        <f t="shared" si="31"/>
        <v>012578619</v>
      </c>
      <c r="W116" s="41">
        <f t="shared" si="32"/>
        <v>1</v>
      </c>
      <c r="X116" s="45">
        <f t="shared" si="33"/>
        <v>1</v>
      </c>
      <c r="Y116" s="41">
        <f t="shared" si="37"/>
        <v>1</v>
      </c>
      <c r="Z116" s="42">
        <f t="shared" si="34"/>
        <v>1</v>
      </c>
      <c r="AA116" s="42">
        <f t="shared" si="35"/>
        <v>1</v>
      </c>
    </row>
    <row r="117" spans="1:27" ht="60" customHeight="1" x14ac:dyDescent="0.65">
      <c r="A117" s="3">
        <v>115</v>
      </c>
      <c r="B117" s="3" t="s">
        <v>352</v>
      </c>
      <c r="C117" s="3" t="s">
        <v>668</v>
      </c>
      <c r="D117" s="3" t="s">
        <v>353</v>
      </c>
      <c r="E117" s="7" t="s">
        <v>395</v>
      </c>
      <c r="F117" s="5" t="s">
        <v>354</v>
      </c>
      <c r="G117" s="53" t="s">
        <v>616</v>
      </c>
      <c r="H117" s="53" t="s">
        <v>617</v>
      </c>
      <c r="I117" s="3"/>
      <c r="J117" s="37"/>
      <c r="K117" s="38">
        <f t="shared" si="21"/>
        <v>1</v>
      </c>
      <c r="L117" s="39" t="str">
        <f t="shared" si="22"/>
        <v>180877432</v>
      </c>
      <c r="M117" s="40" t="str">
        <f t="shared" si="23"/>
        <v>180877432</v>
      </c>
      <c r="N117" s="41">
        <f t="shared" si="24"/>
        <v>1</v>
      </c>
      <c r="O117" s="41">
        <f t="shared" si="25"/>
        <v>1</v>
      </c>
      <c r="P117" s="41">
        <f t="shared" si="36"/>
        <v>1</v>
      </c>
      <c r="Q117" s="42">
        <f t="shared" si="26"/>
        <v>1</v>
      </c>
      <c r="R117" s="43" t="str">
        <f t="shared" si="27"/>
        <v>069 696 967</v>
      </c>
      <c r="S117" s="39" t="str">
        <f t="shared" si="28"/>
        <v>069696967</v>
      </c>
      <c r="T117" s="41" t="e">
        <f t="shared" si="29"/>
        <v>#VALUE!</v>
      </c>
      <c r="U117" s="39" t="str">
        <f t="shared" si="30"/>
        <v>069696967</v>
      </c>
      <c r="V117" s="44" t="str">
        <f t="shared" si="31"/>
        <v>069696967</v>
      </c>
      <c r="W117" s="41">
        <f t="shared" si="32"/>
        <v>1</v>
      </c>
      <c r="X117" s="45">
        <f t="shared" si="33"/>
        <v>1</v>
      </c>
      <c r="Y117" s="41">
        <f t="shared" si="37"/>
        <v>1</v>
      </c>
      <c r="Z117" s="42">
        <f t="shared" si="34"/>
        <v>1</v>
      </c>
      <c r="AA117" s="42">
        <f t="shared" si="35"/>
        <v>1</v>
      </c>
    </row>
    <row r="118" spans="1:27" ht="60" customHeight="1" x14ac:dyDescent="0.65">
      <c r="A118" s="3">
        <v>116</v>
      </c>
      <c r="B118" s="3" t="s">
        <v>355</v>
      </c>
      <c r="C118" s="3" t="s">
        <v>668</v>
      </c>
      <c r="D118" s="3" t="s">
        <v>356</v>
      </c>
      <c r="E118" s="7" t="s">
        <v>395</v>
      </c>
      <c r="F118" s="5" t="s">
        <v>357</v>
      </c>
      <c r="G118" s="53" t="s">
        <v>618</v>
      </c>
      <c r="H118" s="53" t="s">
        <v>619</v>
      </c>
      <c r="I118" s="3"/>
      <c r="J118" s="37"/>
      <c r="K118" s="38">
        <f t="shared" si="21"/>
        <v>1</v>
      </c>
      <c r="L118" s="39" t="str">
        <f t="shared" si="22"/>
        <v>180705582</v>
      </c>
      <c r="M118" s="40" t="str">
        <f t="shared" si="23"/>
        <v>180705582</v>
      </c>
      <c r="N118" s="41">
        <f t="shared" si="24"/>
        <v>1</v>
      </c>
      <c r="O118" s="41">
        <f t="shared" si="25"/>
        <v>1</v>
      </c>
      <c r="P118" s="41">
        <f t="shared" si="36"/>
        <v>1</v>
      </c>
      <c r="Q118" s="42">
        <f t="shared" si="26"/>
        <v>1</v>
      </c>
      <c r="R118" s="43" t="str">
        <f t="shared" si="27"/>
        <v>012 712 979</v>
      </c>
      <c r="S118" s="39" t="str">
        <f t="shared" si="28"/>
        <v>012712979</v>
      </c>
      <c r="T118" s="41" t="e">
        <f t="shared" si="29"/>
        <v>#VALUE!</v>
      </c>
      <c r="U118" s="39" t="str">
        <f t="shared" si="30"/>
        <v>012712979</v>
      </c>
      <c r="V118" s="44" t="str">
        <f t="shared" si="31"/>
        <v>012712979</v>
      </c>
      <c r="W118" s="41">
        <f t="shared" si="32"/>
        <v>1</v>
      </c>
      <c r="X118" s="45">
        <f t="shared" si="33"/>
        <v>1</v>
      </c>
      <c r="Y118" s="41">
        <f t="shared" si="37"/>
        <v>1</v>
      </c>
      <c r="Z118" s="42">
        <f t="shared" si="34"/>
        <v>1</v>
      </c>
      <c r="AA118" s="42">
        <f t="shared" si="35"/>
        <v>1</v>
      </c>
    </row>
    <row r="119" spans="1:27" ht="60" customHeight="1" x14ac:dyDescent="0.65">
      <c r="A119" s="3">
        <v>117</v>
      </c>
      <c r="B119" s="3" t="s">
        <v>358</v>
      </c>
      <c r="C119" s="3" t="s">
        <v>668</v>
      </c>
      <c r="D119" s="3" t="s">
        <v>359</v>
      </c>
      <c r="E119" s="7" t="s">
        <v>395</v>
      </c>
      <c r="F119" s="5" t="s">
        <v>360</v>
      </c>
      <c r="G119" s="53" t="s">
        <v>620</v>
      </c>
      <c r="H119" s="53" t="s">
        <v>621</v>
      </c>
      <c r="I119" s="3"/>
      <c r="J119" s="37"/>
      <c r="K119" s="38">
        <f t="shared" si="21"/>
        <v>1</v>
      </c>
      <c r="L119" s="39" t="str">
        <f t="shared" si="22"/>
        <v>180114229</v>
      </c>
      <c r="M119" s="40" t="str">
        <f t="shared" si="23"/>
        <v>180114229</v>
      </c>
      <c r="N119" s="41">
        <f t="shared" si="24"/>
        <v>1</v>
      </c>
      <c r="O119" s="41">
        <f t="shared" si="25"/>
        <v>1</v>
      </c>
      <c r="P119" s="41">
        <f t="shared" si="36"/>
        <v>1</v>
      </c>
      <c r="Q119" s="42">
        <f t="shared" si="26"/>
        <v>1</v>
      </c>
      <c r="R119" s="43" t="str">
        <f t="shared" si="27"/>
        <v>016 869 767</v>
      </c>
      <c r="S119" s="39" t="str">
        <f t="shared" si="28"/>
        <v>016869767</v>
      </c>
      <c r="T119" s="41" t="e">
        <f t="shared" si="29"/>
        <v>#VALUE!</v>
      </c>
      <c r="U119" s="39" t="str">
        <f t="shared" si="30"/>
        <v>016869767</v>
      </c>
      <c r="V119" s="44" t="str">
        <f t="shared" si="31"/>
        <v>016869767</v>
      </c>
      <c r="W119" s="41">
        <f t="shared" si="32"/>
        <v>1</v>
      </c>
      <c r="X119" s="45">
        <f t="shared" si="33"/>
        <v>1</v>
      </c>
      <c r="Y119" s="41">
        <f t="shared" si="37"/>
        <v>1</v>
      </c>
      <c r="Z119" s="42">
        <f t="shared" si="34"/>
        <v>1</v>
      </c>
      <c r="AA119" s="42">
        <f t="shared" si="35"/>
        <v>1</v>
      </c>
    </row>
    <row r="120" spans="1:27" ht="60" customHeight="1" x14ac:dyDescent="0.65">
      <c r="A120" s="3">
        <v>118</v>
      </c>
      <c r="B120" s="3" t="s">
        <v>361</v>
      </c>
      <c r="C120" s="3" t="s">
        <v>668</v>
      </c>
      <c r="D120" s="3" t="s">
        <v>362</v>
      </c>
      <c r="E120" s="7" t="s">
        <v>395</v>
      </c>
      <c r="F120" s="5" t="s">
        <v>363</v>
      </c>
      <c r="G120" s="53" t="s">
        <v>622</v>
      </c>
      <c r="H120" s="53" t="s">
        <v>623</v>
      </c>
      <c r="I120" s="3"/>
      <c r="J120" s="37"/>
      <c r="K120" s="38">
        <f t="shared" si="21"/>
        <v>1</v>
      </c>
      <c r="L120" s="39" t="str">
        <f t="shared" si="22"/>
        <v>180113165</v>
      </c>
      <c r="M120" s="40" t="str">
        <f t="shared" si="23"/>
        <v>180113165</v>
      </c>
      <c r="N120" s="41">
        <f t="shared" si="24"/>
        <v>1</v>
      </c>
      <c r="O120" s="41">
        <f t="shared" si="25"/>
        <v>1</v>
      </c>
      <c r="P120" s="41">
        <f t="shared" si="36"/>
        <v>1</v>
      </c>
      <c r="Q120" s="42">
        <f t="shared" si="26"/>
        <v>1</v>
      </c>
      <c r="R120" s="43" t="str">
        <f t="shared" si="27"/>
        <v>086 339 746</v>
      </c>
      <c r="S120" s="39" t="str">
        <f t="shared" si="28"/>
        <v>086339746</v>
      </c>
      <c r="T120" s="41" t="e">
        <f t="shared" si="29"/>
        <v>#VALUE!</v>
      </c>
      <c r="U120" s="39" t="str">
        <f t="shared" si="30"/>
        <v>086339746</v>
      </c>
      <c r="V120" s="44" t="str">
        <f t="shared" si="31"/>
        <v>086339746</v>
      </c>
      <c r="W120" s="41">
        <f t="shared" si="32"/>
        <v>1</v>
      </c>
      <c r="X120" s="45">
        <f t="shared" si="33"/>
        <v>1</v>
      </c>
      <c r="Y120" s="41">
        <f t="shared" si="37"/>
        <v>1</v>
      </c>
      <c r="Z120" s="42">
        <f t="shared" si="34"/>
        <v>1</v>
      </c>
      <c r="AA120" s="42">
        <f t="shared" si="35"/>
        <v>1</v>
      </c>
    </row>
    <row r="121" spans="1:27" ht="60" customHeight="1" x14ac:dyDescent="0.65">
      <c r="A121" s="3">
        <v>119</v>
      </c>
      <c r="B121" s="3" t="s">
        <v>364</v>
      </c>
      <c r="C121" s="3" t="s">
        <v>668</v>
      </c>
      <c r="D121" s="3" t="s">
        <v>365</v>
      </c>
      <c r="E121" s="7" t="s">
        <v>395</v>
      </c>
      <c r="F121" s="5" t="s">
        <v>366</v>
      </c>
      <c r="G121" s="53" t="s">
        <v>624</v>
      </c>
      <c r="H121" s="53" t="s">
        <v>625</v>
      </c>
      <c r="I121" s="3"/>
      <c r="J121" s="37"/>
      <c r="K121" s="38">
        <f t="shared" si="21"/>
        <v>1</v>
      </c>
      <c r="L121" s="39" t="str">
        <f t="shared" si="22"/>
        <v>180844865</v>
      </c>
      <c r="M121" s="40" t="str">
        <f t="shared" si="23"/>
        <v>180844865</v>
      </c>
      <c r="N121" s="41">
        <f t="shared" si="24"/>
        <v>1</v>
      </c>
      <c r="O121" s="41">
        <f t="shared" si="25"/>
        <v>1</v>
      </c>
      <c r="P121" s="41">
        <f t="shared" si="36"/>
        <v>1</v>
      </c>
      <c r="Q121" s="42">
        <f t="shared" si="26"/>
        <v>1</v>
      </c>
      <c r="R121" s="43" t="str">
        <f t="shared" si="27"/>
        <v>070 775 454</v>
      </c>
      <c r="S121" s="39" t="str">
        <f t="shared" si="28"/>
        <v>070775454</v>
      </c>
      <c r="T121" s="41" t="e">
        <f t="shared" si="29"/>
        <v>#VALUE!</v>
      </c>
      <c r="U121" s="39" t="str">
        <f t="shared" si="30"/>
        <v>070775454</v>
      </c>
      <c r="V121" s="44" t="str">
        <f t="shared" si="31"/>
        <v>070775454</v>
      </c>
      <c r="W121" s="41">
        <f t="shared" si="32"/>
        <v>1</v>
      </c>
      <c r="X121" s="45">
        <f t="shared" si="33"/>
        <v>1</v>
      </c>
      <c r="Y121" s="41">
        <f t="shared" si="37"/>
        <v>1</v>
      </c>
      <c r="Z121" s="42">
        <f t="shared" si="34"/>
        <v>1</v>
      </c>
      <c r="AA121" s="42">
        <f t="shared" si="35"/>
        <v>1</v>
      </c>
    </row>
    <row r="122" spans="1:27" ht="60" customHeight="1" x14ac:dyDescent="0.65">
      <c r="A122" s="3">
        <v>120</v>
      </c>
      <c r="B122" s="3" t="s">
        <v>367</v>
      </c>
      <c r="C122" s="3" t="s">
        <v>668</v>
      </c>
      <c r="D122" s="3" t="s">
        <v>368</v>
      </c>
      <c r="E122" s="7" t="s">
        <v>395</v>
      </c>
      <c r="F122" s="5" t="s">
        <v>369</v>
      </c>
      <c r="G122" s="53" t="s">
        <v>626</v>
      </c>
      <c r="H122" s="53" t="s">
        <v>627</v>
      </c>
      <c r="I122" s="3"/>
      <c r="J122" s="37"/>
      <c r="K122" s="38">
        <f t="shared" si="21"/>
        <v>1</v>
      </c>
      <c r="L122" s="39" t="str">
        <f t="shared" si="22"/>
        <v>101026991</v>
      </c>
      <c r="M122" s="40" t="str">
        <f t="shared" si="23"/>
        <v>101026991</v>
      </c>
      <c r="N122" s="41">
        <f t="shared" si="24"/>
        <v>1</v>
      </c>
      <c r="O122" s="41">
        <f t="shared" si="25"/>
        <v>1</v>
      </c>
      <c r="P122" s="41">
        <f t="shared" si="36"/>
        <v>1</v>
      </c>
      <c r="Q122" s="42">
        <f t="shared" si="26"/>
        <v>1</v>
      </c>
      <c r="R122" s="43" t="str">
        <f t="shared" si="27"/>
        <v>061 285 544</v>
      </c>
      <c r="S122" s="39" t="str">
        <f t="shared" si="28"/>
        <v>061285544</v>
      </c>
      <c r="T122" s="41" t="e">
        <f t="shared" si="29"/>
        <v>#VALUE!</v>
      </c>
      <c r="U122" s="39" t="str">
        <f t="shared" si="30"/>
        <v>061285544</v>
      </c>
      <c r="V122" s="44" t="str">
        <f t="shared" si="31"/>
        <v>061285544</v>
      </c>
      <c r="W122" s="41">
        <f t="shared" si="32"/>
        <v>1</v>
      </c>
      <c r="X122" s="45">
        <f t="shared" si="33"/>
        <v>1</v>
      </c>
      <c r="Y122" s="41">
        <f t="shared" si="37"/>
        <v>1</v>
      </c>
      <c r="Z122" s="42">
        <f t="shared" si="34"/>
        <v>1</v>
      </c>
      <c r="AA122" s="42">
        <f t="shared" si="35"/>
        <v>1</v>
      </c>
    </row>
    <row r="123" spans="1:27" ht="60" customHeight="1" x14ac:dyDescent="0.65">
      <c r="A123" s="3">
        <v>121</v>
      </c>
      <c r="B123" s="3" t="s">
        <v>370</v>
      </c>
      <c r="C123" s="3" t="s">
        <v>668</v>
      </c>
      <c r="D123" s="3" t="s">
        <v>371</v>
      </c>
      <c r="E123" s="7" t="s">
        <v>395</v>
      </c>
      <c r="F123" s="5" t="s">
        <v>372</v>
      </c>
      <c r="G123" s="53" t="s">
        <v>628</v>
      </c>
      <c r="H123" s="53" t="s">
        <v>629</v>
      </c>
      <c r="I123" s="3"/>
      <c r="J123" s="37"/>
      <c r="K123" s="38">
        <f t="shared" si="21"/>
        <v>1</v>
      </c>
      <c r="L123" s="39" t="str">
        <f t="shared" si="22"/>
        <v>180102218</v>
      </c>
      <c r="M123" s="40" t="str">
        <f t="shared" si="23"/>
        <v>180102218</v>
      </c>
      <c r="N123" s="41">
        <f t="shared" si="24"/>
        <v>1</v>
      </c>
      <c r="O123" s="41">
        <f t="shared" si="25"/>
        <v>1</v>
      </c>
      <c r="P123" s="41">
        <f t="shared" si="36"/>
        <v>1</v>
      </c>
      <c r="Q123" s="42">
        <f t="shared" si="26"/>
        <v>1</v>
      </c>
      <c r="R123" s="43" t="str">
        <f t="shared" si="27"/>
        <v>092 491 606</v>
      </c>
      <c r="S123" s="39" t="str">
        <f t="shared" si="28"/>
        <v>092491606</v>
      </c>
      <c r="T123" s="41" t="e">
        <f t="shared" si="29"/>
        <v>#VALUE!</v>
      </c>
      <c r="U123" s="39" t="str">
        <f t="shared" si="30"/>
        <v>092491606</v>
      </c>
      <c r="V123" s="44" t="str">
        <f t="shared" si="31"/>
        <v>092491606</v>
      </c>
      <c r="W123" s="41">
        <f t="shared" si="32"/>
        <v>1</v>
      </c>
      <c r="X123" s="45">
        <f t="shared" si="33"/>
        <v>1</v>
      </c>
      <c r="Y123" s="41">
        <f t="shared" si="37"/>
        <v>1</v>
      </c>
      <c r="Z123" s="42">
        <f t="shared" si="34"/>
        <v>1</v>
      </c>
      <c r="AA123" s="42">
        <f t="shared" si="35"/>
        <v>1</v>
      </c>
    </row>
    <row r="124" spans="1:27" ht="60" customHeight="1" x14ac:dyDescent="0.65">
      <c r="A124" s="3">
        <v>122</v>
      </c>
      <c r="B124" s="3" t="s">
        <v>373</v>
      </c>
      <c r="C124" s="3" t="s">
        <v>668</v>
      </c>
      <c r="D124" s="3" t="s">
        <v>374</v>
      </c>
      <c r="E124" s="7" t="s">
        <v>395</v>
      </c>
      <c r="F124" s="5" t="s">
        <v>375</v>
      </c>
      <c r="G124" s="53" t="s">
        <v>630</v>
      </c>
      <c r="H124" s="53" t="s">
        <v>631</v>
      </c>
      <c r="I124" s="3"/>
      <c r="J124" s="37"/>
      <c r="K124" s="38">
        <f t="shared" si="21"/>
        <v>1</v>
      </c>
      <c r="L124" s="39" t="str">
        <f t="shared" si="22"/>
        <v>180381157</v>
      </c>
      <c r="M124" s="40" t="str">
        <f t="shared" si="23"/>
        <v>180381157</v>
      </c>
      <c r="N124" s="41">
        <f t="shared" si="24"/>
        <v>1</v>
      </c>
      <c r="O124" s="41">
        <f t="shared" si="25"/>
        <v>1</v>
      </c>
      <c r="P124" s="41">
        <f t="shared" si="36"/>
        <v>1</v>
      </c>
      <c r="Q124" s="42">
        <f t="shared" si="26"/>
        <v>1</v>
      </c>
      <c r="R124" s="43" t="str">
        <f t="shared" si="27"/>
        <v>095 958 897</v>
      </c>
      <c r="S124" s="39" t="str">
        <f t="shared" si="28"/>
        <v>095958897</v>
      </c>
      <c r="T124" s="41" t="e">
        <f t="shared" si="29"/>
        <v>#VALUE!</v>
      </c>
      <c r="U124" s="39" t="str">
        <f t="shared" si="30"/>
        <v>095958897</v>
      </c>
      <c r="V124" s="44" t="str">
        <f t="shared" si="31"/>
        <v>095958897</v>
      </c>
      <c r="W124" s="41">
        <f t="shared" si="32"/>
        <v>1</v>
      </c>
      <c r="X124" s="45">
        <f t="shared" si="33"/>
        <v>1</v>
      </c>
      <c r="Y124" s="41">
        <f t="shared" si="37"/>
        <v>1</v>
      </c>
      <c r="Z124" s="42">
        <f t="shared" si="34"/>
        <v>1</v>
      </c>
      <c r="AA124" s="42">
        <f t="shared" si="35"/>
        <v>1</v>
      </c>
    </row>
    <row r="125" spans="1:27" ht="60" customHeight="1" x14ac:dyDescent="0.65">
      <c r="A125" s="3">
        <v>123</v>
      </c>
      <c r="B125" s="3" t="s">
        <v>376</v>
      </c>
      <c r="C125" s="3" t="s">
        <v>668</v>
      </c>
      <c r="D125" s="3" t="s">
        <v>377</v>
      </c>
      <c r="E125" s="7" t="s">
        <v>395</v>
      </c>
      <c r="F125" s="5" t="s">
        <v>378</v>
      </c>
      <c r="G125" s="53" t="s">
        <v>632</v>
      </c>
      <c r="H125" s="53" t="s">
        <v>633</v>
      </c>
      <c r="I125" s="3"/>
      <c r="J125" s="37"/>
      <c r="K125" s="38">
        <f t="shared" si="21"/>
        <v>1</v>
      </c>
      <c r="L125" s="39" t="str">
        <f t="shared" si="22"/>
        <v>180562185</v>
      </c>
      <c r="M125" s="40" t="str">
        <f t="shared" si="23"/>
        <v>180562185</v>
      </c>
      <c r="N125" s="41">
        <f t="shared" si="24"/>
        <v>1</v>
      </c>
      <c r="O125" s="41">
        <f t="shared" si="25"/>
        <v>1</v>
      </c>
      <c r="P125" s="41">
        <f t="shared" si="36"/>
        <v>1</v>
      </c>
      <c r="Q125" s="42">
        <f t="shared" si="26"/>
        <v>1</v>
      </c>
      <c r="R125" s="43" t="str">
        <f t="shared" si="27"/>
        <v>086 489 797/078 236 275</v>
      </c>
      <c r="S125" s="39" t="str">
        <f t="shared" si="28"/>
        <v>086489797/078236275</v>
      </c>
      <c r="T125" s="41" t="str">
        <f t="shared" si="29"/>
        <v>086489797</v>
      </c>
      <c r="U125" s="39" t="str">
        <f t="shared" si="30"/>
        <v>086489797</v>
      </c>
      <c r="V125" s="44" t="str">
        <f t="shared" si="31"/>
        <v>086489797</v>
      </c>
      <c r="W125" s="41">
        <f t="shared" si="32"/>
        <v>1</v>
      </c>
      <c r="X125" s="45">
        <f t="shared" si="33"/>
        <v>1</v>
      </c>
      <c r="Y125" s="41">
        <f t="shared" si="37"/>
        <v>1</v>
      </c>
      <c r="Z125" s="42">
        <f t="shared" si="34"/>
        <v>1</v>
      </c>
      <c r="AA125" s="42">
        <f t="shared" si="35"/>
        <v>1</v>
      </c>
    </row>
    <row r="126" spans="1:27" ht="60" customHeight="1" x14ac:dyDescent="0.65">
      <c r="A126" s="3">
        <v>124</v>
      </c>
      <c r="B126" s="3" t="s">
        <v>379</v>
      </c>
      <c r="C126" s="3" t="s">
        <v>668</v>
      </c>
      <c r="D126" s="3" t="s">
        <v>380</v>
      </c>
      <c r="E126" s="7" t="s">
        <v>395</v>
      </c>
      <c r="F126" s="5" t="s">
        <v>381</v>
      </c>
      <c r="G126" s="53" t="s">
        <v>634</v>
      </c>
      <c r="H126" s="53" t="s">
        <v>635</v>
      </c>
      <c r="I126" s="3"/>
      <c r="J126" s="37"/>
      <c r="K126" s="38">
        <f t="shared" si="21"/>
        <v>1</v>
      </c>
      <c r="L126" s="39" t="str">
        <f t="shared" si="22"/>
        <v>100879868</v>
      </c>
      <c r="M126" s="40" t="str">
        <f t="shared" si="23"/>
        <v>100879868</v>
      </c>
      <c r="N126" s="41">
        <f t="shared" si="24"/>
        <v>1</v>
      </c>
      <c r="O126" s="41">
        <f t="shared" si="25"/>
        <v>1</v>
      </c>
      <c r="P126" s="41">
        <f t="shared" si="36"/>
        <v>1</v>
      </c>
      <c r="Q126" s="42">
        <f t="shared" si="26"/>
        <v>1</v>
      </c>
      <c r="R126" s="43" t="str">
        <f t="shared" si="27"/>
        <v>096 346 4070</v>
      </c>
      <c r="S126" s="39" t="str">
        <f t="shared" si="28"/>
        <v>0963464070</v>
      </c>
      <c r="T126" s="41" t="e">
        <f t="shared" si="29"/>
        <v>#VALUE!</v>
      </c>
      <c r="U126" s="39" t="str">
        <f t="shared" si="30"/>
        <v>0963464070</v>
      </c>
      <c r="V126" s="44" t="str">
        <f t="shared" si="31"/>
        <v>0963464070</v>
      </c>
      <c r="W126" s="41">
        <f t="shared" si="32"/>
        <v>1</v>
      </c>
      <c r="X126" s="45">
        <f t="shared" si="33"/>
        <v>1</v>
      </c>
      <c r="Y126" s="41">
        <f t="shared" si="37"/>
        <v>1</v>
      </c>
      <c r="Z126" s="42">
        <f t="shared" si="34"/>
        <v>1</v>
      </c>
      <c r="AA126" s="42">
        <f t="shared" si="35"/>
        <v>1</v>
      </c>
    </row>
    <row r="127" spans="1:27" ht="60" customHeight="1" x14ac:dyDescent="0.65">
      <c r="A127" s="3">
        <v>125</v>
      </c>
      <c r="B127" s="3" t="s">
        <v>382</v>
      </c>
      <c r="C127" s="3" t="s">
        <v>668</v>
      </c>
      <c r="D127" s="3" t="s">
        <v>383</v>
      </c>
      <c r="E127" s="7" t="s">
        <v>387</v>
      </c>
      <c r="F127" s="5" t="s">
        <v>384</v>
      </c>
      <c r="G127" s="5"/>
      <c r="H127" s="5"/>
      <c r="I127" s="3"/>
      <c r="J127" s="37"/>
      <c r="K127" s="38">
        <f t="shared" si="21"/>
        <v>1</v>
      </c>
      <c r="L127" s="39" t="str">
        <f t="shared" si="22"/>
        <v/>
      </c>
      <c r="M127" s="40" t="str">
        <f t="shared" si="23"/>
        <v/>
      </c>
      <c r="N127" s="41">
        <f t="shared" si="24"/>
        <v>2</v>
      </c>
      <c r="O127" s="41">
        <f t="shared" si="25"/>
        <v>2</v>
      </c>
      <c r="P127" s="41">
        <f t="shared" ref="P127" si="38">IF(M127="បរទេស",1,IF(COUNTIF(M:M,$M127)&gt;1,2,1))</f>
        <v>2</v>
      </c>
      <c r="Q127" s="42">
        <f t="shared" si="26"/>
        <v>2</v>
      </c>
      <c r="R127" s="43">
        <f t="shared" si="27"/>
        <v>0</v>
      </c>
      <c r="S127" s="39" t="str">
        <f t="shared" si="28"/>
        <v>0</v>
      </c>
      <c r="T127" s="41" t="e">
        <f t="shared" si="29"/>
        <v>#VALUE!</v>
      </c>
      <c r="U127" s="39" t="str">
        <f t="shared" si="30"/>
        <v>0</v>
      </c>
      <c r="V127" s="44" t="str">
        <f t="shared" si="31"/>
        <v>0</v>
      </c>
      <c r="W127" s="41">
        <f t="shared" si="32"/>
        <v>2</v>
      </c>
      <c r="X127" s="45">
        <f t="shared" si="33"/>
        <v>1</v>
      </c>
      <c r="Y127" s="41">
        <f t="shared" ref="Y127" si="39">IF(V127="បរទេស",1,IF(COUNTIF(V:V,$V127)&gt;1,2,1))</f>
        <v>1</v>
      </c>
      <c r="Z127" s="42">
        <f t="shared" si="34"/>
        <v>2</v>
      </c>
      <c r="AA127" s="42">
        <f t="shared" si="35"/>
        <v>2</v>
      </c>
    </row>
    <row r="128" spans="1:27" x14ac:dyDescent="0.65">
      <c r="A128" s="80"/>
      <c r="B128" s="80"/>
      <c r="C128" s="80"/>
      <c r="D128" s="80"/>
      <c r="E128" s="80"/>
      <c r="F128" s="80"/>
      <c r="G128" s="80"/>
      <c r="H128" s="80"/>
      <c r="I128" s="80"/>
    </row>
    <row r="129" spans="1:9" x14ac:dyDescent="0.65">
      <c r="A129" s="80"/>
      <c r="B129" s="80"/>
      <c r="C129" s="80"/>
      <c r="D129" s="80"/>
      <c r="E129" s="80"/>
      <c r="F129" s="80"/>
      <c r="G129" s="80"/>
      <c r="H129" s="80"/>
      <c r="I129" s="80"/>
    </row>
    <row r="130" spans="1:9" ht="39.950000000000003" customHeight="1" x14ac:dyDescent="0.65">
      <c r="A130" s="82" t="s">
        <v>385</v>
      </c>
      <c r="B130" s="82"/>
      <c r="C130" s="82"/>
      <c r="D130" s="82"/>
      <c r="E130" s="82"/>
      <c r="F130" s="82"/>
      <c r="G130" s="83" t="s">
        <v>386</v>
      </c>
      <c r="H130" s="83"/>
      <c r="I130" s="83"/>
    </row>
    <row r="131" spans="1:9" x14ac:dyDescent="0.65">
      <c r="A131" s="82"/>
      <c r="B131" s="82"/>
      <c r="C131" s="82"/>
      <c r="D131" s="82"/>
      <c r="E131" s="82"/>
      <c r="F131" s="82"/>
      <c r="G131" s="83"/>
      <c r="H131" s="83"/>
      <c r="I131" s="83"/>
    </row>
    <row r="132" spans="1:9" x14ac:dyDescent="0.65">
      <c r="A132" s="82"/>
      <c r="B132" s="82"/>
      <c r="C132" s="82"/>
      <c r="D132" s="82"/>
      <c r="E132" s="82"/>
      <c r="F132" s="82"/>
      <c r="G132" s="83"/>
      <c r="H132" s="83"/>
      <c r="I132" s="83"/>
    </row>
    <row r="133" spans="1:9" x14ac:dyDescent="0.65">
      <c r="A133" s="82"/>
      <c r="B133" s="82"/>
      <c r="C133" s="82"/>
      <c r="D133" s="82"/>
      <c r="E133" s="82"/>
      <c r="F133" s="82"/>
      <c r="G133" s="83"/>
      <c r="H133" s="83"/>
      <c r="I133" s="83"/>
    </row>
    <row r="134" spans="1:9" x14ac:dyDescent="0.65">
      <c r="A134" s="82"/>
      <c r="B134" s="82"/>
      <c r="C134" s="82"/>
      <c r="D134" s="82"/>
      <c r="E134" s="82"/>
      <c r="F134" s="82"/>
      <c r="G134" s="83"/>
      <c r="H134" s="83"/>
      <c r="I134" s="83"/>
    </row>
    <row r="135" spans="1:9" x14ac:dyDescent="0.65">
      <c r="A135" s="82"/>
      <c r="B135" s="82"/>
      <c r="C135" s="82"/>
      <c r="D135" s="82"/>
      <c r="E135" s="82"/>
      <c r="F135" s="82"/>
      <c r="G135" s="83"/>
      <c r="H135" s="83"/>
      <c r="I135" s="83"/>
    </row>
  </sheetData>
  <sheetProtection formatCells="0" formatColumns="0" formatRows="0" insertColumns="0" insertRows="0" insertHyperlinks="0" deleteColumns="0" deleteRows="0" sort="0" autoFilter="0" pivotTables="0"/>
  <autoFilter ref="A2:BC2"/>
  <mergeCells count="6">
    <mergeCell ref="AR3:BC3"/>
    <mergeCell ref="G130:I135"/>
    <mergeCell ref="A130:F135"/>
    <mergeCell ref="A128:I129"/>
    <mergeCell ref="A1:I1"/>
    <mergeCell ref="J1:AA1"/>
  </mergeCells>
  <printOptions horizontalCentered="1"/>
  <pageMargins left="0.3" right="0.2" top="0.2" bottom="0.4" header="0.2" footer="0.2"/>
  <pageSetup paperSize="9" orientation="landscape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tabSelected="1" view="pageBreakPreview" zoomScaleNormal="100" zoomScaleSheetLayoutView="100" workbookViewId="0">
      <selection activeCell="F116" sqref="F116"/>
    </sheetView>
  </sheetViews>
  <sheetFormatPr defaultColWidth="8.75" defaultRowHeight="23.25" x14ac:dyDescent="0.65"/>
  <cols>
    <col min="1" max="1" width="5.75" style="75" customWidth="1"/>
    <col min="2" max="2" width="7.25" style="75" bestFit="1" customWidth="1"/>
    <col min="3" max="3" width="16.375" style="75" bestFit="1" customWidth="1"/>
    <col min="4" max="4" width="4.5" style="75" bestFit="1" customWidth="1"/>
    <col min="5" max="5" width="11.75" style="75" bestFit="1" customWidth="1"/>
    <col min="6" max="6" width="15.375" style="76" bestFit="1" customWidth="1"/>
    <col min="7" max="7" width="20.5" style="77" customWidth="1"/>
    <col min="8" max="8" width="16" style="77" customWidth="1"/>
    <col min="9" max="9" width="13.125" style="77" customWidth="1"/>
    <col min="10" max="10" width="19.75" style="75" customWidth="1"/>
    <col min="11" max="16384" width="8.75" style="57"/>
  </cols>
  <sheetData>
    <row r="1" spans="1:10" ht="90" customHeight="1" x14ac:dyDescent="0.65">
      <c r="A1" s="89" t="s">
        <v>785</v>
      </c>
      <c r="B1" s="89"/>
      <c r="C1" s="89"/>
      <c r="D1" s="89"/>
      <c r="E1" s="89"/>
      <c r="F1" s="89"/>
      <c r="G1" s="89"/>
      <c r="H1" s="89"/>
      <c r="I1" s="89"/>
      <c r="J1" s="90"/>
    </row>
    <row r="2" spans="1:10" ht="22.9" customHeight="1" x14ac:dyDescent="0.65">
      <c r="A2" s="88" t="s">
        <v>792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s="64" customFormat="1" ht="93" x14ac:dyDescent="0.65">
      <c r="A3" s="58" t="s">
        <v>790</v>
      </c>
      <c r="B3" s="58" t="s">
        <v>789</v>
      </c>
      <c r="C3" s="59" t="s">
        <v>2</v>
      </c>
      <c r="D3" s="59" t="s">
        <v>3</v>
      </c>
      <c r="E3" s="59" t="s">
        <v>4</v>
      </c>
      <c r="F3" s="60" t="s">
        <v>5</v>
      </c>
      <c r="G3" s="61" t="s">
        <v>786</v>
      </c>
      <c r="H3" s="61" t="s">
        <v>787</v>
      </c>
      <c r="I3" s="62" t="s">
        <v>8</v>
      </c>
      <c r="J3" s="63" t="s">
        <v>788</v>
      </c>
    </row>
    <row r="4" spans="1:10" ht="60" customHeight="1" x14ac:dyDescent="0.65">
      <c r="A4" s="58">
        <v>1</v>
      </c>
      <c r="B4" s="58">
        <v>1</v>
      </c>
      <c r="C4" s="58" t="s">
        <v>10</v>
      </c>
      <c r="D4" s="58" t="s">
        <v>668</v>
      </c>
      <c r="E4" s="58" t="s">
        <v>12</v>
      </c>
      <c r="F4" s="65" t="s">
        <v>387</v>
      </c>
      <c r="G4" s="66" t="s">
        <v>13</v>
      </c>
      <c r="H4" s="67" t="s">
        <v>396</v>
      </c>
      <c r="I4" s="68" t="s">
        <v>672</v>
      </c>
      <c r="J4" s="58"/>
    </row>
    <row r="5" spans="1:10" ht="60" customHeight="1" x14ac:dyDescent="0.65">
      <c r="A5" s="58">
        <v>2</v>
      </c>
      <c r="B5" s="58">
        <v>2</v>
      </c>
      <c r="C5" s="58" t="s">
        <v>14</v>
      </c>
      <c r="D5" s="58" t="s">
        <v>668</v>
      </c>
      <c r="E5" s="58" t="s">
        <v>15</v>
      </c>
      <c r="F5" s="65" t="s">
        <v>387</v>
      </c>
      <c r="G5" s="66" t="s">
        <v>16</v>
      </c>
      <c r="H5" s="67" t="s">
        <v>398</v>
      </c>
      <c r="I5" s="68" t="s">
        <v>673</v>
      </c>
      <c r="J5" s="58"/>
    </row>
    <row r="6" spans="1:10" ht="60" customHeight="1" x14ac:dyDescent="0.65">
      <c r="A6" s="58">
        <v>3</v>
      </c>
      <c r="B6" s="58">
        <v>3</v>
      </c>
      <c r="C6" s="58" t="s">
        <v>17</v>
      </c>
      <c r="D6" s="58" t="s">
        <v>666</v>
      </c>
      <c r="E6" s="58" t="s">
        <v>19</v>
      </c>
      <c r="F6" s="65" t="s">
        <v>387</v>
      </c>
      <c r="G6" s="66" t="s">
        <v>20</v>
      </c>
      <c r="H6" s="67" t="s">
        <v>400</v>
      </c>
      <c r="I6" s="68" t="s">
        <v>674</v>
      </c>
      <c r="J6" s="58"/>
    </row>
    <row r="7" spans="1:10" ht="60" customHeight="1" x14ac:dyDescent="0.65">
      <c r="A7" s="58">
        <v>4</v>
      </c>
      <c r="B7" s="58">
        <v>4</v>
      </c>
      <c r="C7" s="58" t="s">
        <v>21</v>
      </c>
      <c r="D7" s="58" t="s">
        <v>666</v>
      </c>
      <c r="E7" s="58" t="s">
        <v>22</v>
      </c>
      <c r="F7" s="65" t="s">
        <v>387</v>
      </c>
      <c r="G7" s="66" t="s">
        <v>23</v>
      </c>
      <c r="H7" s="67" t="s">
        <v>402</v>
      </c>
      <c r="I7" s="68" t="s">
        <v>675</v>
      </c>
      <c r="J7" s="58"/>
    </row>
    <row r="8" spans="1:10" ht="60" customHeight="1" x14ac:dyDescent="0.65">
      <c r="A8" s="58">
        <v>5</v>
      </c>
      <c r="B8" s="58">
        <v>5</v>
      </c>
      <c r="C8" s="58" t="s">
        <v>24</v>
      </c>
      <c r="D8" s="58" t="s">
        <v>666</v>
      </c>
      <c r="E8" s="58" t="s">
        <v>25</v>
      </c>
      <c r="F8" s="65" t="s">
        <v>387</v>
      </c>
      <c r="G8" s="66" t="s">
        <v>26</v>
      </c>
      <c r="H8" s="67" t="s">
        <v>404</v>
      </c>
      <c r="I8" s="68" t="s">
        <v>676</v>
      </c>
      <c r="J8" s="58"/>
    </row>
    <row r="9" spans="1:10" ht="60" customHeight="1" x14ac:dyDescent="0.65">
      <c r="A9" s="58">
        <v>6</v>
      </c>
      <c r="B9" s="58">
        <v>6</v>
      </c>
      <c r="C9" s="58" t="s">
        <v>27</v>
      </c>
      <c r="D9" s="58" t="s">
        <v>668</v>
      </c>
      <c r="E9" s="58" t="s">
        <v>28</v>
      </c>
      <c r="F9" s="65" t="s">
        <v>387</v>
      </c>
      <c r="G9" s="66" t="s">
        <v>29</v>
      </c>
      <c r="H9" s="67" t="s">
        <v>406</v>
      </c>
      <c r="I9" s="68" t="s">
        <v>677</v>
      </c>
      <c r="J9" s="58"/>
    </row>
    <row r="10" spans="1:10" ht="60" customHeight="1" x14ac:dyDescent="0.65">
      <c r="A10" s="58">
        <v>7</v>
      </c>
      <c r="B10" s="58">
        <v>7</v>
      </c>
      <c r="C10" s="58" t="s">
        <v>30</v>
      </c>
      <c r="D10" s="58" t="s">
        <v>666</v>
      </c>
      <c r="E10" s="58" t="s">
        <v>31</v>
      </c>
      <c r="F10" s="65" t="s">
        <v>387</v>
      </c>
      <c r="G10" s="66" t="s">
        <v>32</v>
      </c>
      <c r="H10" s="67" t="s">
        <v>408</v>
      </c>
      <c r="I10" s="68" t="s">
        <v>678</v>
      </c>
      <c r="J10" s="58"/>
    </row>
    <row r="11" spans="1:10" ht="60" customHeight="1" x14ac:dyDescent="0.65">
      <c r="A11" s="58">
        <v>8</v>
      </c>
      <c r="B11" s="58">
        <v>8</v>
      </c>
      <c r="C11" s="58" t="s">
        <v>33</v>
      </c>
      <c r="D11" s="58" t="s">
        <v>668</v>
      </c>
      <c r="E11" s="58" t="s">
        <v>34</v>
      </c>
      <c r="F11" s="65" t="s">
        <v>387</v>
      </c>
      <c r="G11" s="66" t="s">
        <v>35</v>
      </c>
      <c r="H11" s="67" t="s">
        <v>410</v>
      </c>
      <c r="I11" s="68" t="s">
        <v>679</v>
      </c>
      <c r="J11" s="58"/>
    </row>
    <row r="12" spans="1:10" ht="60" customHeight="1" x14ac:dyDescent="0.65">
      <c r="A12" s="58">
        <v>9</v>
      </c>
      <c r="B12" s="58">
        <v>9</v>
      </c>
      <c r="C12" s="58" t="s">
        <v>36</v>
      </c>
      <c r="D12" s="58" t="s">
        <v>668</v>
      </c>
      <c r="E12" s="58" t="s">
        <v>37</v>
      </c>
      <c r="F12" s="65" t="s">
        <v>387</v>
      </c>
      <c r="G12" s="66" t="s">
        <v>38</v>
      </c>
      <c r="H12" s="67" t="s">
        <v>412</v>
      </c>
      <c r="I12" s="68" t="s">
        <v>680</v>
      </c>
      <c r="J12" s="58"/>
    </row>
    <row r="13" spans="1:10" ht="60" customHeight="1" x14ac:dyDescent="0.65">
      <c r="A13" s="58">
        <v>10</v>
      </c>
      <c r="B13" s="58">
        <v>10</v>
      </c>
      <c r="C13" s="58" t="s">
        <v>39</v>
      </c>
      <c r="D13" s="58" t="s">
        <v>668</v>
      </c>
      <c r="E13" s="58" t="s">
        <v>40</v>
      </c>
      <c r="F13" s="65" t="s">
        <v>388</v>
      </c>
      <c r="G13" s="66" t="s">
        <v>41</v>
      </c>
      <c r="H13" s="67" t="s">
        <v>414</v>
      </c>
      <c r="I13" s="68" t="s">
        <v>681</v>
      </c>
      <c r="J13" s="58"/>
    </row>
    <row r="14" spans="1:10" ht="60" customHeight="1" x14ac:dyDescent="0.65">
      <c r="A14" s="58">
        <v>11</v>
      </c>
      <c r="B14" s="58">
        <v>12</v>
      </c>
      <c r="C14" s="58" t="s">
        <v>45</v>
      </c>
      <c r="D14" s="58" t="s">
        <v>668</v>
      </c>
      <c r="E14" s="58" t="s">
        <v>46</v>
      </c>
      <c r="F14" s="65" t="s">
        <v>389</v>
      </c>
      <c r="G14" s="66" t="s">
        <v>47</v>
      </c>
      <c r="H14" s="67" t="s">
        <v>418</v>
      </c>
      <c r="I14" s="68" t="s">
        <v>682</v>
      </c>
      <c r="J14" s="58"/>
    </row>
    <row r="15" spans="1:10" ht="60" customHeight="1" x14ac:dyDescent="0.65">
      <c r="A15" s="58">
        <v>12</v>
      </c>
      <c r="B15" s="58">
        <v>13</v>
      </c>
      <c r="C15" s="58" t="s">
        <v>48</v>
      </c>
      <c r="D15" s="58" t="s">
        <v>666</v>
      </c>
      <c r="E15" s="58" t="s">
        <v>49</v>
      </c>
      <c r="F15" s="65" t="s">
        <v>389</v>
      </c>
      <c r="G15" s="66" t="s">
        <v>50</v>
      </c>
      <c r="H15" s="67" t="s">
        <v>420</v>
      </c>
      <c r="I15" s="68" t="s">
        <v>683</v>
      </c>
      <c r="J15" s="58"/>
    </row>
    <row r="16" spans="1:10" ht="60" customHeight="1" x14ac:dyDescent="0.65">
      <c r="A16" s="58">
        <v>13</v>
      </c>
      <c r="B16" s="58">
        <v>16</v>
      </c>
      <c r="C16" s="58" t="s">
        <v>57</v>
      </c>
      <c r="D16" s="58" t="s">
        <v>666</v>
      </c>
      <c r="E16" s="58" t="s">
        <v>58</v>
      </c>
      <c r="F16" s="65" t="s">
        <v>390</v>
      </c>
      <c r="G16" s="66" t="s">
        <v>59</v>
      </c>
      <c r="H16" s="67" t="s">
        <v>426</v>
      </c>
      <c r="I16" s="68" t="s">
        <v>684</v>
      </c>
      <c r="J16" s="58"/>
    </row>
    <row r="17" spans="1:10" ht="60" customHeight="1" x14ac:dyDescent="0.65">
      <c r="A17" s="58">
        <v>14</v>
      </c>
      <c r="B17" s="58">
        <v>17</v>
      </c>
      <c r="C17" s="58" t="s">
        <v>60</v>
      </c>
      <c r="D17" s="58" t="s">
        <v>668</v>
      </c>
      <c r="E17" s="58" t="s">
        <v>61</v>
      </c>
      <c r="F17" s="65" t="s">
        <v>390</v>
      </c>
      <c r="G17" s="66" t="s">
        <v>62</v>
      </c>
      <c r="H17" s="67" t="s">
        <v>428</v>
      </c>
      <c r="I17" s="68" t="s">
        <v>685</v>
      </c>
      <c r="J17" s="58"/>
    </row>
    <row r="18" spans="1:10" ht="60" customHeight="1" x14ac:dyDescent="0.65">
      <c r="A18" s="58">
        <v>15</v>
      </c>
      <c r="B18" s="58">
        <v>18</v>
      </c>
      <c r="C18" s="58" t="s">
        <v>63</v>
      </c>
      <c r="D18" s="58" t="s">
        <v>668</v>
      </c>
      <c r="E18" s="58" t="s">
        <v>64</v>
      </c>
      <c r="F18" s="65" t="s">
        <v>390</v>
      </c>
      <c r="G18" s="66" t="s">
        <v>65</v>
      </c>
      <c r="H18" s="67" t="s">
        <v>430</v>
      </c>
      <c r="I18" s="69" t="s">
        <v>686</v>
      </c>
      <c r="J18" s="58"/>
    </row>
    <row r="19" spans="1:10" ht="60" customHeight="1" x14ac:dyDescent="0.65">
      <c r="A19" s="58">
        <v>16</v>
      </c>
      <c r="B19" s="58">
        <v>19</v>
      </c>
      <c r="C19" s="58" t="s">
        <v>66</v>
      </c>
      <c r="D19" s="58" t="s">
        <v>668</v>
      </c>
      <c r="E19" s="58" t="s">
        <v>67</v>
      </c>
      <c r="F19" s="65" t="s">
        <v>390</v>
      </c>
      <c r="G19" s="66" t="s">
        <v>68</v>
      </c>
      <c r="H19" s="67" t="s">
        <v>432</v>
      </c>
      <c r="I19" s="68" t="s">
        <v>687</v>
      </c>
      <c r="J19" s="58"/>
    </row>
    <row r="20" spans="1:10" ht="60" customHeight="1" x14ac:dyDescent="0.65">
      <c r="A20" s="58">
        <v>17</v>
      </c>
      <c r="B20" s="58">
        <v>20</v>
      </c>
      <c r="C20" s="58" t="s">
        <v>69</v>
      </c>
      <c r="D20" s="58" t="s">
        <v>668</v>
      </c>
      <c r="E20" s="58" t="s">
        <v>70</v>
      </c>
      <c r="F20" s="65" t="s">
        <v>390</v>
      </c>
      <c r="G20" s="66" t="s">
        <v>71</v>
      </c>
      <c r="H20" s="67" t="s">
        <v>434</v>
      </c>
      <c r="I20" s="68" t="s">
        <v>688</v>
      </c>
      <c r="J20" s="58"/>
    </row>
    <row r="21" spans="1:10" ht="60" customHeight="1" x14ac:dyDescent="0.65">
      <c r="A21" s="58">
        <v>18</v>
      </c>
      <c r="B21" s="58">
        <v>21</v>
      </c>
      <c r="C21" s="58" t="s">
        <v>72</v>
      </c>
      <c r="D21" s="58" t="s">
        <v>666</v>
      </c>
      <c r="E21" s="58" t="s">
        <v>73</v>
      </c>
      <c r="F21" s="65" t="s">
        <v>390</v>
      </c>
      <c r="G21" s="66" t="s">
        <v>74</v>
      </c>
      <c r="H21" s="67" t="s">
        <v>436</v>
      </c>
      <c r="I21" s="68" t="s">
        <v>689</v>
      </c>
      <c r="J21" s="58"/>
    </row>
    <row r="22" spans="1:10" ht="60" customHeight="1" x14ac:dyDescent="0.65">
      <c r="A22" s="58">
        <v>19</v>
      </c>
      <c r="B22" s="58">
        <v>23</v>
      </c>
      <c r="C22" s="58" t="s">
        <v>78</v>
      </c>
      <c r="D22" s="58" t="s">
        <v>668</v>
      </c>
      <c r="E22" s="58" t="s">
        <v>79</v>
      </c>
      <c r="F22" s="65" t="s">
        <v>390</v>
      </c>
      <c r="G22" s="66" t="s">
        <v>80</v>
      </c>
      <c r="H22" s="67" t="s">
        <v>440</v>
      </c>
      <c r="I22" s="68" t="s">
        <v>690</v>
      </c>
      <c r="J22" s="58"/>
    </row>
    <row r="23" spans="1:10" ht="60" customHeight="1" x14ac:dyDescent="0.65">
      <c r="A23" s="58">
        <v>20</v>
      </c>
      <c r="B23" s="58">
        <v>24</v>
      </c>
      <c r="C23" s="58" t="s">
        <v>81</v>
      </c>
      <c r="D23" s="58" t="s">
        <v>668</v>
      </c>
      <c r="E23" s="58" t="s">
        <v>82</v>
      </c>
      <c r="F23" s="65" t="s">
        <v>390</v>
      </c>
      <c r="G23" s="66" t="s">
        <v>83</v>
      </c>
      <c r="H23" s="67" t="s">
        <v>442</v>
      </c>
      <c r="I23" s="68" t="s">
        <v>691</v>
      </c>
      <c r="J23" s="58"/>
    </row>
    <row r="24" spans="1:10" ht="60" customHeight="1" x14ac:dyDescent="0.65">
      <c r="A24" s="58">
        <v>21</v>
      </c>
      <c r="B24" s="58">
        <v>26</v>
      </c>
      <c r="C24" s="58" t="s">
        <v>87</v>
      </c>
      <c r="D24" s="58" t="s">
        <v>668</v>
      </c>
      <c r="E24" s="58" t="s">
        <v>88</v>
      </c>
      <c r="F24" s="65" t="s">
        <v>390</v>
      </c>
      <c r="G24" s="66" t="s">
        <v>89</v>
      </c>
      <c r="H24" s="67" t="s">
        <v>446</v>
      </c>
      <c r="I24" s="68" t="s">
        <v>692</v>
      </c>
      <c r="J24" s="58"/>
    </row>
    <row r="25" spans="1:10" ht="60" customHeight="1" x14ac:dyDescent="0.65">
      <c r="A25" s="58">
        <v>22</v>
      </c>
      <c r="B25" s="58">
        <v>27</v>
      </c>
      <c r="C25" s="58" t="s">
        <v>90</v>
      </c>
      <c r="D25" s="58" t="s">
        <v>668</v>
      </c>
      <c r="E25" s="58" t="s">
        <v>91</v>
      </c>
      <c r="F25" s="65" t="s">
        <v>390</v>
      </c>
      <c r="G25" s="66" t="s">
        <v>92</v>
      </c>
      <c r="H25" s="67" t="s">
        <v>448</v>
      </c>
      <c r="I25" s="68" t="s">
        <v>693</v>
      </c>
      <c r="J25" s="58"/>
    </row>
    <row r="26" spans="1:10" ht="60" customHeight="1" x14ac:dyDescent="0.65">
      <c r="A26" s="58">
        <v>23</v>
      </c>
      <c r="B26" s="58">
        <v>28</v>
      </c>
      <c r="C26" s="58" t="s">
        <v>93</v>
      </c>
      <c r="D26" s="58" t="s">
        <v>668</v>
      </c>
      <c r="E26" s="58" t="s">
        <v>94</v>
      </c>
      <c r="F26" s="65" t="s">
        <v>390</v>
      </c>
      <c r="G26" s="66" t="s">
        <v>95</v>
      </c>
      <c r="H26" s="67" t="s">
        <v>450</v>
      </c>
      <c r="I26" s="68" t="s">
        <v>694</v>
      </c>
      <c r="J26" s="58"/>
    </row>
    <row r="27" spans="1:10" ht="60" customHeight="1" x14ac:dyDescent="0.65">
      <c r="A27" s="58">
        <v>24</v>
      </c>
      <c r="B27" s="58">
        <v>29</v>
      </c>
      <c r="C27" s="58" t="s">
        <v>96</v>
      </c>
      <c r="D27" s="58" t="s">
        <v>668</v>
      </c>
      <c r="E27" s="58" t="s">
        <v>97</v>
      </c>
      <c r="F27" s="65" t="s">
        <v>390</v>
      </c>
      <c r="G27" s="66" t="s">
        <v>98</v>
      </c>
      <c r="H27" s="67" t="s">
        <v>452</v>
      </c>
      <c r="I27" s="68" t="s">
        <v>695</v>
      </c>
      <c r="J27" s="58"/>
    </row>
    <row r="28" spans="1:10" ht="60" customHeight="1" x14ac:dyDescent="0.65">
      <c r="A28" s="58">
        <v>25</v>
      </c>
      <c r="B28" s="58">
        <v>30</v>
      </c>
      <c r="C28" s="58" t="s">
        <v>99</v>
      </c>
      <c r="D28" s="58" t="s">
        <v>668</v>
      </c>
      <c r="E28" s="58" t="s">
        <v>100</v>
      </c>
      <c r="F28" s="65" t="s">
        <v>390</v>
      </c>
      <c r="G28" s="66" t="s">
        <v>101</v>
      </c>
      <c r="H28" s="67" t="s">
        <v>454</v>
      </c>
      <c r="I28" s="68" t="s">
        <v>696</v>
      </c>
      <c r="J28" s="58"/>
    </row>
    <row r="29" spans="1:10" ht="60" customHeight="1" x14ac:dyDescent="0.65">
      <c r="A29" s="58">
        <v>26</v>
      </c>
      <c r="B29" s="58">
        <v>31</v>
      </c>
      <c r="C29" s="58" t="s">
        <v>102</v>
      </c>
      <c r="D29" s="58" t="s">
        <v>668</v>
      </c>
      <c r="E29" s="58" t="s">
        <v>103</v>
      </c>
      <c r="F29" s="65" t="s">
        <v>390</v>
      </c>
      <c r="G29" s="66" t="s">
        <v>104</v>
      </c>
      <c r="H29" s="67" t="s">
        <v>669</v>
      </c>
      <c r="I29" s="68" t="s">
        <v>697</v>
      </c>
      <c r="J29" s="58"/>
    </row>
    <row r="30" spans="1:10" ht="60" customHeight="1" x14ac:dyDescent="0.65">
      <c r="A30" s="58">
        <v>27</v>
      </c>
      <c r="B30" s="58">
        <v>32</v>
      </c>
      <c r="C30" s="58" t="s">
        <v>105</v>
      </c>
      <c r="D30" s="58" t="s">
        <v>666</v>
      </c>
      <c r="E30" s="58" t="s">
        <v>106</v>
      </c>
      <c r="F30" s="65" t="s">
        <v>390</v>
      </c>
      <c r="G30" s="66" t="s">
        <v>107</v>
      </c>
      <c r="H30" s="67" t="s">
        <v>457</v>
      </c>
      <c r="I30" s="68" t="s">
        <v>698</v>
      </c>
      <c r="J30" s="58"/>
    </row>
    <row r="31" spans="1:10" ht="60" customHeight="1" x14ac:dyDescent="0.65">
      <c r="A31" s="58">
        <v>28</v>
      </c>
      <c r="B31" s="58">
        <v>33</v>
      </c>
      <c r="C31" s="58" t="s">
        <v>108</v>
      </c>
      <c r="D31" s="58" t="s">
        <v>666</v>
      </c>
      <c r="E31" s="58" t="s">
        <v>109</v>
      </c>
      <c r="F31" s="65" t="s">
        <v>390</v>
      </c>
      <c r="G31" s="66" t="s">
        <v>110</v>
      </c>
      <c r="H31" s="67" t="s">
        <v>459</v>
      </c>
      <c r="I31" s="68" t="s">
        <v>699</v>
      </c>
      <c r="J31" s="58"/>
    </row>
    <row r="32" spans="1:10" ht="60" customHeight="1" x14ac:dyDescent="0.65">
      <c r="A32" s="58">
        <v>29</v>
      </c>
      <c r="B32" s="58">
        <v>34</v>
      </c>
      <c r="C32" s="58" t="s">
        <v>111</v>
      </c>
      <c r="D32" s="58" t="s">
        <v>668</v>
      </c>
      <c r="E32" s="58" t="s">
        <v>112</v>
      </c>
      <c r="F32" s="65" t="s">
        <v>391</v>
      </c>
      <c r="G32" s="66" t="s">
        <v>113</v>
      </c>
      <c r="H32" s="67" t="s">
        <v>670</v>
      </c>
      <c r="I32" s="68" t="s">
        <v>700</v>
      </c>
      <c r="J32" s="58"/>
    </row>
    <row r="33" spans="1:10" ht="60" customHeight="1" x14ac:dyDescent="0.65">
      <c r="A33" s="58">
        <v>30</v>
      </c>
      <c r="B33" s="58">
        <v>35</v>
      </c>
      <c r="C33" s="58" t="s">
        <v>114</v>
      </c>
      <c r="D33" s="58" t="s">
        <v>666</v>
      </c>
      <c r="E33" s="58" t="s">
        <v>115</v>
      </c>
      <c r="F33" s="65" t="s">
        <v>391</v>
      </c>
      <c r="G33" s="66" t="s">
        <v>116</v>
      </c>
      <c r="H33" s="67" t="s">
        <v>462</v>
      </c>
      <c r="I33" s="68" t="s">
        <v>701</v>
      </c>
      <c r="J33" s="58"/>
    </row>
    <row r="34" spans="1:10" ht="60" customHeight="1" x14ac:dyDescent="0.65">
      <c r="A34" s="58">
        <v>31</v>
      </c>
      <c r="B34" s="58">
        <v>36</v>
      </c>
      <c r="C34" s="58" t="s">
        <v>117</v>
      </c>
      <c r="D34" s="58" t="s">
        <v>668</v>
      </c>
      <c r="E34" s="58" t="s">
        <v>118</v>
      </c>
      <c r="F34" s="65" t="s">
        <v>391</v>
      </c>
      <c r="G34" s="66" t="s">
        <v>119</v>
      </c>
      <c r="H34" s="67" t="s">
        <v>464</v>
      </c>
      <c r="I34" s="68" t="s">
        <v>702</v>
      </c>
      <c r="J34" s="58"/>
    </row>
    <row r="35" spans="1:10" ht="60" customHeight="1" x14ac:dyDescent="0.65">
      <c r="A35" s="58">
        <v>32</v>
      </c>
      <c r="B35" s="58">
        <v>37</v>
      </c>
      <c r="C35" s="58" t="s">
        <v>120</v>
      </c>
      <c r="D35" s="58" t="s">
        <v>666</v>
      </c>
      <c r="E35" s="58" t="s">
        <v>121</v>
      </c>
      <c r="F35" s="65" t="s">
        <v>391</v>
      </c>
      <c r="G35" s="66" t="s">
        <v>122</v>
      </c>
      <c r="H35" s="67" t="s">
        <v>466</v>
      </c>
      <c r="I35" s="68" t="s">
        <v>703</v>
      </c>
      <c r="J35" s="58"/>
    </row>
    <row r="36" spans="1:10" ht="60" customHeight="1" x14ac:dyDescent="0.65">
      <c r="A36" s="58">
        <v>33</v>
      </c>
      <c r="B36" s="58">
        <v>38</v>
      </c>
      <c r="C36" s="58" t="s">
        <v>123</v>
      </c>
      <c r="D36" s="58" t="s">
        <v>668</v>
      </c>
      <c r="E36" s="58" t="s">
        <v>124</v>
      </c>
      <c r="F36" s="65" t="s">
        <v>391</v>
      </c>
      <c r="G36" s="66" t="s">
        <v>125</v>
      </c>
      <c r="H36" s="67" t="s">
        <v>468</v>
      </c>
      <c r="I36" s="68" t="s">
        <v>704</v>
      </c>
      <c r="J36" s="58"/>
    </row>
    <row r="37" spans="1:10" ht="60" customHeight="1" x14ac:dyDescent="0.65">
      <c r="A37" s="58">
        <v>34</v>
      </c>
      <c r="B37" s="58">
        <v>39</v>
      </c>
      <c r="C37" s="58" t="s">
        <v>126</v>
      </c>
      <c r="D37" s="58" t="s">
        <v>668</v>
      </c>
      <c r="E37" s="58" t="s">
        <v>127</v>
      </c>
      <c r="F37" s="65" t="s">
        <v>391</v>
      </c>
      <c r="G37" s="66" t="s">
        <v>128</v>
      </c>
      <c r="H37" s="67" t="s">
        <v>470</v>
      </c>
      <c r="I37" s="68" t="s">
        <v>705</v>
      </c>
      <c r="J37" s="58"/>
    </row>
    <row r="38" spans="1:10" ht="60" customHeight="1" x14ac:dyDescent="0.65">
      <c r="A38" s="58">
        <v>35</v>
      </c>
      <c r="B38" s="58">
        <v>40</v>
      </c>
      <c r="C38" s="58" t="s">
        <v>129</v>
      </c>
      <c r="D38" s="58" t="s">
        <v>666</v>
      </c>
      <c r="E38" s="58" t="s">
        <v>130</v>
      </c>
      <c r="F38" s="65" t="s">
        <v>391</v>
      </c>
      <c r="G38" s="66" t="s">
        <v>131</v>
      </c>
      <c r="H38" s="67" t="s">
        <v>472</v>
      </c>
      <c r="I38" s="68" t="s">
        <v>706</v>
      </c>
      <c r="J38" s="58"/>
    </row>
    <row r="39" spans="1:10" ht="60" customHeight="1" x14ac:dyDescent="0.65">
      <c r="A39" s="58">
        <v>36</v>
      </c>
      <c r="B39" s="58">
        <v>41</v>
      </c>
      <c r="C39" s="58" t="s">
        <v>132</v>
      </c>
      <c r="D39" s="58" t="s">
        <v>668</v>
      </c>
      <c r="E39" s="58" t="s">
        <v>133</v>
      </c>
      <c r="F39" s="65" t="s">
        <v>391</v>
      </c>
      <c r="G39" s="66" t="s">
        <v>134</v>
      </c>
      <c r="H39" s="67" t="s">
        <v>474</v>
      </c>
      <c r="I39" s="68" t="s">
        <v>707</v>
      </c>
      <c r="J39" s="58"/>
    </row>
    <row r="40" spans="1:10" ht="60" customHeight="1" x14ac:dyDescent="0.65">
      <c r="A40" s="58">
        <v>37</v>
      </c>
      <c r="B40" s="58">
        <v>42</v>
      </c>
      <c r="C40" s="58" t="s">
        <v>135</v>
      </c>
      <c r="D40" s="58" t="s">
        <v>668</v>
      </c>
      <c r="E40" s="58" t="s">
        <v>121</v>
      </c>
      <c r="F40" s="65" t="s">
        <v>391</v>
      </c>
      <c r="G40" s="66" t="s">
        <v>136</v>
      </c>
      <c r="H40" s="67" t="s">
        <v>476</v>
      </c>
      <c r="I40" s="68" t="s">
        <v>708</v>
      </c>
      <c r="J40" s="58"/>
    </row>
    <row r="41" spans="1:10" ht="60" customHeight="1" x14ac:dyDescent="0.65">
      <c r="A41" s="58">
        <v>38</v>
      </c>
      <c r="B41" s="58">
        <v>43</v>
      </c>
      <c r="C41" s="58" t="s">
        <v>137</v>
      </c>
      <c r="D41" s="58" t="s">
        <v>666</v>
      </c>
      <c r="E41" s="58" t="s">
        <v>138</v>
      </c>
      <c r="F41" s="65" t="s">
        <v>391</v>
      </c>
      <c r="G41" s="66" t="s">
        <v>139</v>
      </c>
      <c r="H41" s="67" t="s">
        <v>478</v>
      </c>
      <c r="I41" s="68" t="s">
        <v>709</v>
      </c>
      <c r="J41" s="58"/>
    </row>
    <row r="42" spans="1:10" ht="60" customHeight="1" x14ac:dyDescent="0.65">
      <c r="A42" s="58">
        <v>39</v>
      </c>
      <c r="B42" s="58">
        <v>44</v>
      </c>
      <c r="C42" s="58" t="s">
        <v>140</v>
      </c>
      <c r="D42" s="58" t="s">
        <v>668</v>
      </c>
      <c r="E42" s="58" t="s">
        <v>141</v>
      </c>
      <c r="F42" s="65" t="s">
        <v>391</v>
      </c>
      <c r="G42" s="66" t="s">
        <v>142</v>
      </c>
      <c r="H42" s="67" t="s">
        <v>480</v>
      </c>
      <c r="I42" s="68" t="s">
        <v>710</v>
      </c>
      <c r="J42" s="58"/>
    </row>
    <row r="43" spans="1:10" ht="60" customHeight="1" x14ac:dyDescent="0.65">
      <c r="A43" s="58">
        <v>40</v>
      </c>
      <c r="B43" s="58">
        <v>45</v>
      </c>
      <c r="C43" s="58" t="s">
        <v>143</v>
      </c>
      <c r="D43" s="58" t="s">
        <v>668</v>
      </c>
      <c r="E43" s="58" t="s">
        <v>144</v>
      </c>
      <c r="F43" s="65" t="s">
        <v>391</v>
      </c>
      <c r="G43" s="66" t="s">
        <v>145</v>
      </c>
      <c r="H43" s="67" t="s">
        <v>482</v>
      </c>
      <c r="I43" s="68" t="s">
        <v>711</v>
      </c>
      <c r="J43" s="58"/>
    </row>
    <row r="44" spans="1:10" ht="60" customHeight="1" x14ac:dyDescent="0.65">
      <c r="A44" s="58">
        <v>41</v>
      </c>
      <c r="B44" s="58">
        <v>46</v>
      </c>
      <c r="C44" s="58" t="s">
        <v>146</v>
      </c>
      <c r="D44" s="58" t="s">
        <v>668</v>
      </c>
      <c r="E44" s="58" t="s">
        <v>147</v>
      </c>
      <c r="F44" s="65" t="s">
        <v>391</v>
      </c>
      <c r="G44" s="66" t="s">
        <v>148</v>
      </c>
      <c r="H44" s="67" t="s">
        <v>484</v>
      </c>
      <c r="I44" s="68" t="s">
        <v>712</v>
      </c>
      <c r="J44" s="58"/>
    </row>
    <row r="45" spans="1:10" ht="60" customHeight="1" x14ac:dyDescent="0.65">
      <c r="A45" s="58">
        <v>42</v>
      </c>
      <c r="B45" s="58">
        <v>47</v>
      </c>
      <c r="C45" s="58" t="s">
        <v>149</v>
      </c>
      <c r="D45" s="58" t="s">
        <v>666</v>
      </c>
      <c r="E45" s="58" t="s">
        <v>150</v>
      </c>
      <c r="F45" s="65" t="s">
        <v>391</v>
      </c>
      <c r="G45" s="66" t="s">
        <v>151</v>
      </c>
      <c r="H45" s="67" t="s">
        <v>486</v>
      </c>
      <c r="I45" s="68" t="s">
        <v>713</v>
      </c>
      <c r="J45" s="58"/>
    </row>
    <row r="46" spans="1:10" ht="60" customHeight="1" x14ac:dyDescent="0.65">
      <c r="A46" s="58">
        <v>43</v>
      </c>
      <c r="B46" s="58">
        <v>48</v>
      </c>
      <c r="C46" s="58" t="s">
        <v>152</v>
      </c>
      <c r="D46" s="58" t="s">
        <v>668</v>
      </c>
      <c r="E46" s="58" t="s">
        <v>153</v>
      </c>
      <c r="F46" s="65" t="s">
        <v>391</v>
      </c>
      <c r="G46" s="66" t="s">
        <v>154</v>
      </c>
      <c r="H46" s="67" t="s">
        <v>488</v>
      </c>
      <c r="I46" s="68" t="s">
        <v>714</v>
      </c>
      <c r="J46" s="58"/>
    </row>
    <row r="47" spans="1:10" ht="60" customHeight="1" x14ac:dyDescent="0.65">
      <c r="A47" s="58">
        <v>44</v>
      </c>
      <c r="B47" s="58">
        <v>49</v>
      </c>
      <c r="C47" s="58" t="s">
        <v>155</v>
      </c>
      <c r="D47" s="58" t="s">
        <v>668</v>
      </c>
      <c r="E47" s="58" t="s">
        <v>156</v>
      </c>
      <c r="F47" s="65" t="s">
        <v>391</v>
      </c>
      <c r="G47" s="66" t="s">
        <v>157</v>
      </c>
      <c r="H47" s="67" t="s">
        <v>490</v>
      </c>
      <c r="I47" s="68" t="s">
        <v>715</v>
      </c>
      <c r="J47" s="58"/>
    </row>
    <row r="48" spans="1:10" ht="60" customHeight="1" x14ac:dyDescent="0.65">
      <c r="A48" s="58">
        <v>45</v>
      </c>
      <c r="B48" s="58">
        <v>50</v>
      </c>
      <c r="C48" s="58" t="s">
        <v>158</v>
      </c>
      <c r="D48" s="58" t="s">
        <v>666</v>
      </c>
      <c r="E48" s="58" t="s">
        <v>159</v>
      </c>
      <c r="F48" s="65" t="s">
        <v>391</v>
      </c>
      <c r="G48" s="66" t="s">
        <v>160</v>
      </c>
      <c r="H48" s="67" t="s">
        <v>492</v>
      </c>
      <c r="I48" s="68" t="s">
        <v>716</v>
      </c>
      <c r="J48" s="58"/>
    </row>
    <row r="49" spans="1:10" ht="60" customHeight="1" x14ac:dyDescent="0.65">
      <c r="A49" s="58">
        <v>46</v>
      </c>
      <c r="B49" s="58">
        <v>51</v>
      </c>
      <c r="C49" s="58" t="s">
        <v>161</v>
      </c>
      <c r="D49" s="58" t="s">
        <v>668</v>
      </c>
      <c r="E49" s="58" t="s">
        <v>153</v>
      </c>
      <c r="F49" s="65" t="s">
        <v>391</v>
      </c>
      <c r="G49" s="66" t="s">
        <v>162</v>
      </c>
      <c r="H49" s="67" t="s">
        <v>494</v>
      </c>
      <c r="I49" s="68" t="s">
        <v>717</v>
      </c>
      <c r="J49" s="58"/>
    </row>
    <row r="50" spans="1:10" ht="60" customHeight="1" x14ac:dyDescent="0.65">
      <c r="A50" s="58">
        <v>47</v>
      </c>
      <c r="B50" s="58">
        <v>52</v>
      </c>
      <c r="C50" s="58" t="s">
        <v>163</v>
      </c>
      <c r="D50" s="58" t="s">
        <v>668</v>
      </c>
      <c r="E50" s="58" t="s">
        <v>164</v>
      </c>
      <c r="F50" s="65" t="s">
        <v>391</v>
      </c>
      <c r="G50" s="66" t="s">
        <v>165</v>
      </c>
      <c r="H50" s="67" t="s">
        <v>496</v>
      </c>
      <c r="I50" s="68" t="s">
        <v>718</v>
      </c>
      <c r="J50" s="58"/>
    </row>
    <row r="51" spans="1:10" ht="60" customHeight="1" x14ac:dyDescent="0.65">
      <c r="A51" s="58">
        <v>48</v>
      </c>
      <c r="B51" s="58">
        <v>53</v>
      </c>
      <c r="C51" s="58" t="s">
        <v>166</v>
      </c>
      <c r="D51" s="58" t="s">
        <v>668</v>
      </c>
      <c r="E51" s="58" t="s">
        <v>167</v>
      </c>
      <c r="F51" s="65" t="s">
        <v>391</v>
      </c>
      <c r="G51" s="66" t="s">
        <v>168</v>
      </c>
      <c r="H51" s="67" t="s">
        <v>498</v>
      </c>
      <c r="I51" s="68" t="s">
        <v>719</v>
      </c>
      <c r="J51" s="58"/>
    </row>
    <row r="52" spans="1:10" ht="60" customHeight="1" x14ac:dyDescent="0.65">
      <c r="A52" s="58">
        <v>49</v>
      </c>
      <c r="B52" s="58">
        <v>54</v>
      </c>
      <c r="C52" s="58" t="s">
        <v>169</v>
      </c>
      <c r="D52" s="58" t="s">
        <v>668</v>
      </c>
      <c r="E52" s="58" t="s">
        <v>170</v>
      </c>
      <c r="F52" s="65" t="s">
        <v>391</v>
      </c>
      <c r="G52" s="66" t="s">
        <v>171</v>
      </c>
      <c r="H52" s="67" t="s">
        <v>500</v>
      </c>
      <c r="I52" s="68" t="s">
        <v>720</v>
      </c>
      <c r="J52" s="58"/>
    </row>
    <row r="53" spans="1:10" ht="60" customHeight="1" x14ac:dyDescent="0.65">
      <c r="A53" s="58">
        <v>50</v>
      </c>
      <c r="B53" s="58">
        <v>55</v>
      </c>
      <c r="C53" s="58" t="s">
        <v>172</v>
      </c>
      <c r="D53" s="58" t="s">
        <v>666</v>
      </c>
      <c r="E53" s="58" t="s">
        <v>173</v>
      </c>
      <c r="F53" s="65" t="s">
        <v>391</v>
      </c>
      <c r="G53" s="66" t="s">
        <v>174</v>
      </c>
      <c r="H53" s="67" t="s">
        <v>502</v>
      </c>
      <c r="I53" s="68" t="s">
        <v>721</v>
      </c>
      <c r="J53" s="58"/>
    </row>
    <row r="54" spans="1:10" ht="60" customHeight="1" x14ac:dyDescent="0.65">
      <c r="A54" s="58">
        <v>51</v>
      </c>
      <c r="B54" s="58">
        <v>56</v>
      </c>
      <c r="C54" s="58" t="s">
        <v>175</v>
      </c>
      <c r="D54" s="58" t="s">
        <v>666</v>
      </c>
      <c r="E54" s="58" t="s">
        <v>176</v>
      </c>
      <c r="F54" s="65" t="s">
        <v>391</v>
      </c>
      <c r="G54" s="66" t="s">
        <v>177</v>
      </c>
      <c r="H54" s="67" t="s">
        <v>504</v>
      </c>
      <c r="I54" s="68" t="s">
        <v>722</v>
      </c>
      <c r="J54" s="58"/>
    </row>
    <row r="55" spans="1:10" ht="60" customHeight="1" x14ac:dyDescent="0.65">
      <c r="A55" s="58">
        <v>52</v>
      </c>
      <c r="B55" s="58">
        <v>57</v>
      </c>
      <c r="C55" s="58" t="s">
        <v>178</v>
      </c>
      <c r="D55" s="58" t="s">
        <v>668</v>
      </c>
      <c r="E55" s="58" t="s">
        <v>179</v>
      </c>
      <c r="F55" s="65" t="s">
        <v>391</v>
      </c>
      <c r="G55" s="66" t="s">
        <v>180</v>
      </c>
      <c r="H55" s="67" t="s">
        <v>506</v>
      </c>
      <c r="I55" s="68" t="s">
        <v>723</v>
      </c>
      <c r="J55" s="58"/>
    </row>
    <row r="56" spans="1:10" ht="60" customHeight="1" x14ac:dyDescent="0.65">
      <c r="A56" s="58">
        <v>53</v>
      </c>
      <c r="B56" s="58">
        <v>58</v>
      </c>
      <c r="C56" s="58" t="s">
        <v>181</v>
      </c>
      <c r="D56" s="58" t="s">
        <v>666</v>
      </c>
      <c r="E56" s="58" t="s">
        <v>182</v>
      </c>
      <c r="F56" s="65" t="s">
        <v>391</v>
      </c>
      <c r="G56" s="66" t="s">
        <v>183</v>
      </c>
      <c r="H56" s="67" t="s">
        <v>508</v>
      </c>
      <c r="I56" s="68" t="s">
        <v>724</v>
      </c>
      <c r="J56" s="58"/>
    </row>
    <row r="57" spans="1:10" ht="60" customHeight="1" x14ac:dyDescent="0.65">
      <c r="A57" s="58">
        <v>54</v>
      </c>
      <c r="B57" s="58">
        <v>59</v>
      </c>
      <c r="C57" s="58" t="s">
        <v>184</v>
      </c>
      <c r="D57" s="58" t="s">
        <v>668</v>
      </c>
      <c r="E57" s="58" t="s">
        <v>185</v>
      </c>
      <c r="F57" s="65" t="s">
        <v>391</v>
      </c>
      <c r="G57" s="66" t="s">
        <v>186</v>
      </c>
      <c r="H57" s="67" t="s">
        <v>510</v>
      </c>
      <c r="I57" s="68" t="s">
        <v>725</v>
      </c>
      <c r="J57" s="58"/>
    </row>
    <row r="58" spans="1:10" ht="60" customHeight="1" x14ac:dyDescent="0.65">
      <c r="A58" s="58">
        <v>55</v>
      </c>
      <c r="B58" s="58">
        <v>60</v>
      </c>
      <c r="C58" s="58" t="s">
        <v>187</v>
      </c>
      <c r="D58" s="58" t="s">
        <v>666</v>
      </c>
      <c r="E58" s="58" t="s">
        <v>188</v>
      </c>
      <c r="F58" s="65" t="s">
        <v>391</v>
      </c>
      <c r="G58" s="66" t="s">
        <v>189</v>
      </c>
      <c r="H58" s="67" t="s">
        <v>512</v>
      </c>
      <c r="I58" s="68" t="s">
        <v>726</v>
      </c>
      <c r="J58" s="58"/>
    </row>
    <row r="59" spans="1:10" ht="60" customHeight="1" x14ac:dyDescent="0.65">
      <c r="A59" s="58">
        <v>56</v>
      </c>
      <c r="B59" s="58">
        <v>61</v>
      </c>
      <c r="C59" s="58" t="s">
        <v>190</v>
      </c>
      <c r="D59" s="58" t="s">
        <v>666</v>
      </c>
      <c r="E59" s="58" t="s">
        <v>191</v>
      </c>
      <c r="F59" s="65" t="s">
        <v>391</v>
      </c>
      <c r="G59" s="66" t="s">
        <v>192</v>
      </c>
      <c r="H59" s="67" t="s">
        <v>514</v>
      </c>
      <c r="I59" s="68" t="s">
        <v>727</v>
      </c>
      <c r="J59" s="58"/>
    </row>
    <row r="60" spans="1:10" ht="60" customHeight="1" x14ac:dyDescent="0.65">
      <c r="A60" s="58">
        <v>57</v>
      </c>
      <c r="B60" s="58">
        <v>62</v>
      </c>
      <c r="C60" s="58" t="s">
        <v>193</v>
      </c>
      <c r="D60" s="58" t="s">
        <v>668</v>
      </c>
      <c r="E60" s="58" t="s">
        <v>194</v>
      </c>
      <c r="F60" s="65" t="s">
        <v>392</v>
      </c>
      <c r="G60" s="66" t="s">
        <v>195</v>
      </c>
      <c r="H60" s="67" t="s">
        <v>516</v>
      </c>
      <c r="I60" s="68" t="s">
        <v>728</v>
      </c>
      <c r="J60" s="58"/>
    </row>
    <row r="61" spans="1:10" ht="60" customHeight="1" x14ac:dyDescent="0.65">
      <c r="A61" s="58">
        <v>58</v>
      </c>
      <c r="B61" s="58">
        <v>63</v>
      </c>
      <c r="C61" s="58" t="s">
        <v>196</v>
      </c>
      <c r="D61" s="58" t="s">
        <v>668</v>
      </c>
      <c r="E61" s="58" t="s">
        <v>197</v>
      </c>
      <c r="F61" s="65" t="s">
        <v>392</v>
      </c>
      <c r="G61" s="66" t="s">
        <v>198</v>
      </c>
      <c r="H61" s="67" t="s">
        <v>518</v>
      </c>
      <c r="I61" s="68" t="s">
        <v>729</v>
      </c>
      <c r="J61" s="58"/>
    </row>
    <row r="62" spans="1:10" ht="60" customHeight="1" x14ac:dyDescent="0.65">
      <c r="A62" s="58">
        <v>59</v>
      </c>
      <c r="B62" s="58">
        <v>64</v>
      </c>
      <c r="C62" s="58" t="s">
        <v>199</v>
      </c>
      <c r="D62" s="58" t="s">
        <v>668</v>
      </c>
      <c r="E62" s="58" t="s">
        <v>200</v>
      </c>
      <c r="F62" s="65" t="s">
        <v>392</v>
      </c>
      <c r="G62" s="66" t="s">
        <v>201</v>
      </c>
      <c r="H62" s="67" t="s">
        <v>520</v>
      </c>
      <c r="I62" s="68" t="s">
        <v>730</v>
      </c>
      <c r="J62" s="58"/>
    </row>
    <row r="63" spans="1:10" ht="60" customHeight="1" x14ac:dyDescent="0.65">
      <c r="A63" s="58">
        <v>60</v>
      </c>
      <c r="B63" s="58">
        <v>65</v>
      </c>
      <c r="C63" s="58" t="s">
        <v>202</v>
      </c>
      <c r="D63" s="58" t="s">
        <v>668</v>
      </c>
      <c r="E63" s="58" t="s">
        <v>203</v>
      </c>
      <c r="F63" s="65" t="s">
        <v>392</v>
      </c>
      <c r="G63" s="66" t="s">
        <v>204</v>
      </c>
      <c r="H63" s="67" t="s">
        <v>522</v>
      </c>
      <c r="I63" s="68" t="s">
        <v>731</v>
      </c>
      <c r="J63" s="58"/>
    </row>
    <row r="64" spans="1:10" ht="60" customHeight="1" x14ac:dyDescent="0.65">
      <c r="A64" s="58">
        <v>61</v>
      </c>
      <c r="B64" s="58">
        <v>66</v>
      </c>
      <c r="C64" s="58" t="s">
        <v>205</v>
      </c>
      <c r="D64" s="58" t="s">
        <v>666</v>
      </c>
      <c r="E64" s="58" t="s">
        <v>206</v>
      </c>
      <c r="F64" s="65" t="s">
        <v>392</v>
      </c>
      <c r="G64" s="66" t="s">
        <v>207</v>
      </c>
      <c r="H64" s="67" t="s">
        <v>524</v>
      </c>
      <c r="I64" s="68" t="s">
        <v>732</v>
      </c>
      <c r="J64" s="58"/>
    </row>
    <row r="65" spans="1:10" ht="60" customHeight="1" x14ac:dyDescent="0.65">
      <c r="A65" s="58">
        <v>62</v>
      </c>
      <c r="B65" s="58">
        <v>67</v>
      </c>
      <c r="C65" s="58" t="s">
        <v>208</v>
      </c>
      <c r="D65" s="58" t="s">
        <v>668</v>
      </c>
      <c r="E65" s="58" t="s">
        <v>209</v>
      </c>
      <c r="F65" s="65" t="s">
        <v>392</v>
      </c>
      <c r="G65" s="66" t="s">
        <v>210</v>
      </c>
      <c r="H65" s="67" t="s">
        <v>526</v>
      </c>
      <c r="I65" s="68" t="s">
        <v>733</v>
      </c>
      <c r="J65" s="58"/>
    </row>
    <row r="66" spans="1:10" ht="60" customHeight="1" x14ac:dyDescent="0.65">
      <c r="A66" s="58">
        <v>63</v>
      </c>
      <c r="B66" s="58">
        <v>68</v>
      </c>
      <c r="C66" s="58" t="s">
        <v>211</v>
      </c>
      <c r="D66" s="58" t="s">
        <v>666</v>
      </c>
      <c r="E66" s="58" t="s">
        <v>212</v>
      </c>
      <c r="F66" s="65" t="s">
        <v>392</v>
      </c>
      <c r="G66" s="66" t="s">
        <v>213</v>
      </c>
      <c r="H66" s="67" t="s">
        <v>528</v>
      </c>
      <c r="I66" s="68" t="s">
        <v>734</v>
      </c>
      <c r="J66" s="58"/>
    </row>
    <row r="67" spans="1:10" ht="60" customHeight="1" x14ac:dyDescent="0.65">
      <c r="A67" s="58">
        <v>64</v>
      </c>
      <c r="B67" s="58">
        <v>69</v>
      </c>
      <c r="C67" s="58" t="s">
        <v>214</v>
      </c>
      <c r="D67" s="58" t="s">
        <v>666</v>
      </c>
      <c r="E67" s="58" t="s">
        <v>215</v>
      </c>
      <c r="F67" s="65" t="s">
        <v>392</v>
      </c>
      <c r="G67" s="66" t="s">
        <v>216</v>
      </c>
      <c r="H67" s="67" t="s">
        <v>530</v>
      </c>
      <c r="I67" s="68" t="s">
        <v>735</v>
      </c>
      <c r="J67" s="58"/>
    </row>
    <row r="68" spans="1:10" ht="60" customHeight="1" x14ac:dyDescent="0.65">
      <c r="A68" s="58">
        <v>65</v>
      </c>
      <c r="B68" s="58">
        <v>70</v>
      </c>
      <c r="C68" s="58" t="s">
        <v>217</v>
      </c>
      <c r="D68" s="58" t="s">
        <v>666</v>
      </c>
      <c r="E68" s="58" t="s">
        <v>218</v>
      </c>
      <c r="F68" s="65" t="s">
        <v>392</v>
      </c>
      <c r="G68" s="66" t="s">
        <v>219</v>
      </c>
      <c r="H68" s="67" t="s">
        <v>532</v>
      </c>
      <c r="I68" s="68" t="s">
        <v>736</v>
      </c>
      <c r="J68" s="58"/>
    </row>
    <row r="69" spans="1:10" ht="60" customHeight="1" x14ac:dyDescent="0.65">
      <c r="A69" s="58">
        <v>66</v>
      </c>
      <c r="B69" s="58">
        <v>71</v>
      </c>
      <c r="C69" s="58" t="s">
        <v>220</v>
      </c>
      <c r="D69" s="58" t="s">
        <v>668</v>
      </c>
      <c r="E69" s="58" t="s">
        <v>221</v>
      </c>
      <c r="F69" s="65" t="s">
        <v>392</v>
      </c>
      <c r="G69" s="66" t="s">
        <v>222</v>
      </c>
      <c r="H69" s="67" t="s">
        <v>534</v>
      </c>
      <c r="I69" s="68" t="s">
        <v>737</v>
      </c>
      <c r="J69" s="58"/>
    </row>
    <row r="70" spans="1:10" ht="60" customHeight="1" x14ac:dyDescent="0.65">
      <c r="A70" s="58">
        <v>67</v>
      </c>
      <c r="B70" s="58">
        <v>72</v>
      </c>
      <c r="C70" s="58" t="s">
        <v>223</v>
      </c>
      <c r="D70" s="58" t="s">
        <v>668</v>
      </c>
      <c r="E70" s="58" t="s">
        <v>224</v>
      </c>
      <c r="F70" s="65" t="s">
        <v>392</v>
      </c>
      <c r="G70" s="66" t="s">
        <v>225</v>
      </c>
      <c r="H70" s="67" t="s">
        <v>536</v>
      </c>
      <c r="I70" s="68" t="s">
        <v>738</v>
      </c>
      <c r="J70" s="58"/>
    </row>
    <row r="71" spans="1:10" ht="60" customHeight="1" x14ac:dyDescent="0.65">
      <c r="A71" s="58">
        <v>68</v>
      </c>
      <c r="B71" s="58">
        <v>73</v>
      </c>
      <c r="C71" s="58" t="s">
        <v>226</v>
      </c>
      <c r="D71" s="58" t="s">
        <v>668</v>
      </c>
      <c r="E71" s="58" t="s">
        <v>227</v>
      </c>
      <c r="F71" s="65" t="s">
        <v>392</v>
      </c>
      <c r="G71" s="66" t="s">
        <v>228</v>
      </c>
      <c r="H71" s="67" t="s">
        <v>538</v>
      </c>
      <c r="I71" s="68" t="s">
        <v>739</v>
      </c>
      <c r="J71" s="58"/>
    </row>
    <row r="72" spans="1:10" ht="60" customHeight="1" x14ac:dyDescent="0.65">
      <c r="A72" s="58">
        <v>69</v>
      </c>
      <c r="B72" s="58">
        <v>75</v>
      </c>
      <c r="C72" s="58" t="s">
        <v>232</v>
      </c>
      <c r="D72" s="58" t="s">
        <v>668</v>
      </c>
      <c r="E72" s="58" t="s">
        <v>233</v>
      </c>
      <c r="F72" s="65" t="s">
        <v>392</v>
      </c>
      <c r="G72" s="66" t="s">
        <v>234</v>
      </c>
      <c r="H72" s="67" t="s">
        <v>542</v>
      </c>
      <c r="I72" s="68" t="s">
        <v>740</v>
      </c>
      <c r="J72" s="58"/>
    </row>
    <row r="73" spans="1:10" ht="60" customHeight="1" x14ac:dyDescent="0.65">
      <c r="A73" s="58">
        <v>70</v>
      </c>
      <c r="B73" s="58">
        <v>76</v>
      </c>
      <c r="C73" s="58" t="s">
        <v>235</v>
      </c>
      <c r="D73" s="58" t="s">
        <v>668</v>
      </c>
      <c r="E73" s="58" t="s">
        <v>236</v>
      </c>
      <c r="F73" s="65" t="s">
        <v>392</v>
      </c>
      <c r="G73" s="66" t="s">
        <v>237</v>
      </c>
      <c r="H73" s="67" t="s">
        <v>544</v>
      </c>
      <c r="I73" s="68" t="s">
        <v>741</v>
      </c>
      <c r="J73" s="58"/>
    </row>
    <row r="74" spans="1:10" ht="60" customHeight="1" x14ac:dyDescent="0.65">
      <c r="A74" s="58">
        <v>71</v>
      </c>
      <c r="B74" s="58">
        <v>77</v>
      </c>
      <c r="C74" s="58" t="s">
        <v>238</v>
      </c>
      <c r="D74" s="58" t="s">
        <v>668</v>
      </c>
      <c r="E74" s="58" t="s">
        <v>239</v>
      </c>
      <c r="F74" s="65" t="s">
        <v>392</v>
      </c>
      <c r="G74" s="66" t="s">
        <v>240</v>
      </c>
      <c r="H74" s="67" t="s">
        <v>546</v>
      </c>
      <c r="I74" s="68" t="s">
        <v>742</v>
      </c>
      <c r="J74" s="58"/>
    </row>
    <row r="75" spans="1:10" ht="60" customHeight="1" x14ac:dyDescent="0.65">
      <c r="A75" s="58">
        <v>72</v>
      </c>
      <c r="B75" s="58">
        <v>78</v>
      </c>
      <c r="C75" s="58" t="s">
        <v>241</v>
      </c>
      <c r="D75" s="58" t="s">
        <v>668</v>
      </c>
      <c r="E75" s="58" t="s">
        <v>242</v>
      </c>
      <c r="F75" s="65" t="s">
        <v>392</v>
      </c>
      <c r="G75" s="66" t="s">
        <v>243</v>
      </c>
      <c r="H75" s="67" t="s">
        <v>548</v>
      </c>
      <c r="I75" s="68" t="s">
        <v>743</v>
      </c>
      <c r="J75" s="58"/>
    </row>
    <row r="76" spans="1:10" ht="60" customHeight="1" x14ac:dyDescent="0.65">
      <c r="A76" s="58">
        <v>73</v>
      </c>
      <c r="B76" s="58">
        <v>79</v>
      </c>
      <c r="C76" s="58" t="s">
        <v>244</v>
      </c>
      <c r="D76" s="58" t="s">
        <v>668</v>
      </c>
      <c r="E76" s="58" t="s">
        <v>245</v>
      </c>
      <c r="F76" s="65" t="s">
        <v>392</v>
      </c>
      <c r="G76" s="66" t="s">
        <v>246</v>
      </c>
      <c r="H76" s="67" t="s">
        <v>550</v>
      </c>
      <c r="I76" s="68" t="s">
        <v>744</v>
      </c>
      <c r="J76" s="58"/>
    </row>
    <row r="77" spans="1:10" ht="60" customHeight="1" x14ac:dyDescent="0.65">
      <c r="A77" s="58">
        <v>74</v>
      </c>
      <c r="B77" s="58">
        <v>80</v>
      </c>
      <c r="C77" s="58" t="s">
        <v>247</v>
      </c>
      <c r="D77" s="58" t="s">
        <v>668</v>
      </c>
      <c r="E77" s="58" t="s">
        <v>248</v>
      </c>
      <c r="F77" s="65" t="s">
        <v>392</v>
      </c>
      <c r="G77" s="66" t="s">
        <v>249</v>
      </c>
      <c r="H77" s="67" t="s">
        <v>552</v>
      </c>
      <c r="I77" s="68" t="s">
        <v>745</v>
      </c>
      <c r="J77" s="58"/>
    </row>
    <row r="78" spans="1:10" ht="60" customHeight="1" x14ac:dyDescent="0.65">
      <c r="A78" s="58">
        <v>75</v>
      </c>
      <c r="B78" s="58">
        <v>81</v>
      </c>
      <c r="C78" s="58" t="s">
        <v>250</v>
      </c>
      <c r="D78" s="58" t="s">
        <v>666</v>
      </c>
      <c r="E78" s="58" t="s">
        <v>251</v>
      </c>
      <c r="F78" s="65" t="s">
        <v>392</v>
      </c>
      <c r="G78" s="66" t="s">
        <v>252</v>
      </c>
      <c r="H78" s="67" t="s">
        <v>554</v>
      </c>
      <c r="I78" s="68" t="s">
        <v>746</v>
      </c>
      <c r="J78" s="58"/>
    </row>
    <row r="79" spans="1:10" ht="60" customHeight="1" x14ac:dyDescent="0.65">
      <c r="A79" s="58">
        <v>76</v>
      </c>
      <c r="B79" s="58">
        <v>84</v>
      </c>
      <c r="C79" s="58" t="s">
        <v>259</v>
      </c>
      <c r="D79" s="58" t="s">
        <v>668</v>
      </c>
      <c r="E79" s="58" t="s">
        <v>260</v>
      </c>
      <c r="F79" s="65" t="s">
        <v>393</v>
      </c>
      <c r="G79" s="66" t="s">
        <v>261</v>
      </c>
      <c r="H79" s="67" t="s">
        <v>560</v>
      </c>
      <c r="I79" s="68" t="s">
        <v>747</v>
      </c>
      <c r="J79" s="58"/>
    </row>
    <row r="80" spans="1:10" ht="60" customHeight="1" x14ac:dyDescent="0.65">
      <c r="A80" s="58">
        <v>77</v>
      </c>
      <c r="B80" s="58">
        <v>85</v>
      </c>
      <c r="C80" s="58" t="s">
        <v>262</v>
      </c>
      <c r="D80" s="58" t="s">
        <v>668</v>
      </c>
      <c r="E80" s="58" t="s">
        <v>263</v>
      </c>
      <c r="F80" s="65" t="s">
        <v>393</v>
      </c>
      <c r="G80" s="66" t="s">
        <v>264</v>
      </c>
      <c r="H80" s="67" t="s">
        <v>671</v>
      </c>
      <c r="I80" s="68" t="s">
        <v>748</v>
      </c>
      <c r="J80" s="58"/>
    </row>
    <row r="81" spans="1:10" ht="60" customHeight="1" x14ac:dyDescent="0.65">
      <c r="A81" s="58">
        <v>78</v>
      </c>
      <c r="B81" s="58">
        <v>86</v>
      </c>
      <c r="C81" s="58" t="s">
        <v>265</v>
      </c>
      <c r="D81" s="58" t="s">
        <v>668</v>
      </c>
      <c r="E81" s="58" t="s">
        <v>266</v>
      </c>
      <c r="F81" s="65" t="s">
        <v>393</v>
      </c>
      <c r="G81" s="66" t="s">
        <v>267</v>
      </c>
      <c r="H81" s="67" t="s">
        <v>564</v>
      </c>
      <c r="I81" s="68" t="s">
        <v>749</v>
      </c>
      <c r="J81" s="58"/>
    </row>
    <row r="82" spans="1:10" ht="60" customHeight="1" x14ac:dyDescent="0.65">
      <c r="A82" s="58">
        <v>79</v>
      </c>
      <c r="B82" s="58">
        <v>87</v>
      </c>
      <c r="C82" s="58" t="s">
        <v>268</v>
      </c>
      <c r="D82" s="58" t="s">
        <v>668</v>
      </c>
      <c r="E82" s="58" t="s">
        <v>269</v>
      </c>
      <c r="F82" s="65" t="s">
        <v>393</v>
      </c>
      <c r="G82" s="66" t="s">
        <v>270</v>
      </c>
      <c r="H82" s="67" t="s">
        <v>566</v>
      </c>
      <c r="I82" s="68" t="s">
        <v>750</v>
      </c>
      <c r="J82" s="58"/>
    </row>
    <row r="83" spans="1:10" ht="60" customHeight="1" x14ac:dyDescent="0.65">
      <c r="A83" s="58">
        <v>80</v>
      </c>
      <c r="B83" s="58">
        <v>88</v>
      </c>
      <c r="C83" s="58" t="s">
        <v>271</v>
      </c>
      <c r="D83" s="58" t="s">
        <v>668</v>
      </c>
      <c r="E83" s="58" t="s">
        <v>272</v>
      </c>
      <c r="F83" s="65" t="s">
        <v>393</v>
      </c>
      <c r="G83" s="66" t="s">
        <v>273</v>
      </c>
      <c r="H83" s="67" t="s">
        <v>567</v>
      </c>
      <c r="I83" s="68" t="s">
        <v>751</v>
      </c>
      <c r="J83" s="58"/>
    </row>
    <row r="84" spans="1:10" ht="60" customHeight="1" x14ac:dyDescent="0.65">
      <c r="A84" s="58">
        <v>81</v>
      </c>
      <c r="B84" s="58">
        <v>90</v>
      </c>
      <c r="C84" s="58" t="s">
        <v>277</v>
      </c>
      <c r="D84" s="58" t="s">
        <v>668</v>
      </c>
      <c r="E84" s="58" t="s">
        <v>278</v>
      </c>
      <c r="F84" s="65" t="s">
        <v>393</v>
      </c>
      <c r="G84" s="66" t="s">
        <v>279</v>
      </c>
      <c r="H84" s="67" t="s">
        <v>571</v>
      </c>
      <c r="I84" s="68" t="s">
        <v>752</v>
      </c>
      <c r="J84" s="58"/>
    </row>
    <row r="85" spans="1:10" ht="60" customHeight="1" x14ac:dyDescent="0.65">
      <c r="A85" s="58">
        <v>82</v>
      </c>
      <c r="B85" s="58">
        <v>91</v>
      </c>
      <c r="C85" s="58" t="s">
        <v>280</v>
      </c>
      <c r="D85" s="58" t="s">
        <v>668</v>
      </c>
      <c r="E85" s="58" t="s">
        <v>281</v>
      </c>
      <c r="F85" s="65" t="s">
        <v>393</v>
      </c>
      <c r="G85" s="66" t="s">
        <v>282</v>
      </c>
      <c r="H85" s="67" t="s">
        <v>573</v>
      </c>
      <c r="I85" s="68" t="s">
        <v>753</v>
      </c>
      <c r="J85" s="58"/>
    </row>
    <row r="86" spans="1:10" ht="60" customHeight="1" x14ac:dyDescent="0.65">
      <c r="A86" s="58">
        <v>83</v>
      </c>
      <c r="B86" s="58">
        <v>92</v>
      </c>
      <c r="C86" s="58" t="s">
        <v>283</v>
      </c>
      <c r="D86" s="58" t="s">
        <v>668</v>
      </c>
      <c r="E86" s="58" t="s">
        <v>284</v>
      </c>
      <c r="F86" s="65" t="s">
        <v>393</v>
      </c>
      <c r="G86" s="66" t="s">
        <v>285</v>
      </c>
      <c r="H86" s="67" t="s">
        <v>575</v>
      </c>
      <c r="I86" s="68" t="s">
        <v>754</v>
      </c>
      <c r="J86" s="58"/>
    </row>
    <row r="87" spans="1:10" ht="60" customHeight="1" x14ac:dyDescent="0.65">
      <c r="A87" s="58">
        <v>84</v>
      </c>
      <c r="B87" s="58">
        <v>93</v>
      </c>
      <c r="C87" s="58" t="s">
        <v>286</v>
      </c>
      <c r="D87" s="58" t="s">
        <v>666</v>
      </c>
      <c r="E87" s="58" t="s">
        <v>287</v>
      </c>
      <c r="F87" s="65" t="s">
        <v>393</v>
      </c>
      <c r="G87" s="66" t="s">
        <v>288</v>
      </c>
      <c r="H87" s="67" t="s">
        <v>576</v>
      </c>
      <c r="I87" s="68" t="s">
        <v>755</v>
      </c>
      <c r="J87" s="58"/>
    </row>
    <row r="88" spans="1:10" ht="60" customHeight="1" x14ac:dyDescent="0.65">
      <c r="A88" s="58">
        <v>85</v>
      </c>
      <c r="B88" s="58">
        <v>94</v>
      </c>
      <c r="C88" s="58" t="s">
        <v>289</v>
      </c>
      <c r="D88" s="58" t="s">
        <v>668</v>
      </c>
      <c r="E88" s="58" t="s">
        <v>290</v>
      </c>
      <c r="F88" s="65" t="s">
        <v>393</v>
      </c>
      <c r="G88" s="66" t="s">
        <v>291</v>
      </c>
      <c r="H88" s="67" t="s">
        <v>578</v>
      </c>
      <c r="I88" s="68" t="s">
        <v>756</v>
      </c>
      <c r="J88" s="58"/>
    </row>
    <row r="89" spans="1:10" ht="60" customHeight="1" x14ac:dyDescent="0.65">
      <c r="A89" s="58">
        <v>86</v>
      </c>
      <c r="B89" s="58">
        <v>95</v>
      </c>
      <c r="C89" s="58" t="s">
        <v>292</v>
      </c>
      <c r="D89" s="58" t="s">
        <v>668</v>
      </c>
      <c r="E89" s="58" t="s">
        <v>293</v>
      </c>
      <c r="F89" s="65" t="s">
        <v>393</v>
      </c>
      <c r="G89" s="66" t="s">
        <v>294</v>
      </c>
      <c r="H89" s="67" t="s">
        <v>580</v>
      </c>
      <c r="I89" s="68" t="s">
        <v>757</v>
      </c>
      <c r="J89" s="58"/>
    </row>
    <row r="90" spans="1:10" ht="60" customHeight="1" x14ac:dyDescent="0.65">
      <c r="A90" s="58">
        <v>87</v>
      </c>
      <c r="B90" s="58">
        <v>96</v>
      </c>
      <c r="C90" s="58" t="s">
        <v>295</v>
      </c>
      <c r="D90" s="58" t="s">
        <v>668</v>
      </c>
      <c r="E90" s="58" t="s">
        <v>296</v>
      </c>
      <c r="F90" s="65" t="s">
        <v>393</v>
      </c>
      <c r="G90" s="66" t="s">
        <v>297</v>
      </c>
      <c r="H90" s="67" t="s">
        <v>581</v>
      </c>
      <c r="I90" s="68" t="s">
        <v>758</v>
      </c>
      <c r="J90" s="58"/>
    </row>
    <row r="91" spans="1:10" ht="60" customHeight="1" x14ac:dyDescent="0.65">
      <c r="A91" s="58">
        <v>88</v>
      </c>
      <c r="B91" s="58">
        <v>97</v>
      </c>
      <c r="C91" s="58" t="s">
        <v>298</v>
      </c>
      <c r="D91" s="58" t="s">
        <v>666</v>
      </c>
      <c r="E91" s="58" t="s">
        <v>299</v>
      </c>
      <c r="F91" s="65" t="s">
        <v>393</v>
      </c>
      <c r="G91" s="66" t="s">
        <v>300</v>
      </c>
      <c r="H91" s="67" t="s">
        <v>582</v>
      </c>
      <c r="I91" s="68" t="s">
        <v>759</v>
      </c>
      <c r="J91" s="58"/>
    </row>
    <row r="92" spans="1:10" ht="60" customHeight="1" x14ac:dyDescent="0.65">
      <c r="A92" s="58">
        <v>89</v>
      </c>
      <c r="B92" s="58">
        <v>98</v>
      </c>
      <c r="C92" s="58" t="s">
        <v>301</v>
      </c>
      <c r="D92" s="58" t="s">
        <v>668</v>
      </c>
      <c r="E92" s="58" t="s">
        <v>302</v>
      </c>
      <c r="F92" s="65" t="s">
        <v>393</v>
      </c>
      <c r="G92" s="66" t="s">
        <v>303</v>
      </c>
      <c r="H92" s="67" t="s">
        <v>583</v>
      </c>
      <c r="I92" s="68" t="s">
        <v>760</v>
      </c>
      <c r="J92" s="58"/>
    </row>
    <row r="93" spans="1:10" ht="60" customHeight="1" x14ac:dyDescent="0.65">
      <c r="A93" s="58">
        <v>90</v>
      </c>
      <c r="B93" s="58">
        <v>99</v>
      </c>
      <c r="C93" s="58" t="s">
        <v>304</v>
      </c>
      <c r="D93" s="58" t="s">
        <v>668</v>
      </c>
      <c r="E93" s="58" t="s">
        <v>305</v>
      </c>
      <c r="F93" s="65" t="s">
        <v>393</v>
      </c>
      <c r="G93" s="66" t="s">
        <v>306</v>
      </c>
      <c r="H93" s="67" t="s">
        <v>584</v>
      </c>
      <c r="I93" s="68" t="s">
        <v>761</v>
      </c>
      <c r="J93" s="58"/>
    </row>
    <row r="94" spans="1:10" ht="60" customHeight="1" x14ac:dyDescent="0.65">
      <c r="A94" s="58">
        <v>91</v>
      </c>
      <c r="B94" s="58">
        <v>100</v>
      </c>
      <c r="C94" s="58" t="s">
        <v>307</v>
      </c>
      <c r="D94" s="58" t="s">
        <v>668</v>
      </c>
      <c r="E94" s="58" t="s">
        <v>308</v>
      </c>
      <c r="F94" s="65" t="s">
        <v>393</v>
      </c>
      <c r="G94" s="66" t="s">
        <v>309</v>
      </c>
      <c r="H94" s="67" t="s">
        <v>586</v>
      </c>
      <c r="I94" s="68" t="s">
        <v>762</v>
      </c>
      <c r="J94" s="58"/>
    </row>
    <row r="95" spans="1:10" ht="60" customHeight="1" x14ac:dyDescent="0.65">
      <c r="A95" s="58">
        <v>92</v>
      </c>
      <c r="B95" s="58">
        <v>101</v>
      </c>
      <c r="C95" s="58" t="s">
        <v>310</v>
      </c>
      <c r="D95" s="58" t="s">
        <v>668</v>
      </c>
      <c r="E95" s="58" t="s">
        <v>311</v>
      </c>
      <c r="F95" s="65" t="s">
        <v>393</v>
      </c>
      <c r="G95" s="66" t="s">
        <v>312</v>
      </c>
      <c r="H95" s="67" t="s">
        <v>588</v>
      </c>
      <c r="I95" s="68" t="s">
        <v>763</v>
      </c>
      <c r="J95" s="58"/>
    </row>
    <row r="96" spans="1:10" ht="60" customHeight="1" x14ac:dyDescent="0.65">
      <c r="A96" s="58">
        <v>93</v>
      </c>
      <c r="B96" s="58">
        <v>102</v>
      </c>
      <c r="C96" s="58" t="s">
        <v>313</v>
      </c>
      <c r="D96" s="58" t="s">
        <v>666</v>
      </c>
      <c r="E96" s="58" t="s">
        <v>314</v>
      </c>
      <c r="F96" s="65" t="s">
        <v>394</v>
      </c>
      <c r="G96" s="66" t="s">
        <v>315</v>
      </c>
      <c r="H96" s="67" t="s">
        <v>590</v>
      </c>
      <c r="I96" s="68" t="s">
        <v>764</v>
      </c>
      <c r="J96" s="58"/>
    </row>
    <row r="97" spans="1:10" ht="60" customHeight="1" x14ac:dyDescent="0.65">
      <c r="A97" s="58">
        <v>94</v>
      </c>
      <c r="B97" s="58">
        <v>103</v>
      </c>
      <c r="C97" s="58" t="s">
        <v>316</v>
      </c>
      <c r="D97" s="58" t="s">
        <v>666</v>
      </c>
      <c r="E97" s="58" t="s">
        <v>317</v>
      </c>
      <c r="F97" s="65" t="s">
        <v>394</v>
      </c>
      <c r="G97" s="66" t="s">
        <v>318</v>
      </c>
      <c r="H97" s="67" t="s">
        <v>592</v>
      </c>
      <c r="I97" s="68" t="s">
        <v>765</v>
      </c>
      <c r="J97" s="58"/>
    </row>
    <row r="98" spans="1:10" ht="60" customHeight="1" x14ac:dyDescent="0.65">
      <c r="A98" s="58">
        <v>95</v>
      </c>
      <c r="B98" s="58">
        <v>104</v>
      </c>
      <c r="C98" s="58" t="s">
        <v>319</v>
      </c>
      <c r="D98" s="58" t="s">
        <v>666</v>
      </c>
      <c r="E98" s="58" t="s">
        <v>320</v>
      </c>
      <c r="F98" s="65" t="s">
        <v>394</v>
      </c>
      <c r="G98" s="66" t="s">
        <v>321</v>
      </c>
      <c r="H98" s="67" t="s">
        <v>594</v>
      </c>
      <c r="I98" s="68" t="s">
        <v>766</v>
      </c>
      <c r="J98" s="58"/>
    </row>
    <row r="99" spans="1:10" ht="60" customHeight="1" x14ac:dyDescent="0.65">
      <c r="A99" s="58">
        <v>96</v>
      </c>
      <c r="B99" s="58">
        <v>106</v>
      </c>
      <c r="C99" s="58" t="s">
        <v>325</v>
      </c>
      <c r="D99" s="58" t="s">
        <v>666</v>
      </c>
      <c r="E99" s="58" t="s">
        <v>326</v>
      </c>
      <c r="F99" s="65" t="s">
        <v>394</v>
      </c>
      <c r="G99" s="66" t="s">
        <v>327</v>
      </c>
      <c r="H99" s="67" t="s">
        <v>598</v>
      </c>
      <c r="I99" s="68" t="s">
        <v>767</v>
      </c>
      <c r="J99" s="58"/>
    </row>
    <row r="100" spans="1:10" ht="60" customHeight="1" x14ac:dyDescent="0.65">
      <c r="A100" s="58">
        <v>97</v>
      </c>
      <c r="B100" s="58">
        <v>108</v>
      </c>
      <c r="C100" s="58" t="s">
        <v>331</v>
      </c>
      <c r="D100" s="58" t="s">
        <v>666</v>
      </c>
      <c r="E100" s="58" t="s">
        <v>332</v>
      </c>
      <c r="F100" s="65" t="s">
        <v>394</v>
      </c>
      <c r="G100" s="66" t="s">
        <v>333</v>
      </c>
      <c r="H100" s="67" t="s">
        <v>602</v>
      </c>
      <c r="I100" s="68" t="s">
        <v>768</v>
      </c>
      <c r="J100" s="58"/>
    </row>
    <row r="101" spans="1:10" ht="60" customHeight="1" x14ac:dyDescent="0.65">
      <c r="A101" s="58">
        <v>98</v>
      </c>
      <c r="B101" s="58">
        <v>109</v>
      </c>
      <c r="C101" s="58" t="s">
        <v>334</v>
      </c>
      <c r="D101" s="58" t="s">
        <v>668</v>
      </c>
      <c r="E101" s="58" t="s">
        <v>335</v>
      </c>
      <c r="F101" s="65" t="s">
        <v>394</v>
      </c>
      <c r="G101" s="66" t="s">
        <v>336</v>
      </c>
      <c r="H101" s="67" t="s">
        <v>604</v>
      </c>
      <c r="I101" s="68" t="s">
        <v>769</v>
      </c>
      <c r="J101" s="58"/>
    </row>
    <row r="102" spans="1:10" ht="60" customHeight="1" x14ac:dyDescent="0.65">
      <c r="A102" s="58">
        <v>99</v>
      </c>
      <c r="B102" s="58">
        <v>110</v>
      </c>
      <c r="C102" s="58" t="s">
        <v>337</v>
      </c>
      <c r="D102" s="58" t="s">
        <v>666</v>
      </c>
      <c r="E102" s="58" t="s">
        <v>338</v>
      </c>
      <c r="F102" s="65" t="s">
        <v>394</v>
      </c>
      <c r="G102" s="66" t="s">
        <v>339</v>
      </c>
      <c r="H102" s="67" t="s">
        <v>606</v>
      </c>
      <c r="I102" s="68" t="s">
        <v>770</v>
      </c>
      <c r="J102" s="58"/>
    </row>
    <row r="103" spans="1:10" ht="60" customHeight="1" x14ac:dyDescent="0.65">
      <c r="A103" s="58">
        <v>100</v>
      </c>
      <c r="B103" s="58">
        <v>111</v>
      </c>
      <c r="C103" s="58" t="s">
        <v>340</v>
      </c>
      <c r="D103" s="58" t="s">
        <v>668</v>
      </c>
      <c r="E103" s="58" t="s">
        <v>341</v>
      </c>
      <c r="F103" s="65" t="s">
        <v>395</v>
      </c>
      <c r="G103" s="66" t="s">
        <v>342</v>
      </c>
      <c r="H103" s="67" t="s">
        <v>608</v>
      </c>
      <c r="I103" s="68" t="s">
        <v>771</v>
      </c>
      <c r="J103" s="58"/>
    </row>
    <row r="104" spans="1:10" ht="60" customHeight="1" x14ac:dyDescent="0.65">
      <c r="A104" s="58">
        <v>101</v>
      </c>
      <c r="B104" s="58">
        <v>112</v>
      </c>
      <c r="C104" s="58" t="s">
        <v>343</v>
      </c>
      <c r="D104" s="58" t="s">
        <v>668</v>
      </c>
      <c r="E104" s="58" t="s">
        <v>344</v>
      </c>
      <c r="F104" s="65" t="s">
        <v>395</v>
      </c>
      <c r="G104" s="66" t="s">
        <v>345</v>
      </c>
      <c r="H104" s="67" t="s">
        <v>610</v>
      </c>
      <c r="I104" s="68" t="s">
        <v>772</v>
      </c>
      <c r="J104" s="58"/>
    </row>
    <row r="105" spans="1:10" ht="60" customHeight="1" x14ac:dyDescent="0.65">
      <c r="A105" s="58">
        <v>102</v>
      </c>
      <c r="B105" s="58">
        <v>113</v>
      </c>
      <c r="C105" s="58" t="s">
        <v>346</v>
      </c>
      <c r="D105" s="58" t="s">
        <v>668</v>
      </c>
      <c r="E105" s="58" t="s">
        <v>347</v>
      </c>
      <c r="F105" s="65" t="s">
        <v>395</v>
      </c>
      <c r="G105" s="66" t="s">
        <v>348</v>
      </c>
      <c r="H105" s="67" t="s">
        <v>612</v>
      </c>
      <c r="I105" s="68" t="s">
        <v>773</v>
      </c>
      <c r="J105" s="58"/>
    </row>
    <row r="106" spans="1:10" ht="60" customHeight="1" x14ac:dyDescent="0.65">
      <c r="A106" s="58">
        <v>103</v>
      </c>
      <c r="B106" s="58">
        <v>114</v>
      </c>
      <c r="C106" s="58" t="s">
        <v>349</v>
      </c>
      <c r="D106" s="58" t="s">
        <v>668</v>
      </c>
      <c r="E106" s="58" t="s">
        <v>350</v>
      </c>
      <c r="F106" s="65" t="s">
        <v>395</v>
      </c>
      <c r="G106" s="66" t="s">
        <v>351</v>
      </c>
      <c r="H106" s="67" t="s">
        <v>614</v>
      </c>
      <c r="I106" s="68" t="s">
        <v>774</v>
      </c>
      <c r="J106" s="58"/>
    </row>
    <row r="107" spans="1:10" ht="60" customHeight="1" x14ac:dyDescent="0.65">
      <c r="A107" s="58">
        <v>104</v>
      </c>
      <c r="B107" s="58">
        <v>115</v>
      </c>
      <c r="C107" s="58" t="s">
        <v>352</v>
      </c>
      <c r="D107" s="58" t="s">
        <v>668</v>
      </c>
      <c r="E107" s="58" t="s">
        <v>353</v>
      </c>
      <c r="F107" s="65" t="s">
        <v>395</v>
      </c>
      <c r="G107" s="66" t="s">
        <v>354</v>
      </c>
      <c r="H107" s="67" t="s">
        <v>616</v>
      </c>
      <c r="I107" s="68" t="s">
        <v>775</v>
      </c>
      <c r="J107" s="58"/>
    </row>
    <row r="108" spans="1:10" ht="60" customHeight="1" x14ac:dyDescent="0.65">
      <c r="A108" s="58">
        <v>105</v>
      </c>
      <c r="B108" s="58">
        <v>116</v>
      </c>
      <c r="C108" s="58" t="s">
        <v>355</v>
      </c>
      <c r="D108" s="58" t="s">
        <v>668</v>
      </c>
      <c r="E108" s="58" t="s">
        <v>356</v>
      </c>
      <c r="F108" s="65" t="s">
        <v>395</v>
      </c>
      <c r="G108" s="66" t="s">
        <v>357</v>
      </c>
      <c r="H108" s="67" t="s">
        <v>618</v>
      </c>
      <c r="I108" s="68" t="s">
        <v>776</v>
      </c>
      <c r="J108" s="58"/>
    </row>
    <row r="109" spans="1:10" ht="60" customHeight="1" x14ac:dyDescent="0.65">
      <c r="A109" s="58">
        <v>106</v>
      </c>
      <c r="B109" s="58">
        <v>117</v>
      </c>
      <c r="C109" s="58" t="s">
        <v>358</v>
      </c>
      <c r="D109" s="58" t="s">
        <v>668</v>
      </c>
      <c r="E109" s="58" t="s">
        <v>359</v>
      </c>
      <c r="F109" s="65" t="s">
        <v>395</v>
      </c>
      <c r="G109" s="66" t="s">
        <v>360</v>
      </c>
      <c r="H109" s="67" t="s">
        <v>620</v>
      </c>
      <c r="I109" s="68" t="s">
        <v>777</v>
      </c>
      <c r="J109" s="58"/>
    </row>
    <row r="110" spans="1:10" ht="60" customHeight="1" x14ac:dyDescent="0.65">
      <c r="A110" s="58">
        <v>107</v>
      </c>
      <c r="B110" s="58">
        <v>118</v>
      </c>
      <c r="C110" s="58" t="s">
        <v>361</v>
      </c>
      <c r="D110" s="58" t="s">
        <v>668</v>
      </c>
      <c r="E110" s="58" t="s">
        <v>362</v>
      </c>
      <c r="F110" s="65" t="s">
        <v>395</v>
      </c>
      <c r="G110" s="66" t="s">
        <v>363</v>
      </c>
      <c r="H110" s="67" t="s">
        <v>622</v>
      </c>
      <c r="I110" s="68" t="s">
        <v>778</v>
      </c>
      <c r="J110" s="58"/>
    </row>
    <row r="111" spans="1:10" ht="60" customHeight="1" x14ac:dyDescent="0.65">
      <c r="A111" s="58">
        <v>108</v>
      </c>
      <c r="B111" s="58">
        <v>119</v>
      </c>
      <c r="C111" s="58" t="s">
        <v>364</v>
      </c>
      <c r="D111" s="58" t="s">
        <v>668</v>
      </c>
      <c r="E111" s="58" t="s">
        <v>365</v>
      </c>
      <c r="F111" s="65" t="s">
        <v>395</v>
      </c>
      <c r="G111" s="66" t="s">
        <v>366</v>
      </c>
      <c r="H111" s="67" t="s">
        <v>624</v>
      </c>
      <c r="I111" s="68" t="s">
        <v>779</v>
      </c>
      <c r="J111" s="58"/>
    </row>
    <row r="112" spans="1:10" ht="60" customHeight="1" x14ac:dyDescent="0.65">
      <c r="A112" s="58">
        <v>109</v>
      </c>
      <c r="B112" s="58">
        <v>120</v>
      </c>
      <c r="C112" s="58" t="s">
        <v>367</v>
      </c>
      <c r="D112" s="58" t="s">
        <v>668</v>
      </c>
      <c r="E112" s="58" t="s">
        <v>368</v>
      </c>
      <c r="F112" s="65" t="s">
        <v>395</v>
      </c>
      <c r="G112" s="66" t="s">
        <v>369</v>
      </c>
      <c r="H112" s="67" t="s">
        <v>626</v>
      </c>
      <c r="I112" s="68" t="s">
        <v>780</v>
      </c>
      <c r="J112" s="58"/>
    </row>
    <row r="113" spans="1:10" ht="60" customHeight="1" x14ac:dyDescent="0.65">
      <c r="A113" s="58">
        <v>110</v>
      </c>
      <c r="B113" s="58">
        <v>121</v>
      </c>
      <c r="C113" s="58" t="s">
        <v>370</v>
      </c>
      <c r="D113" s="58" t="s">
        <v>668</v>
      </c>
      <c r="E113" s="58" t="s">
        <v>371</v>
      </c>
      <c r="F113" s="65" t="s">
        <v>395</v>
      </c>
      <c r="G113" s="66" t="s">
        <v>372</v>
      </c>
      <c r="H113" s="67" t="s">
        <v>628</v>
      </c>
      <c r="I113" s="68" t="s">
        <v>781</v>
      </c>
      <c r="J113" s="58"/>
    </row>
    <row r="114" spans="1:10" ht="60" customHeight="1" x14ac:dyDescent="0.65">
      <c r="A114" s="58">
        <v>111</v>
      </c>
      <c r="B114" s="58">
        <v>122</v>
      </c>
      <c r="C114" s="58" t="s">
        <v>373</v>
      </c>
      <c r="D114" s="58" t="s">
        <v>668</v>
      </c>
      <c r="E114" s="58" t="s">
        <v>374</v>
      </c>
      <c r="F114" s="65" t="s">
        <v>395</v>
      </c>
      <c r="G114" s="66" t="s">
        <v>375</v>
      </c>
      <c r="H114" s="67" t="s">
        <v>630</v>
      </c>
      <c r="I114" s="68" t="s">
        <v>782</v>
      </c>
      <c r="J114" s="58"/>
    </row>
    <row r="115" spans="1:10" ht="60" customHeight="1" x14ac:dyDescent="0.65">
      <c r="A115" s="58">
        <v>112</v>
      </c>
      <c r="B115" s="58">
        <v>123</v>
      </c>
      <c r="C115" s="58" t="s">
        <v>376</v>
      </c>
      <c r="D115" s="58" t="s">
        <v>668</v>
      </c>
      <c r="E115" s="58" t="s">
        <v>377</v>
      </c>
      <c r="F115" s="65" t="s">
        <v>395</v>
      </c>
      <c r="G115" s="66" t="s">
        <v>378</v>
      </c>
      <c r="H115" s="67" t="s">
        <v>632</v>
      </c>
      <c r="I115" s="68" t="s">
        <v>783</v>
      </c>
      <c r="J115" s="58"/>
    </row>
    <row r="116" spans="1:10" ht="60" customHeight="1" x14ac:dyDescent="0.65">
      <c r="A116" s="58">
        <v>113</v>
      </c>
      <c r="B116" s="58">
        <v>124</v>
      </c>
      <c r="C116" s="58" t="s">
        <v>379</v>
      </c>
      <c r="D116" s="58" t="s">
        <v>668</v>
      </c>
      <c r="E116" s="58" t="s">
        <v>380</v>
      </c>
      <c r="F116" s="65" t="s">
        <v>395</v>
      </c>
      <c r="G116" s="66" t="s">
        <v>381</v>
      </c>
      <c r="H116" s="67" t="s">
        <v>634</v>
      </c>
      <c r="I116" s="68" t="s">
        <v>784</v>
      </c>
      <c r="J116" s="58"/>
    </row>
    <row r="117" spans="1:10" s="73" customFormat="1" x14ac:dyDescent="0.65">
      <c r="A117" s="70"/>
      <c r="B117" s="71"/>
      <c r="C117" s="71"/>
      <c r="D117" s="71"/>
      <c r="E117" s="71"/>
      <c r="F117" s="72"/>
      <c r="G117" s="71"/>
      <c r="H117" s="71"/>
      <c r="I117" s="71"/>
      <c r="J117" s="71"/>
    </row>
    <row r="118" spans="1:10" s="73" customFormat="1" x14ac:dyDescent="0.65">
      <c r="A118" s="74" t="s">
        <v>791</v>
      </c>
      <c r="B118" s="71"/>
      <c r="C118" s="71"/>
      <c r="D118" s="71"/>
      <c r="E118" s="71"/>
      <c r="F118" s="72"/>
      <c r="G118" s="71"/>
      <c r="H118" s="71"/>
      <c r="I118" s="71"/>
      <c r="J118" s="71"/>
    </row>
  </sheetData>
  <sheetProtection algorithmName="SHA-512" hashValue="AdAkE9ZlsvaszTJRXAM+He2B0usJOXudEMxaK3gTNhpmSZnXpqoKVPjDWXPYOSLiPCAFzpyJQayFzdbiR6NNbg==" saltValue="QB9vhg3KqfKG0sKtL/xHTA==" spinCount="100000" sheet="1" formatCells="0" formatColumns="0" formatRows="0" insertColumns="0" insertRows="0" insertHyperlinks="0" deleteColumns="0" deleteRows="0" sort="0" autoFilter="0" pivotTables="0"/>
  <mergeCells count="2">
    <mergeCell ref="A2:J2"/>
    <mergeCell ref="A1:J1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</vt:lpstr>
      <vt:lpstr>ផ្ទៀងផ្ទាត់</vt:lpstr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USER1</cp:lastModifiedBy>
  <cp:lastPrinted>2020-05-02T01:58:35Z</cp:lastPrinted>
  <dcterms:created xsi:type="dcterms:W3CDTF">2020-04-28T07:32:28Z</dcterms:created>
  <dcterms:modified xsi:type="dcterms:W3CDTF">2020-05-02T02:01:02Z</dcterms:modified>
</cp:coreProperties>
</file>