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9200" windowHeight="5270" activeTab="2"/>
  </bookViews>
  <sheets>
    <sheet name="Worksheet" sheetId="1" r:id="rId1"/>
    <sheet name="ផ្ទៀងផ្ទាត់" sheetId="2" r:id="rId2"/>
    <sheet name="upload" sheetId="3" r:id="rId3"/>
  </sheets>
  <definedNames>
    <definedName name="_xlnm._FilterDatabase" localSheetId="2" hidden="1">upload!$B$3:$J$21</definedName>
    <definedName name="_xlnm._FilterDatabase" localSheetId="1" hidden="1">ផ្ទៀងផ្ទាត់!$A$2:$BC$19</definedName>
    <definedName name="_xlnm.Print_Area" localSheetId="2">upload!$A$1:$J$23</definedName>
    <definedName name="_xlnm.Print_Titles" localSheetId="2">upload!$3:$3</definedName>
  </definedNames>
  <calcPr calcId="162913"/>
</workbook>
</file>

<file path=xl/calcChain.xml><?xml version="1.0" encoding="utf-8"?>
<calcChain xmlns="http://schemas.openxmlformats.org/spreadsheetml/2006/main">
  <c r="AX2" i="2" l="1"/>
  <c r="AS2" i="2"/>
  <c r="AR2" i="2"/>
  <c r="K4" i="2"/>
  <c r="L4" i="2"/>
  <c r="M4" i="2" s="1"/>
  <c r="R4" i="2"/>
  <c r="S4" i="2" s="1"/>
  <c r="T4" i="2" s="1"/>
  <c r="U4" i="2" s="1"/>
  <c r="V4" i="2" s="1"/>
  <c r="K5" i="2"/>
  <c r="L5" i="2"/>
  <c r="M5" i="2" s="1"/>
  <c r="R5" i="2"/>
  <c r="S5" i="2" s="1"/>
  <c r="T5" i="2" s="1"/>
  <c r="U5" i="2" s="1"/>
  <c r="V5" i="2" s="1"/>
  <c r="K6" i="2"/>
  <c r="L6" i="2"/>
  <c r="M6" i="2" s="1"/>
  <c r="R6" i="2"/>
  <c r="S6" i="2" s="1"/>
  <c r="T6" i="2" s="1"/>
  <c r="U6" i="2" s="1"/>
  <c r="V6" i="2" s="1"/>
  <c r="K7" i="2"/>
  <c r="L7" i="2"/>
  <c r="M7" i="2" s="1"/>
  <c r="R7" i="2"/>
  <c r="S7" i="2" s="1"/>
  <c r="T7" i="2" s="1"/>
  <c r="U7" i="2" s="1"/>
  <c r="V7" i="2" s="1"/>
  <c r="K8" i="2"/>
  <c r="L8" i="2"/>
  <c r="M8" i="2" s="1"/>
  <c r="R8" i="2"/>
  <c r="S8" i="2" s="1"/>
  <c r="T8" i="2" s="1"/>
  <c r="U8" i="2" s="1"/>
  <c r="V8" i="2" s="1"/>
  <c r="K9" i="2"/>
  <c r="L9" i="2"/>
  <c r="M9" i="2" s="1"/>
  <c r="O9" i="2" s="1"/>
  <c r="R9" i="2"/>
  <c r="S9" i="2" s="1"/>
  <c r="T9" i="2" s="1"/>
  <c r="U9" i="2" s="1"/>
  <c r="V9" i="2" s="1"/>
  <c r="K10" i="2"/>
  <c r="L10" i="2"/>
  <c r="M10" i="2" s="1"/>
  <c r="R10" i="2"/>
  <c r="S10" i="2" s="1"/>
  <c r="T10" i="2" s="1"/>
  <c r="U10" i="2" s="1"/>
  <c r="V10" i="2" s="1"/>
  <c r="K11" i="2"/>
  <c r="L11" i="2"/>
  <c r="M11" i="2" s="1"/>
  <c r="N11" i="2" s="1"/>
  <c r="R11" i="2"/>
  <c r="S11" i="2" s="1"/>
  <c r="T11" i="2" s="1"/>
  <c r="U11" i="2" s="1"/>
  <c r="V11" i="2" s="1"/>
  <c r="K12" i="2"/>
  <c r="L12" i="2"/>
  <c r="M12" i="2" s="1"/>
  <c r="R12" i="2"/>
  <c r="S12" i="2" s="1"/>
  <c r="T12" i="2" s="1"/>
  <c r="U12" i="2" s="1"/>
  <c r="V12" i="2" s="1"/>
  <c r="K13" i="2"/>
  <c r="L13" i="2"/>
  <c r="M13" i="2" s="1"/>
  <c r="R13" i="2"/>
  <c r="S13" i="2" s="1"/>
  <c r="T13" i="2" s="1"/>
  <c r="U13" i="2" s="1"/>
  <c r="V13" i="2" s="1"/>
  <c r="K14" i="2"/>
  <c r="L14" i="2"/>
  <c r="M14" i="2" s="1"/>
  <c r="R14" i="2"/>
  <c r="S14" i="2" s="1"/>
  <c r="T14" i="2" s="1"/>
  <c r="U14" i="2" s="1"/>
  <c r="V14" i="2" s="1"/>
  <c r="K15" i="2"/>
  <c r="L15" i="2"/>
  <c r="M15" i="2" s="1"/>
  <c r="R15" i="2"/>
  <c r="S15" i="2" s="1"/>
  <c r="T15" i="2" s="1"/>
  <c r="U15" i="2" s="1"/>
  <c r="V15" i="2" s="1"/>
  <c r="K16" i="2"/>
  <c r="L16" i="2"/>
  <c r="M16" i="2" s="1"/>
  <c r="R16" i="2"/>
  <c r="S16" i="2" s="1"/>
  <c r="T16" i="2" s="1"/>
  <c r="U16" i="2" s="1"/>
  <c r="V16" i="2" s="1"/>
  <c r="K17" i="2"/>
  <c r="L17" i="2"/>
  <c r="M17" i="2" s="1"/>
  <c r="O17" i="2" s="1"/>
  <c r="R17" i="2"/>
  <c r="S17" i="2" s="1"/>
  <c r="T17" i="2" s="1"/>
  <c r="U17" i="2" s="1"/>
  <c r="V17" i="2" s="1"/>
  <c r="K18" i="2"/>
  <c r="L18" i="2"/>
  <c r="M18" i="2" s="1"/>
  <c r="R18" i="2"/>
  <c r="S18" i="2" s="1"/>
  <c r="T18" i="2" s="1"/>
  <c r="U18" i="2" s="1"/>
  <c r="V18" i="2" s="1"/>
  <c r="K19" i="2"/>
  <c r="L19" i="2"/>
  <c r="R19" i="2"/>
  <c r="S19" i="2" s="1"/>
  <c r="T19" i="2" s="1"/>
  <c r="U19" i="2" s="1"/>
  <c r="V19" i="2" s="1"/>
  <c r="R3" i="2"/>
  <c r="S3" i="2" s="1"/>
  <c r="T3" i="2" s="1"/>
  <c r="U3" i="2" s="1"/>
  <c r="V3" i="2" s="1"/>
  <c r="L3" i="2"/>
  <c r="K3" i="2"/>
  <c r="M19" i="2" l="1"/>
  <c r="O19" i="2" s="1"/>
  <c r="N9" i="2"/>
  <c r="N17" i="2"/>
  <c r="Y14" i="2"/>
  <c r="W14" i="2"/>
  <c r="X14" i="2"/>
  <c r="W18" i="2"/>
  <c r="X18" i="2"/>
  <c r="Y18" i="2"/>
  <c r="W16" i="2"/>
  <c r="X16" i="2"/>
  <c r="Y16" i="2"/>
  <c r="O14" i="2"/>
  <c r="O12" i="2"/>
  <c r="O10" i="2"/>
  <c r="O8" i="2"/>
  <c r="N8" i="2"/>
  <c r="W5" i="2"/>
  <c r="X5" i="2"/>
  <c r="Y5" i="2"/>
  <c r="W12" i="2"/>
  <c r="X12" i="2"/>
  <c r="Y12" i="2"/>
  <c r="W8" i="2"/>
  <c r="X8" i="2"/>
  <c r="Y8" i="2"/>
  <c r="W19" i="2"/>
  <c r="X19" i="2"/>
  <c r="Y19" i="2"/>
  <c r="W11" i="2"/>
  <c r="X11" i="2"/>
  <c r="Y11" i="2"/>
  <c r="W9" i="2"/>
  <c r="X9" i="2"/>
  <c r="Y9" i="2"/>
  <c r="X7" i="2"/>
  <c r="Y7" i="2"/>
  <c r="W7" i="2"/>
  <c r="O5" i="2"/>
  <c r="O15" i="2"/>
  <c r="O13" i="2"/>
  <c r="W10" i="2"/>
  <c r="X10" i="2"/>
  <c r="Y10" i="2"/>
  <c r="O18" i="2"/>
  <c r="O16" i="2"/>
  <c r="N16" i="2"/>
  <c r="W13" i="2"/>
  <c r="X13" i="2"/>
  <c r="Y13" i="2"/>
  <c r="W17" i="2"/>
  <c r="X17" i="2"/>
  <c r="Y17" i="2"/>
  <c r="X15" i="2"/>
  <c r="Y15" i="2"/>
  <c r="W15" i="2"/>
  <c r="O7" i="2"/>
  <c r="W4" i="2"/>
  <c r="X4" i="2"/>
  <c r="Y4" i="2"/>
  <c r="O4" i="2"/>
  <c r="Y6" i="2"/>
  <c r="W6" i="2"/>
  <c r="X6" i="2"/>
  <c r="O6" i="2"/>
  <c r="N15" i="2"/>
  <c r="N7" i="2"/>
  <c r="N14" i="2"/>
  <c r="N6" i="2"/>
  <c r="N13" i="2"/>
  <c r="N5" i="2"/>
  <c r="AW2" i="2"/>
  <c r="N12" i="2"/>
  <c r="O11" i="2"/>
  <c r="N4" i="2"/>
  <c r="N10" i="2"/>
  <c r="N18" i="2"/>
  <c r="X3" i="2"/>
  <c r="W3" i="2"/>
  <c r="Y3" i="2"/>
  <c r="M3" i="2"/>
  <c r="P5" i="2" s="1"/>
  <c r="I20" i="1"/>
  <c r="Z8" i="2" l="1"/>
  <c r="Z6" i="2"/>
  <c r="P18" i="2"/>
  <c r="Q18" i="2" s="1"/>
  <c r="Z11" i="2"/>
  <c r="Z18" i="2"/>
  <c r="Z19" i="2"/>
  <c r="Z10" i="2"/>
  <c r="Z16" i="2"/>
  <c r="P9" i="2"/>
  <c r="Q9" i="2" s="1"/>
  <c r="P19" i="2"/>
  <c r="P15" i="2"/>
  <c r="Q15" i="2" s="1"/>
  <c r="P7" i="2"/>
  <c r="Q7" i="2" s="1"/>
  <c r="P14" i="2"/>
  <c r="Q14" i="2" s="1"/>
  <c r="P4" i="2"/>
  <c r="Q4" i="2" s="1"/>
  <c r="Z15" i="2"/>
  <c r="Z13" i="2"/>
  <c r="Z7" i="2"/>
  <c r="P8" i="2"/>
  <c r="Q8" i="2" s="1"/>
  <c r="Z14" i="2"/>
  <c r="Z4" i="2"/>
  <c r="Q5" i="2"/>
  <c r="P6" i="2"/>
  <c r="Q6" i="2" s="1"/>
  <c r="P17" i="2"/>
  <c r="Q17" i="2" s="1"/>
  <c r="P13" i="2"/>
  <c r="Q13" i="2" s="1"/>
  <c r="AA13" i="2" s="1"/>
  <c r="Z12" i="2"/>
  <c r="P11" i="2"/>
  <c r="Q11" i="2" s="1"/>
  <c r="AA11" i="2" s="1"/>
  <c r="Z17" i="2"/>
  <c r="P16" i="2"/>
  <c r="Q16" i="2" s="1"/>
  <c r="P10" i="2"/>
  <c r="Q10" i="2" s="1"/>
  <c r="Z9" i="2"/>
  <c r="P12" i="2"/>
  <c r="Q12" i="2" s="1"/>
  <c r="Z5" i="2"/>
  <c r="N19" i="2"/>
  <c r="Z3" i="2"/>
  <c r="P3" i="2"/>
  <c r="O3" i="2"/>
  <c r="N3" i="2"/>
  <c r="AA12" i="2" l="1"/>
  <c r="AA18" i="2"/>
  <c r="Q19" i="2"/>
  <c r="AA19" i="2" s="1"/>
  <c r="AA15" i="2"/>
  <c r="AA10" i="2"/>
  <c r="AA17" i="2"/>
  <c r="AA16" i="2"/>
  <c r="AA8" i="2"/>
  <c r="AA6" i="2"/>
  <c r="AA9" i="2"/>
  <c r="AA7" i="2"/>
  <c r="AA4" i="2"/>
  <c r="AA14" i="2"/>
  <c r="AA5" i="2"/>
  <c r="Q3" i="2"/>
  <c r="AA3" i="2" l="1"/>
  <c r="AU2" i="2" s="1"/>
  <c r="AZ2" i="2"/>
  <c r="AY2" i="2"/>
  <c r="AV2" i="2" l="1"/>
  <c r="AT2" i="2"/>
  <c r="BA2" i="2" s="1"/>
  <c r="BB2" i="2" s="1"/>
</calcChain>
</file>

<file path=xl/sharedStrings.xml><?xml version="1.0" encoding="utf-8"?>
<sst xmlns="http://schemas.openxmlformats.org/spreadsheetml/2006/main" count="441" uniqueCount="143">
  <si>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</si>
  <si>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</si>
  <si>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</si>
  <si>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</si>
  <si>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</si>
  <si>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</si>
  <si>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</si>
  <si>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</si>
  <si>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</si>
  <si>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សួង ភួង</t>
  </si>
  <si>
    <t>ស</t>
  </si>
  <si>
    <t>1994-03-08</t>
  </si>
  <si>
    <t>29411160423753ត</t>
  </si>
  <si>
    <t>ផាន ស្រីនីត</t>
  </si>
  <si>
    <t>1995-06-05</t>
  </si>
  <si>
    <t>29502170631359ប</t>
  </si>
  <si>
    <t>ចក់ សុខគា</t>
  </si>
  <si>
    <t>1986-03-11</t>
  </si>
  <si>
    <t>28602212562298ព</t>
  </si>
  <si>
    <t>ហ៊ុន សាវេន</t>
  </si>
  <si>
    <t>1988-10-09</t>
  </si>
  <si>
    <t>28809160282993ខ</t>
  </si>
  <si>
    <t>យូ ស្រីខ្មៅ</t>
  </si>
  <si>
    <t>1996-05-06</t>
  </si>
  <si>
    <t>29611170966225ម</t>
  </si>
  <si>
    <t>ហ៊ុន ជឿន</t>
  </si>
  <si>
    <t>1998-07-03</t>
  </si>
  <si>
    <t>29801170596670វ</t>
  </si>
  <si>
    <t>វ៉ាត អន</t>
  </si>
  <si>
    <t>1995-06-08</t>
  </si>
  <si>
    <t>29506170808576ឡ</t>
  </si>
  <si>
    <t>សាញ់ ធី</t>
  </si>
  <si>
    <t>1984-12-25</t>
  </si>
  <si>
    <t>28412160494212ឍ</t>
  </si>
  <si>
    <t>ធឿន ធូ</t>
  </si>
  <si>
    <t>ប</t>
  </si>
  <si>
    <t>2003-01-02</t>
  </si>
  <si>
    <t>10310212653843ឆ</t>
  </si>
  <si>
    <t>ឈុន ស្រីពៅ</t>
  </si>
  <si>
    <t>2000-04-15</t>
  </si>
  <si>
    <t>20005181376568ន</t>
  </si>
  <si>
    <t>នុត លូញ</t>
  </si>
  <si>
    <t>1994-10-16</t>
  </si>
  <si>
    <t>19402222770589យ</t>
  </si>
  <si>
    <t>អ៊ុន អំណត់</t>
  </si>
  <si>
    <t>1991-07-07</t>
  </si>
  <si>
    <t>19103192022982ថ</t>
  </si>
  <si>
    <t>ស៊ឹង ស្រីហួន</t>
  </si>
  <si>
    <t>1994-01-01</t>
  </si>
  <si>
    <t>29412160476344ប</t>
  </si>
  <si>
    <t>អឿន ស្រីតេង</t>
  </si>
  <si>
    <t>2004-08-07</t>
  </si>
  <si>
    <t>20409222956549រ</t>
  </si>
  <si>
    <t>អ៊ីន វាសនា</t>
  </si>
  <si>
    <t>1997-05-04</t>
  </si>
  <si>
    <t>19708181548971ឃ</t>
  </si>
  <si>
    <t>មុត រដ្ឋា</t>
  </si>
  <si>
    <t>1993-06-07</t>
  </si>
  <si>
    <t>19303222777816យ</t>
  </si>
  <si>
    <t>ទី ទុន</t>
  </si>
  <si>
    <t>1989-08-10</t>
  </si>
  <si>
    <t>18912160493948អ</t>
  </si>
  <si>
    <t>បានបញ្ចប់ត្រឹមលេខរៀងទី 17 ឈ្មោះ ទី ទុន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</si>
  <si>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ថ្ងៃទី២៣ ខែធ្នូ ឆ្នាំ២០២២
ហត្ថលេខា និងត្រា
នាយកក្រុមហ៊ុន</t>
  </si>
  <si>
    <t>030550471</t>
  </si>
  <si>
    <t>030646710</t>
  </si>
  <si>
    <t>030771670</t>
  </si>
  <si>
    <t>051387239</t>
  </si>
  <si>
    <t>030621521</t>
  </si>
  <si>
    <t>030625383</t>
  </si>
  <si>
    <t>030567148</t>
  </si>
  <si>
    <t>030812984</t>
  </si>
  <si>
    <t>031067770</t>
  </si>
  <si>
    <t>030770272</t>
  </si>
  <si>
    <t>031097573</t>
  </si>
  <si>
    <t>031022770</t>
  </si>
  <si>
    <t>030512229</t>
  </si>
  <si>
    <t>031138365</t>
  </si>
  <si>
    <t>030565968</t>
  </si>
  <si>
    <t>030589829</t>
  </si>
  <si>
    <t>031100398</t>
  </si>
  <si>
    <t>085 704220</t>
  </si>
  <si>
    <t>0967084859</t>
  </si>
  <si>
    <t>0978694875</t>
  </si>
  <si>
    <t>0963931349</t>
  </si>
  <si>
    <t>010490700</t>
  </si>
  <si>
    <t>016355043</t>
  </si>
  <si>
    <t>0963436691</t>
  </si>
  <si>
    <t>016769603</t>
  </si>
  <si>
    <t>087736651</t>
  </si>
  <si>
    <t>0964114241</t>
  </si>
  <si>
    <t>066593810</t>
  </si>
  <si>
    <t>015411415</t>
  </si>
  <si>
    <t>0976557637</t>
  </si>
  <si>
    <t>0973598735</t>
  </si>
  <si>
    <t>081767090</t>
  </si>
  <si>
    <t>0968875248</t>
  </si>
  <si>
    <t>0963705748</t>
  </si>
  <si>
    <t>ដេរ</t>
  </si>
  <si>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ស៊ុយ យ៉ាត អេ​ (ខេបូឌា)ខូអិលធីឌី (ស៊ុយ យ៉ាត អេ​ (ខេបូឌា)ខូអិលធីឌី)  </t>
    </r>
    <r>
      <rPr>
        <sz val="11"/>
        <color rgb="FFFF0000"/>
        <rFont val="Khmer OS Muol Light"/>
      </rPr>
      <t>សកម្មភាពអាជីវកម្ម  ផលិតផលធ្វើដំណើរ និងកាបូប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Road 44  ភូមិ បូរីកម្មករ ឃុំ/សង្កាត់ ច្បារមន ក្រុង/ស្រុក/ខណ្ឌ ក្រុងច្បារមន រាជធានី/ខេត្ត កំពង់ស្ពឺ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៣០ថ្ងៃ ចាប់ពីថ្ងៃទី០២ ខែមករា ឆ្នាំ២០២៣ ដល់ថ្ងៃទី៣១ ខែមករា ឆ្នាំ២០២៣
តារាងឈ្មោះកម្មករបើកលុយមុនព្យួរការងារ</t>
    </r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</si>
  <si>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</si>
  <si>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</si>
  <si>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</si>
  <si>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</si>
  <si>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</si>
  <si>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</si>
  <si>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</si>
  <si>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</si>
  <si>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</si>
  <si>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</si>
  <si>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</si>
  <si>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</si>
  <si>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</si>
  <si>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</si>
  <si>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</si>
  <si>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</si>
  <si>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</si>
  <si>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</si>
  <si>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</si>
  <si>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</si>
  <si>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</si>
  <si>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</si>
  <si>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</si>
  <si>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</si>
  <si>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</si>
  <si>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</si>
  <si>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</si>
  <si>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</si>
  <si>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</si>
  <si>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</si>
  <si>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</si>
  <si>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</si>
  <si>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</si>
  <si>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085704220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</si>
  <si>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</si>
  <si>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</si>
  <si>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</si>
  <si>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</si>
  <si>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</si>
  <si>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</si>
  <si>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17 ឈ្មោះ ទី ទុន (ស្រីចំនួន 11 នាក់) </t>
  </si>
  <si>
    <t xml:space="preserve">បញ្ជីរាយនាមកម្មករនិយោជិតដែលអនុញ្ញាតឱ្យព្យួរកិច្ចសន្យាការងារ
ក្រុមហ៊ុន  ស៊ុយ យ៉ាត អេ​ (ខេបូឌា)ខូអិលធីឌី   សកម្មភាពអាជីវកម្ម (ផលិតផលធ្វើដំណើរ និងកាបូប)
អាសយដ្ឋាន លេខផ្ទះ លេខផ្លូវ Road 44  ភូមិ បូរីកម្មករ ឃុំ/សង្កាត់ ច្បារមន ក្រុង/ស្រុក/ខណ្ឌ ក្រុងច្បារមន រាជធានី/ខេត្ត កំពង់ស្ពឺ </t>
  </si>
  <si>
    <t>រយៈពេលព្យួរកិច្ចសន្យាការងារ ២៦ថ្ងៃ ចាប់ពីថ្ងៃទី០៦ ខែមករា ឆ្នាំ២០២៣ ដល់ថ្ងៃទី៣១ ខែមករា ឆ្នាំ២០២៣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</si>
</sst>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vertical="center"/>
    </xf>
    <xf numFmtId="49" fontId="0" fillId="0" borderId="3" xfId="0" applyNumberFormat="1" applyBorder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3" xfId="0" applyBorder="1" applyAlignment="1">
      <alignment horizontal="center" vertical="center"/>
    </xf>
    <xf numFmtId="0" fontId="6" fillId="3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8" borderId="6" xfId="0" applyFont="1" applyFill="1" applyBorder="1" applyAlignment="1">
      <alignment horizontal="center" vertical="center"/>
    </xf>
    <xf numFmtId="0" fontId="0" fillId="0" borderId="5" xfId="0" applyBorder="1"/>
    <xf numFmtId="0" fontId="8" fillId="9" borderId="6" xfId="0" applyFont="1" applyFill="1" applyBorder="1" applyAlignment="1" applyProtection="1">
      <alignment horizontal="center" vertical="center" wrapText="1"/>
      <protection locked="0"/>
    </xf>
    <xf numFmtId="0" fontId="9" fillId="10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vertical="center" wrapText="1"/>
    </xf>
    <xf numFmtId="0" fontId="10" fillId="5" borderId="9" xfId="0" applyFont="1" applyFill="1" applyBorder="1" applyAlignment="1" applyProtection="1">
      <alignment horizontal="center" vertical="center" wrapText="1"/>
      <protection locked="0"/>
    </xf>
    <xf numFmtId="0" fontId="11" fillId="10" borderId="10" xfId="0" applyFont="1" applyFill="1" applyBorder="1" applyAlignment="1">
      <alignment horizontal="center" vertical="center" wrapText="1"/>
    </xf>
    <xf numFmtId="49" fontId="12" fillId="10" borderId="10" xfId="0" applyNumberFormat="1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7" borderId="11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4" fillId="9" borderId="11" xfId="0" applyFont="1" applyFill="1" applyBorder="1" applyAlignment="1">
      <alignment horizontal="center" vertical="center" wrapText="1"/>
    </xf>
    <xf numFmtId="0" fontId="9" fillId="10" borderId="1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right" vertical="center"/>
    </xf>
    <xf numFmtId="0" fontId="16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right" vertical="center"/>
    </xf>
    <xf numFmtId="2" fontId="17" fillId="0" borderId="11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horizontal="right" vertical="center"/>
    </xf>
    <xf numFmtId="0" fontId="18" fillId="4" borderId="11" xfId="0" applyFont="1" applyFill="1" applyBorder="1" applyAlignment="1">
      <alignment horizontal="right" vertical="center"/>
    </xf>
    <xf numFmtId="2" fontId="19" fillId="0" borderId="11" xfId="0" applyNumberFormat="1" applyFont="1" applyBorder="1" applyAlignment="1">
      <alignment horizontal="center" vertical="center" shrinkToFit="1"/>
    </xf>
    <xf numFmtId="49" fontId="17" fillId="0" borderId="11" xfId="0" applyNumberFormat="1" applyFont="1" applyBorder="1" applyAlignment="1">
      <alignment horizontal="right" vertical="center"/>
    </xf>
    <xf numFmtId="0" fontId="16" fillId="0" borderId="11" xfId="0" applyFont="1" applyBorder="1" applyAlignment="1">
      <alignment vertical="center"/>
    </xf>
    <xf numFmtId="0" fontId="18" fillId="3" borderId="12" xfId="0" applyFont="1" applyFill="1" applyBorder="1" applyAlignment="1">
      <alignment horizontal="right" vertical="center"/>
    </xf>
    <xf numFmtId="0" fontId="0" fillId="0" borderId="12" xfId="0" applyBorder="1"/>
    <xf numFmtId="0" fontId="20" fillId="0" borderId="12" xfId="0" applyFont="1" applyBorder="1"/>
    <xf numFmtId="0" fontId="0" fillId="0" borderId="0" xfId="0"/>
    <xf numFmtId="49" fontId="0" fillId="0" borderId="0" xfId="0" applyNumberFormat="1"/>
    <xf numFmtId="0" fontId="0" fillId="3" borderId="0" xfId="0" applyFill="1"/>
    <xf numFmtId="0" fontId="22" fillId="0" borderId="18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49" fontId="22" fillId="0" borderId="18" xfId="0" applyNumberFormat="1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4" fillId="0" borderId="13" xfId="0" applyFont="1" applyBorder="1" applyAlignment="1">
      <alignment vertical="center"/>
    </xf>
    <xf numFmtId="0" fontId="24" fillId="0" borderId="15" xfId="0" applyFont="1" applyBorder="1" applyAlignment="1">
      <alignment vertical="center"/>
    </xf>
    <xf numFmtId="49" fontId="22" fillId="0" borderId="15" xfId="0" applyNumberFormat="1" applyFont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49" fontId="22" fillId="0" borderId="1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center" wrapText="1"/>
      <protection locked="0"/>
    </xf>
    <xf numFmtId="0" fontId="5" fillId="2" borderId="5" xfId="0" applyFont="1" applyFill="1" applyBorder="1" applyAlignment="1" applyProtection="1">
      <alignment horizontal="left" vertical="center" wrapText="1"/>
      <protection locked="0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K1" sqref="K1"/>
    </sheetView>
  </sheetViews>
  <sheetFormatPr defaultRowHeight="23" x14ac:dyDescent="0.95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</cols>
  <sheetData>
    <row r="1" spans="1:9" ht="159.9" customHeight="1" x14ac:dyDescent="0.95">
      <c r="A1" s="59" t="s">
        <v>99</v>
      </c>
      <c r="B1" s="60"/>
      <c r="C1" s="60"/>
      <c r="D1" s="60"/>
      <c r="E1" s="60"/>
      <c r="F1" s="60"/>
      <c r="G1" s="60"/>
      <c r="H1" s="60"/>
      <c r="I1" s="60"/>
    </row>
    <row r="2" spans="1:9" ht="69.900000000000006" customHeight="1" x14ac:dyDescent="0.9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4" t="s">
        <v>5</v>
      </c>
      <c r="G2" s="4" t="s">
        <v>6</v>
      </c>
      <c r="H2" s="2" t="s">
        <v>7</v>
      </c>
      <c r="I2" s="2" t="s">
        <v>8</v>
      </c>
    </row>
    <row r="3" spans="1:9" ht="60" customHeight="1" x14ac:dyDescent="0.95">
      <c r="A3" s="3">
        <v>1</v>
      </c>
      <c r="B3" s="3" t="s">
        <v>9</v>
      </c>
      <c r="C3" s="3" t="s">
        <v>10</v>
      </c>
      <c r="D3" s="3" t="s">
        <v>11</v>
      </c>
      <c r="E3" s="3" t="s">
        <v>98</v>
      </c>
      <c r="F3" s="5" t="s">
        <v>12</v>
      </c>
      <c r="G3" s="3" t="s">
        <v>64</v>
      </c>
      <c r="H3" s="3" t="s">
        <v>81</v>
      </c>
      <c r="I3" s="3">
        <v>30</v>
      </c>
    </row>
    <row r="4" spans="1:9" ht="60" customHeight="1" x14ac:dyDescent="0.95">
      <c r="A4" s="3">
        <v>2</v>
      </c>
      <c r="B4" s="3" t="s">
        <v>13</v>
      </c>
      <c r="C4" s="3" t="s">
        <v>10</v>
      </c>
      <c r="D4" s="3" t="s">
        <v>14</v>
      </c>
      <c r="E4" s="3" t="s">
        <v>98</v>
      </c>
      <c r="F4" s="5" t="s">
        <v>15</v>
      </c>
      <c r="G4" s="3" t="s">
        <v>65</v>
      </c>
      <c r="H4" s="3" t="s">
        <v>82</v>
      </c>
      <c r="I4" s="3">
        <v>30</v>
      </c>
    </row>
    <row r="5" spans="1:9" ht="60" customHeight="1" x14ac:dyDescent="0.95">
      <c r="A5" s="3">
        <v>3</v>
      </c>
      <c r="B5" s="3" t="s">
        <v>16</v>
      </c>
      <c r="C5" s="3" t="s">
        <v>10</v>
      </c>
      <c r="D5" s="3" t="s">
        <v>17</v>
      </c>
      <c r="E5" s="3" t="s">
        <v>98</v>
      </c>
      <c r="F5" s="5" t="s">
        <v>18</v>
      </c>
      <c r="G5" s="3" t="s">
        <v>66</v>
      </c>
      <c r="H5" s="3" t="s">
        <v>83</v>
      </c>
      <c r="I5" s="3">
        <v>30</v>
      </c>
    </row>
    <row r="6" spans="1:9" ht="60" customHeight="1" x14ac:dyDescent="0.95">
      <c r="A6" s="3">
        <v>4</v>
      </c>
      <c r="B6" s="3" t="s">
        <v>19</v>
      </c>
      <c r="C6" s="3" t="s">
        <v>10</v>
      </c>
      <c r="D6" s="3" t="s">
        <v>20</v>
      </c>
      <c r="E6" s="3" t="s">
        <v>98</v>
      </c>
      <c r="F6" s="5" t="s">
        <v>21</v>
      </c>
      <c r="G6" s="3" t="s">
        <v>67</v>
      </c>
      <c r="H6" s="3" t="s">
        <v>84</v>
      </c>
      <c r="I6" s="3">
        <v>30</v>
      </c>
    </row>
    <row r="7" spans="1:9" ht="60" customHeight="1" x14ac:dyDescent="0.95">
      <c r="A7" s="3">
        <v>5</v>
      </c>
      <c r="B7" s="3" t="s">
        <v>22</v>
      </c>
      <c r="C7" s="3" t="s">
        <v>10</v>
      </c>
      <c r="D7" s="3" t="s">
        <v>23</v>
      </c>
      <c r="E7" s="3" t="s">
        <v>98</v>
      </c>
      <c r="F7" s="5" t="s">
        <v>24</v>
      </c>
      <c r="G7" s="3" t="s">
        <v>68</v>
      </c>
      <c r="H7" s="3" t="s">
        <v>85</v>
      </c>
      <c r="I7" s="3">
        <v>30</v>
      </c>
    </row>
    <row r="8" spans="1:9" ht="60" customHeight="1" x14ac:dyDescent="0.95">
      <c r="A8" s="3">
        <v>6</v>
      </c>
      <c r="B8" s="3" t="s">
        <v>25</v>
      </c>
      <c r="C8" s="3" t="s">
        <v>10</v>
      </c>
      <c r="D8" s="3" t="s">
        <v>26</v>
      </c>
      <c r="E8" s="3" t="s">
        <v>98</v>
      </c>
      <c r="F8" s="5" t="s">
        <v>27</v>
      </c>
      <c r="G8" s="3" t="s">
        <v>69</v>
      </c>
      <c r="H8" s="3" t="s">
        <v>86</v>
      </c>
      <c r="I8" s="3">
        <v>30</v>
      </c>
    </row>
    <row r="9" spans="1:9" ht="60" customHeight="1" x14ac:dyDescent="0.95">
      <c r="A9" s="3">
        <v>7</v>
      </c>
      <c r="B9" s="3" t="s">
        <v>28</v>
      </c>
      <c r="C9" s="3" t="s">
        <v>10</v>
      </c>
      <c r="D9" s="3" t="s">
        <v>29</v>
      </c>
      <c r="E9" s="3" t="s">
        <v>98</v>
      </c>
      <c r="F9" s="5" t="s">
        <v>30</v>
      </c>
      <c r="G9" s="3" t="s">
        <v>70</v>
      </c>
      <c r="H9" s="3" t="s">
        <v>87</v>
      </c>
      <c r="I9" s="3">
        <v>30</v>
      </c>
    </row>
    <row r="10" spans="1:9" ht="60" customHeight="1" x14ac:dyDescent="0.95">
      <c r="A10" s="3">
        <v>8</v>
      </c>
      <c r="B10" s="3" t="s">
        <v>31</v>
      </c>
      <c r="C10" s="3" t="s">
        <v>10</v>
      </c>
      <c r="D10" s="3" t="s">
        <v>32</v>
      </c>
      <c r="E10" s="3" t="s">
        <v>98</v>
      </c>
      <c r="F10" s="5" t="s">
        <v>33</v>
      </c>
      <c r="G10" s="3" t="s">
        <v>71</v>
      </c>
      <c r="H10" s="3" t="s">
        <v>88</v>
      </c>
      <c r="I10" s="3">
        <v>30</v>
      </c>
    </row>
    <row r="11" spans="1:9" ht="60" customHeight="1" x14ac:dyDescent="0.95">
      <c r="A11" s="3">
        <v>9</v>
      </c>
      <c r="B11" s="3" t="s">
        <v>34</v>
      </c>
      <c r="C11" s="3" t="s">
        <v>35</v>
      </c>
      <c r="D11" s="3" t="s">
        <v>36</v>
      </c>
      <c r="E11" s="3" t="s">
        <v>98</v>
      </c>
      <c r="F11" s="5" t="s">
        <v>37</v>
      </c>
      <c r="G11" s="3" t="s">
        <v>72</v>
      </c>
      <c r="H11" s="3" t="s">
        <v>89</v>
      </c>
      <c r="I11" s="3">
        <v>30</v>
      </c>
    </row>
    <row r="12" spans="1:9" ht="60" customHeight="1" x14ac:dyDescent="0.95">
      <c r="A12" s="3">
        <v>10</v>
      </c>
      <c r="B12" s="3" t="s">
        <v>38</v>
      </c>
      <c r="C12" s="3" t="s">
        <v>10</v>
      </c>
      <c r="D12" s="3" t="s">
        <v>39</v>
      </c>
      <c r="E12" s="3" t="s">
        <v>98</v>
      </c>
      <c r="F12" s="5" t="s">
        <v>40</v>
      </c>
      <c r="G12" s="3" t="s">
        <v>73</v>
      </c>
      <c r="H12" s="3" t="s">
        <v>90</v>
      </c>
      <c r="I12" s="3">
        <v>30</v>
      </c>
    </row>
    <row r="13" spans="1:9" ht="60" customHeight="1" x14ac:dyDescent="0.95">
      <c r="A13" s="3">
        <v>11</v>
      </c>
      <c r="B13" s="3" t="s">
        <v>41</v>
      </c>
      <c r="C13" s="3" t="s">
        <v>35</v>
      </c>
      <c r="D13" s="3" t="s">
        <v>42</v>
      </c>
      <c r="E13" s="3" t="s">
        <v>98</v>
      </c>
      <c r="F13" s="5" t="s">
        <v>43</v>
      </c>
      <c r="G13" s="3" t="s">
        <v>74</v>
      </c>
      <c r="H13" s="3" t="s">
        <v>91</v>
      </c>
      <c r="I13" s="3">
        <v>30</v>
      </c>
    </row>
    <row r="14" spans="1:9" ht="60" customHeight="1" x14ac:dyDescent="0.95">
      <c r="A14" s="3">
        <v>12</v>
      </c>
      <c r="B14" s="3" t="s">
        <v>44</v>
      </c>
      <c r="C14" s="3" t="s">
        <v>35</v>
      </c>
      <c r="D14" s="3" t="s">
        <v>45</v>
      </c>
      <c r="E14" s="3" t="s">
        <v>98</v>
      </c>
      <c r="F14" s="5" t="s">
        <v>46</v>
      </c>
      <c r="G14" s="3" t="s">
        <v>75</v>
      </c>
      <c r="H14" s="3" t="s">
        <v>92</v>
      </c>
      <c r="I14" s="3">
        <v>30</v>
      </c>
    </row>
    <row r="15" spans="1:9" ht="60" customHeight="1" x14ac:dyDescent="0.95">
      <c r="A15" s="3">
        <v>13</v>
      </c>
      <c r="B15" s="3" t="s">
        <v>47</v>
      </c>
      <c r="C15" s="3" t="s">
        <v>10</v>
      </c>
      <c r="D15" s="3" t="s">
        <v>48</v>
      </c>
      <c r="E15" s="3" t="s">
        <v>98</v>
      </c>
      <c r="F15" s="5" t="s">
        <v>49</v>
      </c>
      <c r="G15" s="3" t="s">
        <v>76</v>
      </c>
      <c r="H15" s="3" t="s">
        <v>93</v>
      </c>
      <c r="I15" s="3">
        <v>30</v>
      </c>
    </row>
    <row r="16" spans="1:9" ht="60" customHeight="1" x14ac:dyDescent="0.95">
      <c r="A16" s="3">
        <v>14</v>
      </c>
      <c r="B16" s="3" t="s">
        <v>50</v>
      </c>
      <c r="C16" s="3" t="s">
        <v>10</v>
      </c>
      <c r="D16" s="3" t="s">
        <v>51</v>
      </c>
      <c r="E16" s="3" t="s">
        <v>98</v>
      </c>
      <c r="F16" s="5" t="s">
        <v>52</v>
      </c>
      <c r="G16" s="3" t="s">
        <v>77</v>
      </c>
      <c r="H16" s="3" t="s">
        <v>94</v>
      </c>
      <c r="I16" s="3">
        <v>30</v>
      </c>
    </row>
    <row r="17" spans="1:9" ht="60" customHeight="1" x14ac:dyDescent="0.95">
      <c r="A17" s="3">
        <v>15</v>
      </c>
      <c r="B17" s="3" t="s">
        <v>53</v>
      </c>
      <c r="C17" s="3" t="s">
        <v>35</v>
      </c>
      <c r="D17" s="3" t="s">
        <v>54</v>
      </c>
      <c r="E17" s="3" t="s">
        <v>98</v>
      </c>
      <c r="F17" s="5" t="s">
        <v>55</v>
      </c>
      <c r="G17" s="3" t="s">
        <v>78</v>
      </c>
      <c r="H17" s="3" t="s">
        <v>95</v>
      </c>
      <c r="I17" s="3">
        <v>30</v>
      </c>
    </row>
    <row r="18" spans="1:9" ht="60" customHeight="1" x14ac:dyDescent="0.95">
      <c r="A18" s="3">
        <v>16</v>
      </c>
      <c r="B18" s="3" t="s">
        <v>56</v>
      </c>
      <c r="C18" s="3" t="s">
        <v>35</v>
      </c>
      <c r="D18" s="3" t="s">
        <v>57</v>
      </c>
      <c r="E18" s="3" t="s">
        <v>98</v>
      </c>
      <c r="F18" s="5" t="s">
        <v>58</v>
      </c>
      <c r="G18" s="3" t="s">
        <v>79</v>
      </c>
      <c r="H18" s="3" t="s">
        <v>96</v>
      </c>
      <c r="I18" s="3">
        <v>30</v>
      </c>
    </row>
    <row r="19" spans="1:9" ht="60" customHeight="1" x14ac:dyDescent="0.95">
      <c r="A19" s="3">
        <v>17</v>
      </c>
      <c r="B19" s="3" t="s">
        <v>59</v>
      </c>
      <c r="C19" s="3" t="s">
        <v>35</v>
      </c>
      <c r="D19" s="3" t="s">
        <v>60</v>
      </c>
      <c r="E19" s="3" t="s">
        <v>98</v>
      </c>
      <c r="F19" s="5" t="s">
        <v>61</v>
      </c>
      <c r="G19" s="3" t="s">
        <v>80</v>
      </c>
      <c r="H19" s="3" t="s">
        <v>97</v>
      </c>
      <c r="I19" s="3">
        <v>30</v>
      </c>
    </row>
    <row r="20" spans="1:9" x14ac:dyDescent="0.95">
      <c r="A20" s="6"/>
      <c r="B20" s="6"/>
      <c r="C20" s="6"/>
      <c r="D20" s="6"/>
      <c r="E20" s="6"/>
      <c r="F20" s="7"/>
      <c r="G20" s="7"/>
      <c r="H20" s="7"/>
      <c r="I20" s="10">
        <f>SUM(I3:I19)</f>
        <v>510</v>
      </c>
    </row>
    <row r="21" spans="1:9" x14ac:dyDescent="0.95">
      <c r="A21" s="8"/>
      <c r="B21" s="8"/>
      <c r="C21" s="8"/>
      <c r="D21" s="8"/>
      <c r="E21" s="8"/>
      <c r="F21" s="9"/>
      <c r="G21" s="9"/>
      <c r="H21" s="9"/>
      <c r="I21" s="8"/>
    </row>
    <row r="22" spans="1:9" ht="39.9" customHeight="1" x14ac:dyDescent="0.95">
      <c r="A22" s="61" t="s">
        <v>62</v>
      </c>
      <c r="B22" s="62"/>
      <c r="C22" s="62"/>
      <c r="D22" s="62"/>
      <c r="E22" s="62"/>
      <c r="F22" s="63"/>
      <c r="G22" s="64" t="s">
        <v>63</v>
      </c>
      <c r="H22" s="63"/>
      <c r="I22" s="62"/>
    </row>
    <row r="23" spans="1:9" x14ac:dyDescent="0.95">
      <c r="A23" s="62"/>
      <c r="B23" s="62"/>
      <c r="C23" s="62"/>
      <c r="D23" s="62"/>
      <c r="E23" s="62"/>
      <c r="F23" s="63"/>
      <c r="G23" s="63"/>
      <c r="H23" s="63"/>
      <c r="I23" s="62"/>
    </row>
    <row r="24" spans="1:9" x14ac:dyDescent="0.95">
      <c r="A24" s="62"/>
      <c r="B24" s="62"/>
      <c r="C24" s="62"/>
      <c r="D24" s="62"/>
      <c r="E24" s="62"/>
      <c r="F24" s="63"/>
      <c r="G24" s="63"/>
      <c r="H24" s="63"/>
      <c r="I24" s="62"/>
    </row>
    <row r="25" spans="1:9" x14ac:dyDescent="0.95">
      <c r="A25" s="62"/>
      <c r="B25" s="62"/>
      <c r="C25" s="62"/>
      <c r="D25" s="62"/>
      <c r="E25" s="62"/>
      <c r="F25" s="63"/>
      <c r="G25" s="63"/>
      <c r="H25" s="63"/>
      <c r="I25" s="62"/>
    </row>
    <row r="26" spans="1:9" x14ac:dyDescent="0.95">
      <c r="A26" s="62"/>
      <c r="B26" s="62"/>
      <c r="C26" s="62"/>
      <c r="D26" s="62"/>
      <c r="E26" s="62"/>
      <c r="F26" s="63"/>
      <c r="G26" s="63"/>
      <c r="H26" s="63"/>
      <c r="I26" s="62"/>
    </row>
    <row r="27" spans="1:9" x14ac:dyDescent="0.95">
      <c r="A27" s="62"/>
      <c r="B27" s="62"/>
      <c r="C27" s="62"/>
      <c r="D27" s="62"/>
      <c r="E27" s="62"/>
      <c r="F27" s="63"/>
      <c r="G27" s="63"/>
      <c r="H27" s="63"/>
      <c r="I27" s="62"/>
    </row>
  </sheetData>
  <sheetProtection formatCells="0" formatColumns="0" formatRows="0" insertColumns="0" insertRows="0" insertHyperlinks="0" deleteColumns="0" deleteRows="0" sort="0" autoFilter="0" pivotTables="0"/>
  <mergeCells count="3">
    <mergeCell ref="A1:I1"/>
    <mergeCell ref="A22:F27"/>
    <mergeCell ref="G22:I27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06"/>
  <sheetViews>
    <sheetView workbookViewId="0">
      <selection activeCell="AT7" sqref="AT7"/>
    </sheetView>
  </sheetViews>
  <sheetFormatPr defaultColWidth="9" defaultRowHeight="23" x14ac:dyDescent="0.95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  <col min="10" max="10" width="11.1640625" style="46" customWidth="1"/>
    <col min="11" max="11" width="9.1640625" style="46" customWidth="1"/>
    <col min="12" max="12" width="10.08203125" style="46" customWidth="1"/>
    <col min="13" max="13" width="10.9140625" style="47" customWidth="1"/>
    <col min="14" max="17" width="8" style="46" customWidth="1"/>
    <col min="18" max="18" width="12.1640625" style="46" customWidth="1"/>
    <col min="19" max="19" width="12.4140625" style="46" customWidth="1"/>
    <col min="20" max="20" width="9.5" style="46" customWidth="1"/>
    <col min="21" max="21" width="12.08203125" style="46" customWidth="1"/>
    <col min="22" max="22" width="12.6640625" style="47" customWidth="1"/>
    <col min="23" max="24" width="8" style="46" customWidth="1"/>
    <col min="25" max="25" width="10.9140625" style="46" customWidth="1"/>
    <col min="26" max="26" width="9.1640625" style="46" customWidth="1"/>
    <col min="27" max="27" width="8.9140625" style="46" customWidth="1"/>
    <col min="28" max="28" width="8.9140625" style="48" customWidth="1"/>
    <col min="29" max="29" width="7.6640625" style="46" hidden="1" customWidth="1"/>
    <col min="30" max="30" width="15.4140625" style="46" hidden="1" customWidth="1"/>
    <col min="31" max="31" width="7.6640625" style="46" hidden="1" customWidth="1"/>
    <col min="32" max="32" width="11.1640625" style="46" hidden="1" customWidth="1"/>
    <col min="33" max="33" width="15.4140625" style="46" hidden="1" customWidth="1"/>
    <col min="34" max="34" width="11.5" style="46" hidden="1" customWidth="1"/>
    <col min="35" max="35" width="12.08203125" style="46" hidden="1" customWidth="1"/>
    <col min="36" max="36" width="12.58203125" style="46" hidden="1" customWidth="1"/>
    <col min="37" max="37" width="11.5" style="46" hidden="1" customWidth="1"/>
    <col min="38" max="38" width="12.08203125" style="46" hidden="1" customWidth="1"/>
    <col min="39" max="39" width="12.58203125" style="46" hidden="1" customWidth="1"/>
    <col min="40" max="40" width="11.5" style="46" hidden="1" customWidth="1"/>
    <col min="41" max="41" width="12.08203125" style="46" hidden="1" customWidth="1"/>
    <col min="42" max="42" width="12.58203125" style="46" hidden="1" customWidth="1"/>
    <col min="43" max="43" width="7.6640625" style="46" hidden="1" customWidth="1"/>
    <col min="44" max="44" width="9" style="46"/>
    <col min="45" max="45" width="9.5" style="46" customWidth="1"/>
    <col min="46" max="51" width="9" style="46"/>
    <col min="52" max="52" width="9.6640625" style="46" customWidth="1"/>
    <col min="53" max="53" width="10.4140625" style="46" customWidth="1"/>
    <col min="54" max="54" width="8.9140625" style="46" bestFit="1" customWidth="1"/>
    <col min="55" max="55" width="35.5" style="46" customWidth="1"/>
  </cols>
  <sheetData>
    <row r="1" spans="1:55" ht="159.9" customHeight="1" thickTop="1" x14ac:dyDescent="0.95">
      <c r="A1" s="59" t="s">
        <v>99</v>
      </c>
      <c r="B1" s="60"/>
      <c r="C1" s="60"/>
      <c r="D1" s="60"/>
      <c r="E1" s="60"/>
      <c r="F1" s="60"/>
      <c r="G1" s="60"/>
      <c r="H1" s="60"/>
      <c r="I1" s="60"/>
      <c r="J1" s="65" t="s">
        <v>100</v>
      </c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11"/>
      <c r="AC1" s="12" t="s">
        <v>2</v>
      </c>
      <c r="AD1" s="12" t="s">
        <v>101</v>
      </c>
      <c r="AE1" s="13" t="s">
        <v>2</v>
      </c>
      <c r="AF1" s="13" t="s">
        <v>102</v>
      </c>
      <c r="AG1" s="13" t="s">
        <v>101</v>
      </c>
      <c r="AH1" s="14" t="s">
        <v>103</v>
      </c>
      <c r="AI1" s="14" t="s">
        <v>104</v>
      </c>
      <c r="AJ1" s="14" t="s">
        <v>105</v>
      </c>
      <c r="AK1" s="15" t="s">
        <v>103</v>
      </c>
      <c r="AL1" s="15" t="s">
        <v>104</v>
      </c>
      <c r="AM1" s="15" t="s">
        <v>105</v>
      </c>
      <c r="AN1" s="16" t="s">
        <v>103</v>
      </c>
      <c r="AO1" s="16" t="s">
        <v>104</v>
      </c>
      <c r="AP1" s="16" t="s">
        <v>105</v>
      </c>
      <c r="AQ1" s="17"/>
      <c r="AR1" s="18" t="s">
        <v>106</v>
      </c>
      <c r="AS1" s="18" t="s">
        <v>107</v>
      </c>
      <c r="AT1" s="18" t="s">
        <v>108</v>
      </c>
      <c r="AU1" s="18" t="s">
        <v>109</v>
      </c>
      <c r="AV1" s="18" t="s">
        <v>110</v>
      </c>
      <c r="AW1" s="18" t="s">
        <v>111</v>
      </c>
      <c r="AX1" s="18" t="s">
        <v>103</v>
      </c>
      <c r="AY1" s="18" t="s">
        <v>112</v>
      </c>
      <c r="AZ1" s="18" t="s">
        <v>113</v>
      </c>
      <c r="BA1" s="18" t="s">
        <v>114</v>
      </c>
      <c r="BB1" s="19" t="s">
        <v>115</v>
      </c>
      <c r="BC1" s="20" t="s">
        <v>116</v>
      </c>
    </row>
    <row r="2" spans="1:55" ht="69.900000000000006" customHeight="1" thickBot="1" x14ac:dyDescen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4" t="s">
        <v>5</v>
      </c>
      <c r="G2" s="4" t="s">
        <v>6</v>
      </c>
      <c r="H2" s="2" t="s">
        <v>7</v>
      </c>
      <c r="I2" s="2" t="s">
        <v>8</v>
      </c>
      <c r="J2" s="21" t="s">
        <v>103</v>
      </c>
      <c r="K2" s="22" t="s">
        <v>102</v>
      </c>
      <c r="L2" s="22" t="s">
        <v>117</v>
      </c>
      <c r="M2" s="23" t="s">
        <v>118</v>
      </c>
      <c r="N2" s="22" t="s">
        <v>119</v>
      </c>
      <c r="O2" s="22" t="s">
        <v>120</v>
      </c>
      <c r="P2" s="22" t="s">
        <v>121</v>
      </c>
      <c r="Q2" s="22" t="s">
        <v>104</v>
      </c>
      <c r="R2" s="22" t="s">
        <v>122</v>
      </c>
      <c r="S2" s="22" t="s">
        <v>123</v>
      </c>
      <c r="T2" s="22" t="s">
        <v>124</v>
      </c>
      <c r="U2" s="22" t="s">
        <v>125</v>
      </c>
      <c r="V2" s="23" t="s">
        <v>126</v>
      </c>
      <c r="W2" s="22" t="s">
        <v>127</v>
      </c>
      <c r="X2" s="22" t="s">
        <v>128</v>
      </c>
      <c r="Y2" s="22" t="s">
        <v>129</v>
      </c>
      <c r="Z2" s="22" t="s">
        <v>105</v>
      </c>
      <c r="AA2" s="22" t="s">
        <v>101</v>
      </c>
      <c r="AB2" s="24"/>
      <c r="AC2" s="25" t="s">
        <v>130</v>
      </c>
      <c r="AD2" s="25">
        <v>1</v>
      </c>
      <c r="AE2" s="26" t="s">
        <v>130</v>
      </c>
      <c r="AF2" s="26">
        <v>2</v>
      </c>
      <c r="AG2" s="26">
        <v>1</v>
      </c>
      <c r="AH2" s="27">
        <v>2</v>
      </c>
      <c r="AI2" s="27">
        <v>1</v>
      </c>
      <c r="AJ2" s="27">
        <v>1</v>
      </c>
      <c r="AK2" s="28"/>
      <c r="AL2" s="28">
        <v>2</v>
      </c>
      <c r="AM2" s="28">
        <v>1</v>
      </c>
      <c r="AN2" s="29"/>
      <c r="AO2" s="29">
        <v>1</v>
      </c>
      <c r="AP2" s="29">
        <v>2</v>
      </c>
      <c r="AQ2" s="30"/>
      <c r="AR2" s="31">
        <f>COUNTA($A$3:$A19)</f>
        <v>17</v>
      </c>
      <c r="AS2" s="31">
        <f>COUNTIF($C$3:$C19,"ស្រី")</f>
        <v>11</v>
      </c>
      <c r="AT2" s="31">
        <f>COUNTIF($AA$3:$AA19,1)</f>
        <v>17</v>
      </c>
      <c r="AU2" s="31">
        <f>DCOUNT($A$2:$AA19,"ផ្ទៀងផ្ទាត់ចុងក្រោយ",$AC$1:$AD$2)</f>
        <v>11</v>
      </c>
      <c r="AV2" s="31">
        <f>COUNTIF($AA$3:$AA$19,2)</f>
        <v>0</v>
      </c>
      <c r="AW2" s="31">
        <f>COUNTIF(K:K,2)</f>
        <v>0</v>
      </c>
      <c r="AX2" s="31">
        <f>DCOUNT($A$2:$AA19,"គ្មានស្នាមមេដៃ",$AH$1:$AJ$2)</f>
        <v>0</v>
      </c>
      <c r="AY2" s="31">
        <f>DCOUNT($A$2:$AA19,"NID_problem",$AK$1:$AM$2)</f>
        <v>0</v>
      </c>
      <c r="AZ2" s="31">
        <f>DCOUNT($A$2:$AA19,"NID_problem",$AN$1:$AP$2)</f>
        <v>0</v>
      </c>
      <c r="BA2" s="31">
        <f>((AR2-AT2)-SUM(AW2,AX2,AY2,AZ2))</f>
        <v>0</v>
      </c>
      <c r="BB2" s="32" t="str">
        <f>IF((AR2-AT2)=(AW2+AY2+AZ2+AX2+BA2),"ត្រឹមត្រូវ","មិនត្រឹមត្រូវ")</f>
        <v>ត្រឹមត្រូវ</v>
      </c>
      <c r="BC2" s="33"/>
    </row>
    <row r="3" spans="1:55" ht="60" customHeight="1" x14ac:dyDescent="0.95">
      <c r="A3" s="3">
        <v>1</v>
      </c>
      <c r="B3" s="3" t="s">
        <v>9</v>
      </c>
      <c r="C3" s="3" t="s">
        <v>130</v>
      </c>
      <c r="D3" s="3" t="s">
        <v>11</v>
      </c>
      <c r="E3" s="3" t="s">
        <v>98</v>
      </c>
      <c r="F3" s="5" t="s">
        <v>12</v>
      </c>
      <c r="G3" s="3" t="s">
        <v>64</v>
      </c>
      <c r="H3" s="3" t="s">
        <v>81</v>
      </c>
      <c r="I3" s="3">
        <v>30</v>
      </c>
      <c r="J3" s="34"/>
      <c r="K3" s="35">
        <f>IF(OR(H3="បរទេស",G3="បរទេស"),2,1)</f>
        <v>1</v>
      </c>
      <c r="L3" s="36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030550471</v>
      </c>
      <c r="M3" s="37" t="str">
        <f>IF(L3="បរទេស","បរទេស",IF(AND($BC$2=1,LEN(L3)=8),"0"&amp;L3,IF(LEN(L3)&gt;9,2,LEFT(L3,9))))</f>
        <v>030550471</v>
      </c>
      <c r="N3" s="38">
        <f>IF(L3="បរទេស",1,IF((LEN($M3)-9)=0,1,2))</f>
        <v>1</v>
      </c>
      <c r="O3" s="38">
        <f>IF(M3="",2,1)</f>
        <v>1</v>
      </c>
      <c r="P3" s="38">
        <f t="shared" ref="P3:P19" si="0">IF(M3="បរទេស",1,IF(COUNTIF(M:M,$M3)&gt;1,2,1))</f>
        <v>1</v>
      </c>
      <c r="Q3" s="39">
        <f>IF(M3="បរទេស",1,MAX(N3:P3))</f>
        <v>1</v>
      </c>
      <c r="R3" s="40" t="str">
        <f>H3</f>
        <v>085 704220</v>
      </c>
      <c r="S3" s="36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085704220</v>
      </c>
      <c r="T3" s="38" t="e">
        <f>LEFT(S3, SEARCH("/",S3,1)-1)</f>
        <v>#VALUE!</v>
      </c>
      <c r="U3" s="36" t="str">
        <f>IFERROR(T3,S3)</f>
        <v>085704220</v>
      </c>
      <c r="V3" s="41" t="str">
        <f>IF(LEFT(U3,5)="បរទេស","បរទេស",IF(LEFT(U3,3)="855","0"&amp;MID(U3,4,10),IF(LEFT(U3,1)="0",MID(U3,1,10),IF(LEFT(U3,1)&gt;=1,"0"&amp;MID(U3,1,10),U3))))</f>
        <v>085704220</v>
      </c>
      <c r="W3" s="38">
        <f>IF(V3="បរទេស",1,IF(OR(LEN(V3)=9,LEN(V3)=10),1,2))</f>
        <v>1</v>
      </c>
      <c r="X3" s="42">
        <f>IF(V3="",2,1)</f>
        <v>1</v>
      </c>
      <c r="Y3" s="38">
        <f t="shared" ref="Y3:Y19" si="1">IF(V3="បរទេស",1,IF(COUNTIF(V:V,$V3)&gt;1,2,1))</f>
        <v>1</v>
      </c>
      <c r="Z3" s="39">
        <f>IF(V3="បរទេស",1,MAX(W3:Y3))</f>
        <v>1</v>
      </c>
      <c r="AA3" s="39">
        <f>IF(K3=2,2,MAX(J3,Q3,Z3,Z3))</f>
        <v>1</v>
      </c>
      <c r="AB3" s="43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5"/>
      <c r="AR3" s="67" t="s">
        <v>131</v>
      </c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8"/>
    </row>
    <row r="4" spans="1:55" ht="60" customHeight="1" x14ac:dyDescent="0.95">
      <c r="A4" s="3">
        <v>2</v>
      </c>
      <c r="B4" s="3" t="s">
        <v>13</v>
      </c>
      <c r="C4" s="3" t="s">
        <v>130</v>
      </c>
      <c r="D4" s="3" t="s">
        <v>14</v>
      </c>
      <c r="E4" s="3" t="s">
        <v>98</v>
      </c>
      <c r="F4" s="5" t="s">
        <v>15</v>
      </c>
      <c r="G4" s="3" t="s">
        <v>65</v>
      </c>
      <c r="H4" s="3" t="s">
        <v>82</v>
      </c>
      <c r="I4" s="3">
        <v>30</v>
      </c>
      <c r="J4" s="34"/>
      <c r="K4" s="35">
        <f t="shared" ref="K4:K19" si="2">IF(OR(H4="បរទេស",G4="បរទេស"),2,1)</f>
        <v>1</v>
      </c>
      <c r="L4" s="36" t="str">
        <f t="shared" ref="L4:L19" si="3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030646710</v>
      </c>
      <c r="M4" s="37" t="str">
        <f t="shared" ref="M4:M19" si="4">IF(L4="បរទេស","បរទេស",IF(AND($BC$2=1,LEN(L4)=8),"0"&amp;L4,IF(LEN(L4)&gt;9,2,LEFT(L4,9))))</f>
        <v>030646710</v>
      </c>
      <c r="N4" s="38">
        <f t="shared" ref="N4:N19" si="5">IF(L4="បរទេស",1,IF((LEN($M4)-9)=0,1,2))</f>
        <v>1</v>
      </c>
      <c r="O4" s="38">
        <f t="shared" ref="O4:O19" si="6">IF(M4="",2,1)</f>
        <v>1</v>
      </c>
      <c r="P4" s="38">
        <f t="shared" si="0"/>
        <v>1</v>
      </c>
      <c r="Q4" s="39">
        <f t="shared" ref="Q4:Q19" si="7">IF(M4="បរទេស",1,MAX(N4:P4))</f>
        <v>1</v>
      </c>
      <c r="R4" s="40" t="str">
        <f t="shared" ref="R4:R19" si="8">H4</f>
        <v>0967084859</v>
      </c>
      <c r="S4" s="36" t="str">
        <f t="shared" ref="S4:S19" si="9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0967084859</v>
      </c>
      <c r="T4" s="38" t="e">
        <f t="shared" ref="T4:T19" si="10">LEFT(S4, SEARCH("/",S4,1)-1)</f>
        <v>#VALUE!</v>
      </c>
      <c r="U4" s="36" t="str">
        <f t="shared" ref="U4:U19" si="11">IFERROR(T4,S4)</f>
        <v>0967084859</v>
      </c>
      <c r="V4" s="41" t="str">
        <f t="shared" ref="V4:V19" si="12">IF(LEFT(U4,5)="បរទេស","បរទេស",IF(LEFT(U4,3)="855","0"&amp;MID(U4,4,10),IF(LEFT(U4,1)="0",MID(U4,1,10),IF(LEFT(U4,1)&gt;=1,"0"&amp;MID(U4,1,10),U4))))</f>
        <v>0967084859</v>
      </c>
      <c r="W4" s="38">
        <f t="shared" ref="W4:W19" si="13">IF(V4="បរទេស",1,IF(OR(LEN(V4)=9,LEN(V4)=10),1,2))</f>
        <v>1</v>
      </c>
      <c r="X4" s="42">
        <f t="shared" ref="X4:X19" si="14">IF(V4="",2,1)</f>
        <v>1</v>
      </c>
      <c r="Y4" s="38">
        <f t="shared" si="1"/>
        <v>1</v>
      </c>
      <c r="Z4" s="39">
        <f t="shared" ref="Z4:Z19" si="15">IF(V4="បរទេស",1,MAX(W4:Y4))</f>
        <v>1</v>
      </c>
      <c r="AA4" s="39">
        <f t="shared" ref="AA4:AA19" si="16">IF(K4=2,2,MAX(J4,Q4,Z4,Z4))</f>
        <v>1</v>
      </c>
      <c r="AB4" s="46"/>
    </row>
    <row r="5" spans="1:55" ht="60" customHeight="1" x14ac:dyDescent="0.95">
      <c r="A5" s="3">
        <v>3</v>
      </c>
      <c r="B5" s="3" t="s">
        <v>16</v>
      </c>
      <c r="C5" s="3" t="s">
        <v>130</v>
      </c>
      <c r="D5" s="3" t="s">
        <v>17</v>
      </c>
      <c r="E5" s="3" t="s">
        <v>98</v>
      </c>
      <c r="F5" s="5" t="s">
        <v>18</v>
      </c>
      <c r="G5" s="3" t="s">
        <v>66</v>
      </c>
      <c r="H5" s="3" t="s">
        <v>83</v>
      </c>
      <c r="I5" s="3">
        <v>30</v>
      </c>
      <c r="J5" s="34"/>
      <c r="K5" s="35">
        <f t="shared" si="2"/>
        <v>1</v>
      </c>
      <c r="L5" s="36" t="str">
        <f t="shared" si="3"/>
        <v>030771670</v>
      </c>
      <c r="M5" s="37" t="str">
        <f t="shared" si="4"/>
        <v>030771670</v>
      </c>
      <c r="N5" s="38">
        <f t="shared" si="5"/>
        <v>1</v>
      </c>
      <c r="O5" s="38">
        <f t="shared" si="6"/>
        <v>1</v>
      </c>
      <c r="P5" s="38">
        <f t="shared" si="0"/>
        <v>1</v>
      </c>
      <c r="Q5" s="39">
        <f t="shared" si="7"/>
        <v>1</v>
      </c>
      <c r="R5" s="40" t="str">
        <f t="shared" si="8"/>
        <v>0978694875</v>
      </c>
      <c r="S5" s="36" t="str">
        <f t="shared" si="9"/>
        <v>0978694875</v>
      </c>
      <c r="T5" s="38" t="e">
        <f t="shared" si="10"/>
        <v>#VALUE!</v>
      </c>
      <c r="U5" s="36" t="str">
        <f t="shared" si="11"/>
        <v>0978694875</v>
      </c>
      <c r="V5" s="41" t="str">
        <f t="shared" si="12"/>
        <v>0978694875</v>
      </c>
      <c r="W5" s="38">
        <f t="shared" si="13"/>
        <v>1</v>
      </c>
      <c r="X5" s="42">
        <f t="shared" si="14"/>
        <v>1</v>
      </c>
      <c r="Y5" s="38">
        <f t="shared" si="1"/>
        <v>1</v>
      </c>
      <c r="Z5" s="39">
        <f t="shared" si="15"/>
        <v>1</v>
      </c>
      <c r="AA5" s="39">
        <f t="shared" si="16"/>
        <v>1</v>
      </c>
      <c r="AB5" s="46"/>
    </row>
    <row r="6" spans="1:55" ht="60" customHeight="1" x14ac:dyDescent="0.95">
      <c r="A6" s="3">
        <v>4</v>
      </c>
      <c r="B6" s="3" t="s">
        <v>19</v>
      </c>
      <c r="C6" s="3" t="s">
        <v>130</v>
      </c>
      <c r="D6" s="3" t="s">
        <v>20</v>
      </c>
      <c r="E6" s="3" t="s">
        <v>98</v>
      </c>
      <c r="F6" s="5" t="s">
        <v>21</v>
      </c>
      <c r="G6" s="3" t="s">
        <v>67</v>
      </c>
      <c r="H6" s="3" t="s">
        <v>84</v>
      </c>
      <c r="I6" s="3">
        <v>30</v>
      </c>
      <c r="J6" s="34"/>
      <c r="K6" s="35">
        <f t="shared" si="2"/>
        <v>1</v>
      </c>
      <c r="L6" s="36" t="str">
        <f t="shared" si="3"/>
        <v>051387239</v>
      </c>
      <c r="M6" s="37" t="str">
        <f t="shared" si="4"/>
        <v>051387239</v>
      </c>
      <c r="N6" s="38">
        <f t="shared" si="5"/>
        <v>1</v>
      </c>
      <c r="O6" s="38">
        <f t="shared" si="6"/>
        <v>1</v>
      </c>
      <c r="P6" s="38">
        <f t="shared" si="0"/>
        <v>1</v>
      </c>
      <c r="Q6" s="39">
        <f t="shared" si="7"/>
        <v>1</v>
      </c>
      <c r="R6" s="40" t="str">
        <f t="shared" si="8"/>
        <v>0963931349</v>
      </c>
      <c r="S6" s="36" t="str">
        <f t="shared" si="9"/>
        <v>0963931349</v>
      </c>
      <c r="T6" s="38" t="e">
        <f t="shared" si="10"/>
        <v>#VALUE!</v>
      </c>
      <c r="U6" s="36" t="str">
        <f t="shared" si="11"/>
        <v>0963931349</v>
      </c>
      <c r="V6" s="41" t="str">
        <f t="shared" si="12"/>
        <v>0963931349</v>
      </c>
      <c r="W6" s="38">
        <f t="shared" si="13"/>
        <v>1</v>
      </c>
      <c r="X6" s="42">
        <f t="shared" si="14"/>
        <v>1</v>
      </c>
      <c r="Y6" s="38">
        <f t="shared" si="1"/>
        <v>1</v>
      </c>
      <c r="Z6" s="39">
        <f t="shared" si="15"/>
        <v>1</v>
      </c>
      <c r="AA6" s="39">
        <f t="shared" si="16"/>
        <v>1</v>
      </c>
      <c r="AB6" s="46"/>
    </row>
    <row r="7" spans="1:55" ht="60" customHeight="1" x14ac:dyDescent="0.95">
      <c r="A7" s="3">
        <v>5</v>
      </c>
      <c r="B7" s="3" t="s">
        <v>22</v>
      </c>
      <c r="C7" s="3" t="s">
        <v>130</v>
      </c>
      <c r="D7" s="3" t="s">
        <v>23</v>
      </c>
      <c r="E7" s="3" t="s">
        <v>98</v>
      </c>
      <c r="F7" s="5" t="s">
        <v>24</v>
      </c>
      <c r="G7" s="3" t="s">
        <v>68</v>
      </c>
      <c r="H7" s="3" t="s">
        <v>85</v>
      </c>
      <c r="I7" s="3">
        <v>30</v>
      </c>
      <c r="J7" s="34"/>
      <c r="K7" s="35">
        <f t="shared" si="2"/>
        <v>1</v>
      </c>
      <c r="L7" s="36" t="str">
        <f t="shared" si="3"/>
        <v>030621521</v>
      </c>
      <c r="M7" s="37" t="str">
        <f t="shared" si="4"/>
        <v>030621521</v>
      </c>
      <c r="N7" s="38">
        <f t="shared" si="5"/>
        <v>1</v>
      </c>
      <c r="O7" s="38">
        <f t="shared" si="6"/>
        <v>1</v>
      </c>
      <c r="P7" s="38">
        <f t="shared" si="0"/>
        <v>1</v>
      </c>
      <c r="Q7" s="39">
        <f t="shared" si="7"/>
        <v>1</v>
      </c>
      <c r="R7" s="40" t="str">
        <f t="shared" si="8"/>
        <v>010490700</v>
      </c>
      <c r="S7" s="36" t="str">
        <f t="shared" si="9"/>
        <v>010490700</v>
      </c>
      <c r="T7" s="38" t="e">
        <f t="shared" si="10"/>
        <v>#VALUE!</v>
      </c>
      <c r="U7" s="36" t="str">
        <f t="shared" si="11"/>
        <v>010490700</v>
      </c>
      <c r="V7" s="41" t="str">
        <f t="shared" si="12"/>
        <v>010490700</v>
      </c>
      <c r="W7" s="38">
        <f t="shared" si="13"/>
        <v>1</v>
      </c>
      <c r="X7" s="42">
        <f t="shared" si="14"/>
        <v>1</v>
      </c>
      <c r="Y7" s="38">
        <f t="shared" si="1"/>
        <v>1</v>
      </c>
      <c r="Z7" s="39">
        <f t="shared" si="15"/>
        <v>1</v>
      </c>
      <c r="AA7" s="39">
        <f t="shared" si="16"/>
        <v>1</v>
      </c>
      <c r="AB7" s="46"/>
    </row>
    <row r="8" spans="1:55" ht="60" customHeight="1" x14ac:dyDescent="0.95">
      <c r="A8" s="3">
        <v>6</v>
      </c>
      <c r="B8" s="3" t="s">
        <v>25</v>
      </c>
      <c r="C8" s="3" t="s">
        <v>130</v>
      </c>
      <c r="D8" s="3" t="s">
        <v>26</v>
      </c>
      <c r="E8" s="3" t="s">
        <v>98</v>
      </c>
      <c r="F8" s="5" t="s">
        <v>27</v>
      </c>
      <c r="G8" s="3" t="s">
        <v>69</v>
      </c>
      <c r="H8" s="3" t="s">
        <v>86</v>
      </c>
      <c r="I8" s="3">
        <v>30</v>
      </c>
      <c r="J8" s="34"/>
      <c r="K8" s="35">
        <f t="shared" si="2"/>
        <v>1</v>
      </c>
      <c r="L8" s="36" t="str">
        <f t="shared" si="3"/>
        <v>030625383</v>
      </c>
      <c r="M8" s="37" t="str">
        <f t="shared" si="4"/>
        <v>030625383</v>
      </c>
      <c r="N8" s="38">
        <f t="shared" si="5"/>
        <v>1</v>
      </c>
      <c r="O8" s="38">
        <f t="shared" si="6"/>
        <v>1</v>
      </c>
      <c r="P8" s="38">
        <f t="shared" si="0"/>
        <v>1</v>
      </c>
      <c r="Q8" s="39">
        <f t="shared" si="7"/>
        <v>1</v>
      </c>
      <c r="R8" s="40" t="str">
        <f t="shared" si="8"/>
        <v>016355043</v>
      </c>
      <c r="S8" s="36" t="str">
        <f t="shared" si="9"/>
        <v>016355043</v>
      </c>
      <c r="T8" s="38" t="e">
        <f t="shared" si="10"/>
        <v>#VALUE!</v>
      </c>
      <c r="U8" s="36" t="str">
        <f t="shared" si="11"/>
        <v>016355043</v>
      </c>
      <c r="V8" s="41" t="str">
        <f t="shared" si="12"/>
        <v>016355043</v>
      </c>
      <c r="W8" s="38">
        <f t="shared" si="13"/>
        <v>1</v>
      </c>
      <c r="X8" s="42">
        <f t="shared" si="14"/>
        <v>1</v>
      </c>
      <c r="Y8" s="38">
        <f t="shared" si="1"/>
        <v>1</v>
      </c>
      <c r="Z8" s="39">
        <f t="shared" si="15"/>
        <v>1</v>
      </c>
      <c r="AA8" s="39">
        <f t="shared" si="16"/>
        <v>1</v>
      </c>
      <c r="AB8" s="46"/>
    </row>
    <row r="9" spans="1:55" ht="60" customHeight="1" x14ac:dyDescent="0.95">
      <c r="A9" s="3">
        <v>7</v>
      </c>
      <c r="B9" s="3" t="s">
        <v>28</v>
      </c>
      <c r="C9" s="3" t="s">
        <v>130</v>
      </c>
      <c r="D9" s="3" t="s">
        <v>29</v>
      </c>
      <c r="E9" s="3" t="s">
        <v>98</v>
      </c>
      <c r="F9" s="5" t="s">
        <v>30</v>
      </c>
      <c r="G9" s="3" t="s">
        <v>70</v>
      </c>
      <c r="H9" s="3" t="s">
        <v>87</v>
      </c>
      <c r="I9" s="3">
        <v>30</v>
      </c>
      <c r="J9" s="34"/>
      <c r="K9" s="35">
        <f t="shared" si="2"/>
        <v>1</v>
      </c>
      <c r="L9" s="36" t="str">
        <f t="shared" si="3"/>
        <v>030567148</v>
      </c>
      <c r="M9" s="37" t="str">
        <f t="shared" si="4"/>
        <v>030567148</v>
      </c>
      <c r="N9" s="38">
        <f t="shared" si="5"/>
        <v>1</v>
      </c>
      <c r="O9" s="38">
        <f t="shared" si="6"/>
        <v>1</v>
      </c>
      <c r="P9" s="38">
        <f t="shared" si="0"/>
        <v>1</v>
      </c>
      <c r="Q9" s="39">
        <f t="shared" si="7"/>
        <v>1</v>
      </c>
      <c r="R9" s="40" t="str">
        <f t="shared" si="8"/>
        <v>0963436691</v>
      </c>
      <c r="S9" s="36" t="str">
        <f t="shared" si="9"/>
        <v>0963436691</v>
      </c>
      <c r="T9" s="38" t="e">
        <f t="shared" si="10"/>
        <v>#VALUE!</v>
      </c>
      <c r="U9" s="36" t="str">
        <f t="shared" si="11"/>
        <v>0963436691</v>
      </c>
      <c r="V9" s="41" t="str">
        <f t="shared" si="12"/>
        <v>0963436691</v>
      </c>
      <c r="W9" s="38">
        <f t="shared" si="13"/>
        <v>1</v>
      </c>
      <c r="X9" s="42">
        <f t="shared" si="14"/>
        <v>1</v>
      </c>
      <c r="Y9" s="38">
        <f t="shared" si="1"/>
        <v>1</v>
      </c>
      <c r="Z9" s="39">
        <f t="shared" si="15"/>
        <v>1</v>
      </c>
      <c r="AA9" s="39">
        <f t="shared" si="16"/>
        <v>1</v>
      </c>
      <c r="AB9" s="46"/>
    </row>
    <row r="10" spans="1:55" ht="60" customHeight="1" x14ac:dyDescent="0.95">
      <c r="A10" s="3">
        <v>8</v>
      </c>
      <c r="B10" s="3" t="s">
        <v>31</v>
      </c>
      <c r="C10" s="3" t="s">
        <v>130</v>
      </c>
      <c r="D10" s="3" t="s">
        <v>32</v>
      </c>
      <c r="E10" s="3" t="s">
        <v>98</v>
      </c>
      <c r="F10" s="5" t="s">
        <v>33</v>
      </c>
      <c r="G10" s="3" t="s">
        <v>71</v>
      </c>
      <c r="H10" s="3" t="s">
        <v>88</v>
      </c>
      <c r="I10" s="3">
        <v>30</v>
      </c>
      <c r="J10" s="34"/>
      <c r="K10" s="35">
        <f t="shared" si="2"/>
        <v>1</v>
      </c>
      <c r="L10" s="36" t="str">
        <f t="shared" si="3"/>
        <v>030812984</v>
      </c>
      <c r="M10" s="37" t="str">
        <f t="shared" si="4"/>
        <v>030812984</v>
      </c>
      <c r="N10" s="38">
        <f t="shared" si="5"/>
        <v>1</v>
      </c>
      <c r="O10" s="38">
        <f t="shared" si="6"/>
        <v>1</v>
      </c>
      <c r="P10" s="38">
        <f t="shared" si="0"/>
        <v>1</v>
      </c>
      <c r="Q10" s="39">
        <f t="shared" si="7"/>
        <v>1</v>
      </c>
      <c r="R10" s="40" t="str">
        <f t="shared" si="8"/>
        <v>016769603</v>
      </c>
      <c r="S10" s="36" t="str">
        <f t="shared" si="9"/>
        <v>016769603</v>
      </c>
      <c r="T10" s="38" t="e">
        <f t="shared" si="10"/>
        <v>#VALUE!</v>
      </c>
      <c r="U10" s="36" t="str">
        <f t="shared" si="11"/>
        <v>016769603</v>
      </c>
      <c r="V10" s="41" t="str">
        <f t="shared" si="12"/>
        <v>016769603</v>
      </c>
      <c r="W10" s="38">
        <f t="shared" si="13"/>
        <v>1</v>
      </c>
      <c r="X10" s="42">
        <f t="shared" si="14"/>
        <v>1</v>
      </c>
      <c r="Y10" s="38">
        <f t="shared" si="1"/>
        <v>1</v>
      </c>
      <c r="Z10" s="39">
        <f t="shared" si="15"/>
        <v>1</v>
      </c>
      <c r="AA10" s="39">
        <f t="shared" si="16"/>
        <v>1</v>
      </c>
      <c r="AB10" s="46"/>
    </row>
    <row r="11" spans="1:55" ht="60" customHeight="1" x14ac:dyDescent="0.95">
      <c r="A11" s="3">
        <v>9</v>
      </c>
      <c r="B11" s="3" t="s">
        <v>34</v>
      </c>
      <c r="C11" s="3" t="s">
        <v>132</v>
      </c>
      <c r="D11" s="3" t="s">
        <v>36</v>
      </c>
      <c r="E11" s="3" t="s">
        <v>98</v>
      </c>
      <c r="F11" s="5" t="s">
        <v>37</v>
      </c>
      <c r="G11" s="3" t="s">
        <v>72</v>
      </c>
      <c r="H11" s="3" t="s">
        <v>89</v>
      </c>
      <c r="I11" s="3">
        <v>30</v>
      </c>
      <c r="J11" s="34"/>
      <c r="K11" s="35">
        <f t="shared" si="2"/>
        <v>1</v>
      </c>
      <c r="L11" s="36" t="str">
        <f t="shared" si="3"/>
        <v>031067770</v>
      </c>
      <c r="M11" s="37" t="str">
        <f t="shared" si="4"/>
        <v>031067770</v>
      </c>
      <c r="N11" s="38">
        <f t="shared" si="5"/>
        <v>1</v>
      </c>
      <c r="O11" s="38">
        <f t="shared" si="6"/>
        <v>1</v>
      </c>
      <c r="P11" s="38">
        <f t="shared" si="0"/>
        <v>1</v>
      </c>
      <c r="Q11" s="39">
        <f t="shared" si="7"/>
        <v>1</v>
      </c>
      <c r="R11" s="40" t="str">
        <f t="shared" si="8"/>
        <v>087736651</v>
      </c>
      <c r="S11" s="36" t="str">
        <f t="shared" si="9"/>
        <v>087736651</v>
      </c>
      <c r="T11" s="38" t="e">
        <f t="shared" si="10"/>
        <v>#VALUE!</v>
      </c>
      <c r="U11" s="36" t="str">
        <f t="shared" si="11"/>
        <v>087736651</v>
      </c>
      <c r="V11" s="41" t="str">
        <f t="shared" si="12"/>
        <v>087736651</v>
      </c>
      <c r="W11" s="38">
        <f t="shared" si="13"/>
        <v>1</v>
      </c>
      <c r="X11" s="42">
        <f t="shared" si="14"/>
        <v>1</v>
      </c>
      <c r="Y11" s="38">
        <f t="shared" si="1"/>
        <v>1</v>
      </c>
      <c r="Z11" s="39">
        <f t="shared" si="15"/>
        <v>1</v>
      </c>
      <c r="AA11" s="39">
        <f t="shared" si="16"/>
        <v>1</v>
      </c>
      <c r="AB11" s="46"/>
    </row>
    <row r="12" spans="1:55" ht="60" customHeight="1" x14ac:dyDescent="0.95">
      <c r="A12" s="3">
        <v>10</v>
      </c>
      <c r="B12" s="3" t="s">
        <v>38</v>
      </c>
      <c r="C12" s="3" t="s">
        <v>130</v>
      </c>
      <c r="D12" s="3" t="s">
        <v>39</v>
      </c>
      <c r="E12" s="3" t="s">
        <v>98</v>
      </c>
      <c r="F12" s="5" t="s">
        <v>40</v>
      </c>
      <c r="G12" s="3" t="s">
        <v>73</v>
      </c>
      <c r="H12" s="3" t="s">
        <v>90</v>
      </c>
      <c r="I12" s="3">
        <v>30</v>
      </c>
      <c r="J12" s="34"/>
      <c r="K12" s="35">
        <f t="shared" si="2"/>
        <v>1</v>
      </c>
      <c r="L12" s="36" t="str">
        <f t="shared" si="3"/>
        <v>030770272</v>
      </c>
      <c r="M12" s="37" t="str">
        <f t="shared" si="4"/>
        <v>030770272</v>
      </c>
      <c r="N12" s="38">
        <f t="shared" si="5"/>
        <v>1</v>
      </c>
      <c r="O12" s="38">
        <f t="shared" si="6"/>
        <v>1</v>
      </c>
      <c r="P12" s="38">
        <f t="shared" si="0"/>
        <v>1</v>
      </c>
      <c r="Q12" s="39">
        <f t="shared" si="7"/>
        <v>1</v>
      </c>
      <c r="R12" s="40" t="str">
        <f t="shared" si="8"/>
        <v>0964114241</v>
      </c>
      <c r="S12" s="36" t="str">
        <f t="shared" si="9"/>
        <v>0964114241</v>
      </c>
      <c r="T12" s="38" t="e">
        <f t="shared" si="10"/>
        <v>#VALUE!</v>
      </c>
      <c r="U12" s="36" t="str">
        <f t="shared" si="11"/>
        <v>0964114241</v>
      </c>
      <c r="V12" s="41" t="str">
        <f t="shared" si="12"/>
        <v>0964114241</v>
      </c>
      <c r="W12" s="38">
        <f t="shared" si="13"/>
        <v>1</v>
      </c>
      <c r="X12" s="42">
        <f t="shared" si="14"/>
        <v>1</v>
      </c>
      <c r="Y12" s="38">
        <f t="shared" si="1"/>
        <v>1</v>
      </c>
      <c r="Z12" s="39">
        <f t="shared" si="15"/>
        <v>1</v>
      </c>
      <c r="AA12" s="39">
        <f t="shared" si="16"/>
        <v>1</v>
      </c>
      <c r="AB12" s="46"/>
    </row>
    <row r="13" spans="1:55" ht="60" customHeight="1" x14ac:dyDescent="0.95">
      <c r="A13" s="3">
        <v>11</v>
      </c>
      <c r="B13" s="3" t="s">
        <v>41</v>
      </c>
      <c r="C13" s="3" t="s">
        <v>132</v>
      </c>
      <c r="D13" s="3" t="s">
        <v>42</v>
      </c>
      <c r="E13" s="3" t="s">
        <v>98</v>
      </c>
      <c r="F13" s="5" t="s">
        <v>43</v>
      </c>
      <c r="G13" s="3" t="s">
        <v>74</v>
      </c>
      <c r="H13" s="3" t="s">
        <v>91</v>
      </c>
      <c r="I13" s="3">
        <v>30</v>
      </c>
      <c r="J13" s="34"/>
      <c r="K13" s="35">
        <f t="shared" si="2"/>
        <v>1</v>
      </c>
      <c r="L13" s="36" t="str">
        <f t="shared" si="3"/>
        <v>031097573</v>
      </c>
      <c r="M13" s="37" t="str">
        <f t="shared" si="4"/>
        <v>031097573</v>
      </c>
      <c r="N13" s="38">
        <f t="shared" si="5"/>
        <v>1</v>
      </c>
      <c r="O13" s="38">
        <f t="shared" si="6"/>
        <v>1</v>
      </c>
      <c r="P13" s="38">
        <f t="shared" si="0"/>
        <v>1</v>
      </c>
      <c r="Q13" s="39">
        <f t="shared" si="7"/>
        <v>1</v>
      </c>
      <c r="R13" s="40" t="str">
        <f t="shared" si="8"/>
        <v>066593810</v>
      </c>
      <c r="S13" s="36" t="str">
        <f t="shared" si="9"/>
        <v>066593810</v>
      </c>
      <c r="T13" s="38" t="e">
        <f t="shared" si="10"/>
        <v>#VALUE!</v>
      </c>
      <c r="U13" s="36" t="str">
        <f t="shared" si="11"/>
        <v>066593810</v>
      </c>
      <c r="V13" s="41" t="str">
        <f t="shared" si="12"/>
        <v>066593810</v>
      </c>
      <c r="W13" s="38">
        <f t="shared" si="13"/>
        <v>1</v>
      </c>
      <c r="X13" s="42">
        <f t="shared" si="14"/>
        <v>1</v>
      </c>
      <c r="Y13" s="38">
        <f t="shared" si="1"/>
        <v>1</v>
      </c>
      <c r="Z13" s="39">
        <f t="shared" si="15"/>
        <v>1</v>
      </c>
      <c r="AA13" s="39">
        <f t="shared" si="16"/>
        <v>1</v>
      </c>
      <c r="AB13" s="46"/>
    </row>
    <row r="14" spans="1:55" ht="60" customHeight="1" x14ac:dyDescent="0.95">
      <c r="A14" s="3">
        <v>12</v>
      </c>
      <c r="B14" s="3" t="s">
        <v>44</v>
      </c>
      <c r="C14" s="3" t="s">
        <v>132</v>
      </c>
      <c r="D14" s="3" t="s">
        <v>45</v>
      </c>
      <c r="E14" s="3" t="s">
        <v>98</v>
      </c>
      <c r="F14" s="5" t="s">
        <v>46</v>
      </c>
      <c r="G14" s="3" t="s">
        <v>75</v>
      </c>
      <c r="H14" s="3" t="s">
        <v>92</v>
      </c>
      <c r="I14" s="3">
        <v>30</v>
      </c>
      <c r="J14" s="34"/>
      <c r="K14" s="35">
        <f t="shared" si="2"/>
        <v>1</v>
      </c>
      <c r="L14" s="36" t="str">
        <f t="shared" si="3"/>
        <v>031022770</v>
      </c>
      <c r="M14" s="37" t="str">
        <f t="shared" si="4"/>
        <v>031022770</v>
      </c>
      <c r="N14" s="38">
        <f t="shared" si="5"/>
        <v>1</v>
      </c>
      <c r="O14" s="38">
        <f t="shared" si="6"/>
        <v>1</v>
      </c>
      <c r="P14" s="38">
        <f t="shared" si="0"/>
        <v>1</v>
      </c>
      <c r="Q14" s="39">
        <f t="shared" si="7"/>
        <v>1</v>
      </c>
      <c r="R14" s="40" t="str">
        <f t="shared" si="8"/>
        <v>015411415</v>
      </c>
      <c r="S14" s="36" t="str">
        <f t="shared" si="9"/>
        <v>015411415</v>
      </c>
      <c r="T14" s="38" t="e">
        <f t="shared" si="10"/>
        <v>#VALUE!</v>
      </c>
      <c r="U14" s="36" t="str">
        <f t="shared" si="11"/>
        <v>015411415</v>
      </c>
      <c r="V14" s="41" t="str">
        <f t="shared" si="12"/>
        <v>015411415</v>
      </c>
      <c r="W14" s="38">
        <f t="shared" si="13"/>
        <v>1</v>
      </c>
      <c r="X14" s="42">
        <f t="shared" si="14"/>
        <v>1</v>
      </c>
      <c r="Y14" s="38">
        <f t="shared" si="1"/>
        <v>1</v>
      </c>
      <c r="Z14" s="39">
        <f t="shared" si="15"/>
        <v>1</v>
      </c>
      <c r="AA14" s="39">
        <f t="shared" si="16"/>
        <v>1</v>
      </c>
      <c r="AB14" s="46"/>
    </row>
    <row r="15" spans="1:55" ht="60" customHeight="1" x14ac:dyDescent="0.95">
      <c r="A15" s="3">
        <v>13</v>
      </c>
      <c r="B15" s="3" t="s">
        <v>47</v>
      </c>
      <c r="C15" s="3" t="s">
        <v>130</v>
      </c>
      <c r="D15" s="3" t="s">
        <v>48</v>
      </c>
      <c r="E15" s="3" t="s">
        <v>98</v>
      </c>
      <c r="F15" s="5" t="s">
        <v>49</v>
      </c>
      <c r="G15" s="3" t="s">
        <v>76</v>
      </c>
      <c r="H15" s="3" t="s">
        <v>93</v>
      </c>
      <c r="I15" s="3">
        <v>30</v>
      </c>
      <c r="J15" s="34"/>
      <c r="K15" s="35">
        <f t="shared" si="2"/>
        <v>1</v>
      </c>
      <c r="L15" s="36" t="str">
        <f t="shared" si="3"/>
        <v>030512229</v>
      </c>
      <c r="M15" s="37" t="str">
        <f t="shared" si="4"/>
        <v>030512229</v>
      </c>
      <c r="N15" s="38">
        <f t="shared" si="5"/>
        <v>1</v>
      </c>
      <c r="O15" s="38">
        <f t="shared" si="6"/>
        <v>1</v>
      </c>
      <c r="P15" s="38">
        <f t="shared" si="0"/>
        <v>1</v>
      </c>
      <c r="Q15" s="39">
        <f t="shared" si="7"/>
        <v>1</v>
      </c>
      <c r="R15" s="40" t="str">
        <f t="shared" si="8"/>
        <v>0976557637</v>
      </c>
      <c r="S15" s="36" t="str">
        <f t="shared" si="9"/>
        <v>0976557637</v>
      </c>
      <c r="T15" s="38" t="e">
        <f t="shared" si="10"/>
        <v>#VALUE!</v>
      </c>
      <c r="U15" s="36" t="str">
        <f t="shared" si="11"/>
        <v>0976557637</v>
      </c>
      <c r="V15" s="41" t="str">
        <f t="shared" si="12"/>
        <v>0976557637</v>
      </c>
      <c r="W15" s="38">
        <f t="shared" si="13"/>
        <v>1</v>
      </c>
      <c r="X15" s="42">
        <f t="shared" si="14"/>
        <v>1</v>
      </c>
      <c r="Y15" s="38">
        <f t="shared" si="1"/>
        <v>1</v>
      </c>
      <c r="Z15" s="39">
        <f t="shared" si="15"/>
        <v>1</v>
      </c>
      <c r="AA15" s="39">
        <f t="shared" si="16"/>
        <v>1</v>
      </c>
      <c r="AB15" s="46"/>
    </row>
    <row r="16" spans="1:55" ht="60" customHeight="1" x14ac:dyDescent="0.95">
      <c r="A16" s="3">
        <v>14</v>
      </c>
      <c r="B16" s="3" t="s">
        <v>50</v>
      </c>
      <c r="C16" s="3" t="s">
        <v>130</v>
      </c>
      <c r="D16" s="3" t="s">
        <v>51</v>
      </c>
      <c r="E16" s="3" t="s">
        <v>98</v>
      </c>
      <c r="F16" s="5" t="s">
        <v>52</v>
      </c>
      <c r="G16" s="3" t="s">
        <v>77</v>
      </c>
      <c r="H16" s="3" t="s">
        <v>94</v>
      </c>
      <c r="I16" s="3">
        <v>30</v>
      </c>
      <c r="J16" s="34"/>
      <c r="K16" s="35">
        <f t="shared" si="2"/>
        <v>1</v>
      </c>
      <c r="L16" s="36" t="str">
        <f t="shared" si="3"/>
        <v>031138365</v>
      </c>
      <c r="M16" s="37" t="str">
        <f t="shared" si="4"/>
        <v>031138365</v>
      </c>
      <c r="N16" s="38">
        <f t="shared" si="5"/>
        <v>1</v>
      </c>
      <c r="O16" s="38">
        <f t="shared" si="6"/>
        <v>1</v>
      </c>
      <c r="P16" s="38">
        <f t="shared" si="0"/>
        <v>1</v>
      </c>
      <c r="Q16" s="39">
        <f t="shared" si="7"/>
        <v>1</v>
      </c>
      <c r="R16" s="40" t="str">
        <f t="shared" si="8"/>
        <v>0973598735</v>
      </c>
      <c r="S16" s="36" t="str">
        <f t="shared" si="9"/>
        <v>0973598735</v>
      </c>
      <c r="T16" s="38" t="e">
        <f t="shared" si="10"/>
        <v>#VALUE!</v>
      </c>
      <c r="U16" s="36" t="str">
        <f t="shared" si="11"/>
        <v>0973598735</v>
      </c>
      <c r="V16" s="41" t="str">
        <f t="shared" si="12"/>
        <v>0973598735</v>
      </c>
      <c r="W16" s="38">
        <f t="shared" si="13"/>
        <v>1</v>
      </c>
      <c r="X16" s="42">
        <f t="shared" si="14"/>
        <v>1</v>
      </c>
      <c r="Y16" s="38">
        <f t="shared" si="1"/>
        <v>1</v>
      </c>
      <c r="Z16" s="39">
        <f t="shared" si="15"/>
        <v>1</v>
      </c>
      <c r="AA16" s="39">
        <f t="shared" si="16"/>
        <v>1</v>
      </c>
      <c r="AB16" s="46"/>
    </row>
    <row r="17" spans="1:28" ht="60" customHeight="1" x14ac:dyDescent="0.95">
      <c r="A17" s="3">
        <v>15</v>
      </c>
      <c r="B17" s="3" t="s">
        <v>53</v>
      </c>
      <c r="C17" s="3" t="s">
        <v>132</v>
      </c>
      <c r="D17" s="3" t="s">
        <v>54</v>
      </c>
      <c r="E17" s="3" t="s">
        <v>98</v>
      </c>
      <c r="F17" s="5" t="s">
        <v>55</v>
      </c>
      <c r="G17" s="3" t="s">
        <v>78</v>
      </c>
      <c r="H17" s="3" t="s">
        <v>95</v>
      </c>
      <c r="I17" s="3">
        <v>30</v>
      </c>
      <c r="J17" s="34"/>
      <c r="K17" s="35">
        <f t="shared" si="2"/>
        <v>1</v>
      </c>
      <c r="L17" s="36" t="str">
        <f t="shared" si="3"/>
        <v>030565968</v>
      </c>
      <c r="M17" s="37" t="str">
        <f t="shared" si="4"/>
        <v>030565968</v>
      </c>
      <c r="N17" s="38">
        <f t="shared" si="5"/>
        <v>1</v>
      </c>
      <c r="O17" s="38">
        <f t="shared" si="6"/>
        <v>1</v>
      </c>
      <c r="P17" s="38">
        <f t="shared" si="0"/>
        <v>1</v>
      </c>
      <c r="Q17" s="39">
        <f t="shared" si="7"/>
        <v>1</v>
      </c>
      <c r="R17" s="40" t="str">
        <f t="shared" si="8"/>
        <v>081767090</v>
      </c>
      <c r="S17" s="36" t="str">
        <f t="shared" si="9"/>
        <v>081767090</v>
      </c>
      <c r="T17" s="38" t="e">
        <f t="shared" si="10"/>
        <v>#VALUE!</v>
      </c>
      <c r="U17" s="36" t="str">
        <f t="shared" si="11"/>
        <v>081767090</v>
      </c>
      <c r="V17" s="41" t="str">
        <f t="shared" si="12"/>
        <v>081767090</v>
      </c>
      <c r="W17" s="38">
        <f t="shared" si="13"/>
        <v>1</v>
      </c>
      <c r="X17" s="42">
        <f t="shared" si="14"/>
        <v>1</v>
      </c>
      <c r="Y17" s="38">
        <f t="shared" si="1"/>
        <v>1</v>
      </c>
      <c r="Z17" s="39">
        <f t="shared" si="15"/>
        <v>1</v>
      </c>
      <c r="AA17" s="39">
        <f t="shared" si="16"/>
        <v>1</v>
      </c>
      <c r="AB17" s="46"/>
    </row>
    <row r="18" spans="1:28" ht="60" customHeight="1" x14ac:dyDescent="0.95">
      <c r="A18" s="3">
        <v>16</v>
      </c>
      <c r="B18" s="3" t="s">
        <v>56</v>
      </c>
      <c r="C18" s="3" t="s">
        <v>132</v>
      </c>
      <c r="D18" s="3" t="s">
        <v>57</v>
      </c>
      <c r="E18" s="3" t="s">
        <v>98</v>
      </c>
      <c r="F18" s="5" t="s">
        <v>58</v>
      </c>
      <c r="G18" s="3" t="s">
        <v>79</v>
      </c>
      <c r="H18" s="3" t="s">
        <v>96</v>
      </c>
      <c r="I18" s="3">
        <v>30</v>
      </c>
      <c r="J18" s="34"/>
      <c r="K18" s="35">
        <f t="shared" si="2"/>
        <v>1</v>
      </c>
      <c r="L18" s="36" t="str">
        <f t="shared" si="3"/>
        <v>030589829</v>
      </c>
      <c r="M18" s="37" t="str">
        <f t="shared" si="4"/>
        <v>030589829</v>
      </c>
      <c r="N18" s="38">
        <f t="shared" si="5"/>
        <v>1</v>
      </c>
      <c r="O18" s="38">
        <f t="shared" si="6"/>
        <v>1</v>
      </c>
      <c r="P18" s="38">
        <f t="shared" si="0"/>
        <v>1</v>
      </c>
      <c r="Q18" s="39">
        <f t="shared" si="7"/>
        <v>1</v>
      </c>
      <c r="R18" s="40" t="str">
        <f t="shared" si="8"/>
        <v>0968875248</v>
      </c>
      <c r="S18" s="36" t="str">
        <f t="shared" si="9"/>
        <v>0968875248</v>
      </c>
      <c r="T18" s="38" t="e">
        <f t="shared" si="10"/>
        <v>#VALUE!</v>
      </c>
      <c r="U18" s="36" t="str">
        <f t="shared" si="11"/>
        <v>0968875248</v>
      </c>
      <c r="V18" s="41" t="str">
        <f t="shared" si="12"/>
        <v>0968875248</v>
      </c>
      <c r="W18" s="38">
        <f t="shared" si="13"/>
        <v>1</v>
      </c>
      <c r="X18" s="42">
        <f t="shared" si="14"/>
        <v>1</v>
      </c>
      <c r="Y18" s="38">
        <f t="shared" si="1"/>
        <v>1</v>
      </c>
      <c r="Z18" s="39">
        <f t="shared" si="15"/>
        <v>1</v>
      </c>
      <c r="AA18" s="39">
        <f t="shared" si="16"/>
        <v>1</v>
      </c>
      <c r="AB18" s="46"/>
    </row>
    <row r="19" spans="1:28" ht="60" customHeight="1" x14ac:dyDescent="0.95">
      <c r="A19" s="3">
        <v>17</v>
      </c>
      <c r="B19" s="3" t="s">
        <v>59</v>
      </c>
      <c r="C19" s="3" t="s">
        <v>132</v>
      </c>
      <c r="D19" s="3" t="s">
        <v>60</v>
      </c>
      <c r="E19" s="3" t="s">
        <v>98</v>
      </c>
      <c r="F19" s="5" t="s">
        <v>61</v>
      </c>
      <c r="G19" s="3" t="s">
        <v>80</v>
      </c>
      <c r="H19" s="3" t="s">
        <v>97</v>
      </c>
      <c r="I19" s="3">
        <v>30</v>
      </c>
      <c r="J19" s="34"/>
      <c r="K19" s="35">
        <f t="shared" si="2"/>
        <v>1</v>
      </c>
      <c r="L19" s="36" t="str">
        <f t="shared" si="3"/>
        <v>031100398</v>
      </c>
      <c r="M19" s="37" t="str">
        <f t="shared" si="4"/>
        <v>031100398</v>
      </c>
      <c r="N19" s="38">
        <f t="shared" si="5"/>
        <v>1</v>
      </c>
      <c r="O19" s="38">
        <f t="shared" si="6"/>
        <v>1</v>
      </c>
      <c r="P19" s="38">
        <f t="shared" si="0"/>
        <v>1</v>
      </c>
      <c r="Q19" s="39">
        <f t="shared" si="7"/>
        <v>1</v>
      </c>
      <c r="R19" s="40" t="str">
        <f t="shared" si="8"/>
        <v>0963705748</v>
      </c>
      <c r="S19" s="36" t="str">
        <f t="shared" si="9"/>
        <v>0963705748</v>
      </c>
      <c r="T19" s="38" t="e">
        <f t="shared" si="10"/>
        <v>#VALUE!</v>
      </c>
      <c r="U19" s="36" t="str">
        <f t="shared" si="11"/>
        <v>0963705748</v>
      </c>
      <c r="V19" s="41" t="str">
        <f t="shared" si="12"/>
        <v>0963705748</v>
      </c>
      <c r="W19" s="38">
        <f t="shared" si="13"/>
        <v>1</v>
      </c>
      <c r="X19" s="42">
        <f t="shared" si="14"/>
        <v>1</v>
      </c>
      <c r="Y19" s="38">
        <f t="shared" si="1"/>
        <v>1</v>
      </c>
      <c r="Z19" s="39">
        <f t="shared" si="15"/>
        <v>1</v>
      </c>
      <c r="AA19" s="39">
        <f t="shared" si="16"/>
        <v>1</v>
      </c>
      <c r="AB19" s="46"/>
    </row>
    <row r="20" spans="1:28" x14ac:dyDescent="0.95">
      <c r="M20" s="46"/>
      <c r="V20" s="46"/>
      <c r="AB20" s="46"/>
    </row>
    <row r="21" spans="1:28" x14ac:dyDescent="0.95">
      <c r="M21" s="46"/>
      <c r="V21" s="46"/>
      <c r="AB21" s="46"/>
    </row>
    <row r="22" spans="1:28" x14ac:dyDescent="0.95">
      <c r="M22" s="46"/>
      <c r="V22" s="46"/>
      <c r="AB22" s="46"/>
    </row>
    <row r="23" spans="1:28" x14ac:dyDescent="0.95">
      <c r="M23" s="46"/>
      <c r="V23" s="46"/>
      <c r="AB23" s="46"/>
    </row>
    <row r="24" spans="1:28" x14ac:dyDescent="0.95">
      <c r="M24" s="46"/>
      <c r="V24" s="46"/>
      <c r="AB24" s="46"/>
    </row>
    <row r="25" spans="1:28" x14ac:dyDescent="0.95">
      <c r="M25" s="46"/>
      <c r="V25" s="46"/>
      <c r="AB25" s="46"/>
    </row>
    <row r="26" spans="1:28" x14ac:dyDescent="0.95">
      <c r="M26" s="46"/>
      <c r="V26" s="46"/>
      <c r="AB26" s="46"/>
    </row>
    <row r="27" spans="1:28" x14ac:dyDescent="0.95">
      <c r="M27" s="46"/>
      <c r="V27" s="46"/>
      <c r="AB27" s="46"/>
    </row>
    <row r="28" spans="1:28" x14ac:dyDescent="0.95">
      <c r="M28" s="46"/>
      <c r="V28" s="46"/>
      <c r="AB28" s="46"/>
    </row>
    <row r="29" spans="1:28" x14ac:dyDescent="0.95">
      <c r="M29" s="46"/>
      <c r="V29" s="46"/>
      <c r="AB29" s="46"/>
    </row>
    <row r="30" spans="1:28" x14ac:dyDescent="0.95">
      <c r="M30" s="46"/>
      <c r="V30" s="46"/>
      <c r="AB30" s="46"/>
    </row>
    <row r="31" spans="1:28" x14ac:dyDescent="0.95">
      <c r="M31" s="46"/>
      <c r="V31" s="46"/>
      <c r="AB31" s="46"/>
    </row>
    <row r="32" spans="1:28" x14ac:dyDescent="0.95">
      <c r="M32" s="46"/>
      <c r="V32" s="46"/>
      <c r="AB32" s="46"/>
    </row>
    <row r="33" spans="13:28" x14ac:dyDescent="0.95">
      <c r="M33" s="46"/>
      <c r="V33" s="46"/>
      <c r="AB33" s="46"/>
    </row>
    <row r="34" spans="13:28" x14ac:dyDescent="0.95">
      <c r="M34" s="46"/>
      <c r="V34" s="46"/>
      <c r="AB34" s="46"/>
    </row>
    <row r="35" spans="13:28" x14ac:dyDescent="0.95">
      <c r="M35" s="46"/>
      <c r="V35" s="46"/>
      <c r="AB35" s="46"/>
    </row>
    <row r="36" spans="13:28" x14ac:dyDescent="0.95">
      <c r="M36" s="46"/>
      <c r="V36" s="46"/>
      <c r="AB36" s="46"/>
    </row>
    <row r="37" spans="13:28" x14ac:dyDescent="0.95">
      <c r="M37" s="46"/>
      <c r="V37" s="46"/>
      <c r="AB37" s="46"/>
    </row>
    <row r="38" spans="13:28" x14ac:dyDescent="0.95">
      <c r="M38" s="46"/>
      <c r="V38" s="46"/>
      <c r="AB38" s="46"/>
    </row>
    <row r="39" spans="13:28" x14ac:dyDescent="0.95">
      <c r="M39" s="46"/>
      <c r="V39" s="46"/>
      <c r="AB39" s="46"/>
    </row>
    <row r="40" spans="13:28" x14ac:dyDescent="0.95">
      <c r="M40" s="46"/>
      <c r="V40" s="46"/>
      <c r="AB40" s="46"/>
    </row>
    <row r="41" spans="13:28" x14ac:dyDescent="0.95">
      <c r="M41" s="46"/>
      <c r="V41" s="46"/>
      <c r="AB41" s="46"/>
    </row>
    <row r="42" spans="13:28" x14ac:dyDescent="0.95">
      <c r="M42" s="46"/>
      <c r="V42" s="46"/>
      <c r="AB42" s="46"/>
    </row>
    <row r="43" spans="13:28" x14ac:dyDescent="0.95">
      <c r="M43" s="46"/>
      <c r="V43" s="46"/>
      <c r="AB43" s="46"/>
    </row>
    <row r="44" spans="13:28" x14ac:dyDescent="0.95">
      <c r="M44" s="46"/>
      <c r="V44" s="46"/>
      <c r="AB44" s="46"/>
    </row>
    <row r="45" spans="13:28" x14ac:dyDescent="0.95">
      <c r="M45" s="46"/>
      <c r="V45" s="46"/>
      <c r="AB45" s="46"/>
    </row>
    <row r="46" spans="13:28" x14ac:dyDescent="0.95">
      <c r="M46" s="46"/>
      <c r="V46" s="46"/>
      <c r="AB46" s="46"/>
    </row>
    <row r="47" spans="13:28" x14ac:dyDescent="0.95">
      <c r="M47" s="46"/>
      <c r="V47" s="46"/>
      <c r="AB47" s="46"/>
    </row>
    <row r="48" spans="13:28" x14ac:dyDescent="0.95">
      <c r="M48" s="46"/>
      <c r="V48" s="46"/>
      <c r="AB48" s="46"/>
    </row>
    <row r="49" spans="13:28" x14ac:dyDescent="0.95">
      <c r="M49" s="46"/>
      <c r="V49" s="46"/>
      <c r="AB49" s="46"/>
    </row>
    <row r="50" spans="13:28" x14ac:dyDescent="0.95">
      <c r="M50" s="46"/>
      <c r="V50" s="46"/>
      <c r="AB50" s="46"/>
    </row>
    <row r="51" spans="13:28" x14ac:dyDescent="0.95">
      <c r="M51" s="46"/>
      <c r="V51" s="46"/>
      <c r="AB51" s="46"/>
    </row>
    <row r="52" spans="13:28" x14ac:dyDescent="0.95">
      <c r="M52" s="46"/>
      <c r="V52" s="46"/>
      <c r="AB52" s="46"/>
    </row>
    <row r="53" spans="13:28" x14ac:dyDescent="0.95">
      <c r="M53" s="46"/>
      <c r="V53" s="46"/>
      <c r="AB53" s="46"/>
    </row>
    <row r="54" spans="13:28" x14ac:dyDescent="0.95">
      <c r="M54" s="46"/>
      <c r="V54" s="46"/>
      <c r="AB54" s="46"/>
    </row>
    <row r="55" spans="13:28" x14ac:dyDescent="0.95">
      <c r="M55" s="46"/>
      <c r="V55" s="46"/>
      <c r="AB55" s="46"/>
    </row>
    <row r="56" spans="13:28" x14ac:dyDescent="0.95">
      <c r="M56" s="46"/>
      <c r="V56" s="46"/>
      <c r="AB56" s="46"/>
    </row>
    <row r="57" spans="13:28" x14ac:dyDescent="0.95">
      <c r="M57" s="46"/>
      <c r="V57" s="46"/>
      <c r="AB57" s="46"/>
    </row>
    <row r="58" spans="13:28" x14ac:dyDescent="0.95">
      <c r="M58" s="46"/>
      <c r="V58" s="46"/>
      <c r="AB58" s="46"/>
    </row>
    <row r="59" spans="13:28" x14ac:dyDescent="0.95">
      <c r="M59" s="46"/>
      <c r="V59" s="46"/>
      <c r="AB59" s="46"/>
    </row>
    <row r="60" spans="13:28" x14ac:dyDescent="0.95">
      <c r="M60" s="46"/>
      <c r="V60" s="46"/>
      <c r="AB60" s="46"/>
    </row>
    <row r="61" spans="13:28" x14ac:dyDescent="0.95">
      <c r="M61" s="46"/>
      <c r="V61" s="46"/>
      <c r="AB61" s="46"/>
    </row>
    <row r="62" spans="13:28" x14ac:dyDescent="0.95">
      <c r="M62" s="46"/>
      <c r="V62" s="46"/>
      <c r="AB62" s="46"/>
    </row>
    <row r="63" spans="13:28" x14ac:dyDescent="0.95">
      <c r="M63" s="46"/>
      <c r="V63" s="46"/>
      <c r="AB63" s="46"/>
    </row>
    <row r="64" spans="13:28" x14ac:dyDescent="0.95">
      <c r="M64" s="46"/>
      <c r="V64" s="46"/>
      <c r="AB64" s="46"/>
    </row>
    <row r="65" spans="13:28" x14ac:dyDescent="0.95">
      <c r="M65" s="46"/>
      <c r="V65" s="46"/>
      <c r="AB65" s="46"/>
    </row>
    <row r="66" spans="13:28" x14ac:dyDescent="0.95">
      <c r="M66" s="46"/>
      <c r="V66" s="46"/>
      <c r="AB66" s="46"/>
    </row>
    <row r="67" spans="13:28" x14ac:dyDescent="0.95">
      <c r="M67" s="46"/>
      <c r="V67" s="46"/>
      <c r="AB67" s="46"/>
    </row>
    <row r="68" spans="13:28" x14ac:dyDescent="0.95">
      <c r="M68" s="46"/>
      <c r="V68" s="46"/>
      <c r="AB68" s="46"/>
    </row>
    <row r="69" spans="13:28" x14ac:dyDescent="0.95">
      <c r="M69" s="46"/>
      <c r="V69" s="46"/>
      <c r="AB69" s="46"/>
    </row>
    <row r="70" spans="13:28" x14ac:dyDescent="0.95">
      <c r="M70" s="46"/>
      <c r="V70" s="46"/>
      <c r="AB70" s="46"/>
    </row>
    <row r="71" spans="13:28" x14ac:dyDescent="0.95">
      <c r="M71" s="46"/>
      <c r="V71" s="46"/>
      <c r="AB71" s="46"/>
    </row>
    <row r="72" spans="13:28" x14ac:dyDescent="0.95">
      <c r="M72" s="46"/>
      <c r="V72" s="46"/>
      <c r="AB72" s="46"/>
    </row>
    <row r="73" spans="13:28" x14ac:dyDescent="0.95">
      <c r="M73" s="46"/>
      <c r="V73" s="46"/>
      <c r="AB73" s="46"/>
    </row>
    <row r="74" spans="13:28" x14ac:dyDescent="0.95">
      <c r="M74" s="46"/>
      <c r="V74" s="46"/>
      <c r="AB74" s="46"/>
    </row>
    <row r="75" spans="13:28" x14ac:dyDescent="0.95">
      <c r="M75" s="46"/>
      <c r="V75" s="46"/>
      <c r="AB75" s="46"/>
    </row>
    <row r="76" spans="13:28" x14ac:dyDescent="0.95">
      <c r="M76" s="46"/>
      <c r="V76" s="46"/>
      <c r="AB76" s="46"/>
    </row>
    <row r="77" spans="13:28" x14ac:dyDescent="0.95">
      <c r="M77" s="46"/>
      <c r="V77" s="46"/>
      <c r="AB77" s="46"/>
    </row>
    <row r="78" spans="13:28" x14ac:dyDescent="0.95">
      <c r="M78" s="46"/>
      <c r="V78" s="46"/>
      <c r="AB78" s="46"/>
    </row>
    <row r="79" spans="13:28" x14ac:dyDescent="0.95">
      <c r="M79" s="46"/>
      <c r="V79" s="46"/>
      <c r="AB79" s="46"/>
    </row>
    <row r="80" spans="13:28" x14ac:dyDescent="0.95">
      <c r="M80" s="46"/>
      <c r="V80" s="46"/>
      <c r="AB80" s="46"/>
    </row>
    <row r="81" spans="13:28" x14ac:dyDescent="0.95">
      <c r="M81" s="46"/>
      <c r="V81" s="46"/>
      <c r="AB81" s="46"/>
    </row>
    <row r="82" spans="13:28" x14ac:dyDescent="0.95">
      <c r="M82" s="46"/>
      <c r="V82" s="46"/>
      <c r="AB82" s="46"/>
    </row>
    <row r="83" spans="13:28" x14ac:dyDescent="0.95">
      <c r="M83" s="46"/>
      <c r="V83" s="46"/>
      <c r="AB83" s="46"/>
    </row>
    <row r="84" spans="13:28" x14ac:dyDescent="0.95">
      <c r="M84" s="46"/>
      <c r="V84" s="46"/>
      <c r="AB84" s="46"/>
    </row>
    <row r="85" spans="13:28" x14ac:dyDescent="0.95">
      <c r="M85" s="46"/>
      <c r="V85" s="46"/>
      <c r="AB85" s="46"/>
    </row>
    <row r="86" spans="13:28" x14ac:dyDescent="0.95">
      <c r="M86" s="46"/>
      <c r="V86" s="46"/>
      <c r="AB86" s="46"/>
    </row>
    <row r="87" spans="13:28" x14ac:dyDescent="0.95">
      <c r="M87" s="46"/>
      <c r="V87" s="46"/>
      <c r="AB87" s="46"/>
    </row>
    <row r="88" spans="13:28" x14ac:dyDescent="0.95">
      <c r="M88" s="46"/>
      <c r="V88" s="46"/>
      <c r="AB88" s="46"/>
    </row>
    <row r="89" spans="13:28" x14ac:dyDescent="0.95">
      <c r="M89" s="46"/>
      <c r="V89" s="46"/>
      <c r="AB89" s="46"/>
    </row>
    <row r="90" spans="13:28" x14ac:dyDescent="0.95">
      <c r="M90" s="46"/>
      <c r="V90" s="46"/>
      <c r="AB90" s="46"/>
    </row>
    <row r="91" spans="13:28" x14ac:dyDescent="0.95">
      <c r="M91" s="46"/>
      <c r="V91" s="46"/>
      <c r="AB91" s="46"/>
    </row>
    <row r="92" spans="13:28" x14ac:dyDescent="0.95">
      <c r="M92" s="46"/>
      <c r="V92" s="46"/>
      <c r="AB92" s="46"/>
    </row>
    <row r="93" spans="13:28" x14ac:dyDescent="0.95">
      <c r="M93" s="46"/>
      <c r="V93" s="46"/>
      <c r="AB93" s="46"/>
    </row>
    <row r="94" spans="13:28" x14ac:dyDescent="0.95">
      <c r="M94" s="46"/>
      <c r="V94" s="46"/>
      <c r="AB94" s="46"/>
    </row>
    <row r="95" spans="13:28" x14ac:dyDescent="0.95">
      <c r="M95" s="46"/>
      <c r="V95" s="46"/>
      <c r="AB95" s="46"/>
    </row>
    <row r="96" spans="13:28" x14ac:dyDescent="0.95">
      <c r="M96" s="46"/>
      <c r="V96" s="46"/>
      <c r="AB96" s="46"/>
    </row>
    <row r="97" spans="13:28" x14ac:dyDescent="0.95">
      <c r="M97" s="46"/>
      <c r="V97" s="46"/>
      <c r="AB97" s="46"/>
    </row>
    <row r="98" spans="13:28" x14ac:dyDescent="0.95">
      <c r="M98" s="46"/>
      <c r="V98" s="46"/>
      <c r="AB98" s="46"/>
    </row>
    <row r="99" spans="13:28" x14ac:dyDescent="0.95">
      <c r="M99" s="46"/>
      <c r="V99" s="46"/>
      <c r="AB99" s="46"/>
    </row>
    <row r="100" spans="13:28" x14ac:dyDescent="0.95">
      <c r="M100" s="46"/>
      <c r="V100" s="46"/>
      <c r="AB100" s="46"/>
    </row>
    <row r="101" spans="13:28" x14ac:dyDescent="0.95">
      <c r="M101" s="46"/>
      <c r="V101" s="46"/>
      <c r="AB101" s="46"/>
    </row>
    <row r="102" spans="13:28" x14ac:dyDescent="0.95">
      <c r="M102" s="46"/>
      <c r="V102" s="46"/>
      <c r="AB102" s="46"/>
    </row>
    <row r="103" spans="13:28" x14ac:dyDescent="0.95">
      <c r="M103" s="46"/>
      <c r="V103" s="46"/>
      <c r="AB103" s="46"/>
    </row>
    <row r="104" spans="13:28" x14ac:dyDescent="0.95">
      <c r="M104" s="46"/>
      <c r="V104" s="46"/>
      <c r="AB104" s="46"/>
    </row>
    <row r="105" spans="13:28" x14ac:dyDescent="0.95">
      <c r="M105" s="46"/>
      <c r="V105" s="46"/>
      <c r="AB105" s="46"/>
    </row>
    <row r="106" spans="13:28" x14ac:dyDescent="0.95">
      <c r="M106" s="46"/>
      <c r="V106" s="46"/>
      <c r="AB106" s="46"/>
    </row>
    <row r="107" spans="13:28" x14ac:dyDescent="0.95">
      <c r="M107" s="46"/>
      <c r="V107" s="46"/>
      <c r="AB107" s="46"/>
    </row>
    <row r="108" spans="13:28" x14ac:dyDescent="0.95">
      <c r="M108" s="46"/>
      <c r="V108" s="46"/>
      <c r="AB108" s="46"/>
    </row>
    <row r="109" spans="13:28" x14ac:dyDescent="0.95">
      <c r="M109" s="46"/>
      <c r="V109" s="46"/>
      <c r="AB109" s="46"/>
    </row>
    <row r="110" spans="13:28" x14ac:dyDescent="0.95">
      <c r="M110" s="46"/>
      <c r="V110" s="46"/>
      <c r="AB110" s="46"/>
    </row>
    <row r="111" spans="13:28" x14ac:dyDescent="0.95">
      <c r="M111" s="46"/>
      <c r="V111" s="46"/>
      <c r="AB111" s="46"/>
    </row>
    <row r="112" spans="13:28" x14ac:dyDescent="0.95">
      <c r="M112" s="46"/>
      <c r="V112" s="46"/>
      <c r="AB112" s="46"/>
    </row>
    <row r="113" spans="13:28" x14ac:dyDescent="0.95">
      <c r="M113" s="46"/>
      <c r="V113" s="46"/>
      <c r="AB113" s="46"/>
    </row>
    <row r="114" spans="13:28" x14ac:dyDescent="0.95">
      <c r="M114" s="46"/>
      <c r="V114" s="46"/>
      <c r="AB114" s="46"/>
    </row>
    <row r="115" spans="13:28" x14ac:dyDescent="0.95">
      <c r="M115" s="46"/>
      <c r="V115" s="46"/>
      <c r="AB115" s="46"/>
    </row>
    <row r="116" spans="13:28" x14ac:dyDescent="0.95">
      <c r="M116" s="46"/>
      <c r="V116" s="46"/>
      <c r="AB116" s="46"/>
    </row>
    <row r="117" spans="13:28" x14ac:dyDescent="0.95">
      <c r="M117" s="46"/>
      <c r="V117" s="46"/>
      <c r="AB117" s="46"/>
    </row>
    <row r="118" spans="13:28" x14ac:dyDescent="0.95">
      <c r="M118" s="46"/>
      <c r="V118" s="46"/>
      <c r="AB118" s="46"/>
    </row>
    <row r="119" spans="13:28" x14ac:dyDescent="0.95">
      <c r="M119" s="46"/>
      <c r="V119" s="46"/>
      <c r="AB119" s="46"/>
    </row>
    <row r="120" spans="13:28" x14ac:dyDescent="0.95">
      <c r="M120" s="46"/>
      <c r="V120" s="46"/>
      <c r="AB120" s="46"/>
    </row>
    <row r="121" spans="13:28" x14ac:dyDescent="0.95">
      <c r="M121" s="46"/>
      <c r="V121" s="46"/>
      <c r="AB121" s="46"/>
    </row>
    <row r="122" spans="13:28" x14ac:dyDescent="0.95">
      <c r="M122" s="46"/>
      <c r="V122" s="46"/>
      <c r="AB122" s="46"/>
    </row>
    <row r="123" spans="13:28" x14ac:dyDescent="0.95">
      <c r="M123" s="46"/>
      <c r="V123" s="46"/>
      <c r="AB123" s="46"/>
    </row>
    <row r="124" spans="13:28" x14ac:dyDescent="0.95">
      <c r="M124" s="46"/>
      <c r="V124" s="46"/>
      <c r="AB124" s="46"/>
    </row>
    <row r="125" spans="13:28" x14ac:dyDescent="0.95">
      <c r="M125" s="46"/>
      <c r="V125" s="46"/>
      <c r="AB125" s="46"/>
    </row>
    <row r="126" spans="13:28" x14ac:dyDescent="0.95">
      <c r="M126" s="46"/>
      <c r="V126" s="46"/>
      <c r="AB126" s="46"/>
    </row>
    <row r="127" spans="13:28" x14ac:dyDescent="0.95">
      <c r="M127" s="46"/>
      <c r="V127" s="46"/>
      <c r="AB127" s="46"/>
    </row>
    <row r="128" spans="13:28" x14ac:dyDescent="0.95">
      <c r="M128" s="46"/>
      <c r="V128" s="46"/>
      <c r="AB128" s="46"/>
    </row>
    <row r="129" spans="13:28" x14ac:dyDescent="0.95">
      <c r="M129" s="46"/>
      <c r="V129" s="46"/>
      <c r="AB129" s="46"/>
    </row>
    <row r="130" spans="13:28" x14ac:dyDescent="0.95">
      <c r="M130" s="46"/>
      <c r="V130" s="46"/>
      <c r="AB130" s="46"/>
    </row>
    <row r="131" spans="13:28" x14ac:dyDescent="0.95">
      <c r="M131" s="46"/>
      <c r="V131" s="46"/>
      <c r="AB131" s="46"/>
    </row>
    <row r="132" spans="13:28" x14ac:dyDescent="0.95">
      <c r="M132" s="46"/>
      <c r="V132" s="46"/>
      <c r="AB132" s="46"/>
    </row>
    <row r="133" spans="13:28" x14ac:dyDescent="0.95">
      <c r="M133" s="46"/>
      <c r="V133" s="46"/>
      <c r="AB133" s="46"/>
    </row>
    <row r="134" spans="13:28" x14ac:dyDescent="0.95">
      <c r="M134" s="46"/>
      <c r="V134" s="46"/>
      <c r="AB134" s="46"/>
    </row>
    <row r="135" spans="13:28" x14ac:dyDescent="0.95">
      <c r="M135" s="46"/>
      <c r="V135" s="46"/>
      <c r="AB135" s="46"/>
    </row>
    <row r="136" spans="13:28" x14ac:dyDescent="0.95">
      <c r="M136" s="46"/>
      <c r="V136" s="46"/>
      <c r="AB136" s="46"/>
    </row>
    <row r="137" spans="13:28" x14ac:dyDescent="0.95">
      <c r="M137" s="46"/>
      <c r="V137" s="46"/>
      <c r="AB137" s="46"/>
    </row>
    <row r="138" spans="13:28" x14ac:dyDescent="0.95">
      <c r="M138" s="46"/>
      <c r="V138" s="46"/>
      <c r="AB138" s="46"/>
    </row>
    <row r="139" spans="13:28" x14ac:dyDescent="0.95">
      <c r="M139" s="46"/>
      <c r="V139" s="46"/>
      <c r="AB139" s="46"/>
    </row>
    <row r="140" spans="13:28" x14ac:dyDescent="0.95">
      <c r="M140" s="46"/>
      <c r="V140" s="46"/>
      <c r="AB140" s="46"/>
    </row>
    <row r="141" spans="13:28" x14ac:dyDescent="0.95">
      <c r="M141" s="46"/>
      <c r="V141" s="46"/>
      <c r="AB141" s="46"/>
    </row>
    <row r="142" spans="13:28" x14ac:dyDescent="0.95">
      <c r="M142" s="46"/>
      <c r="V142" s="46"/>
      <c r="AB142" s="46"/>
    </row>
    <row r="143" spans="13:28" x14ac:dyDescent="0.95">
      <c r="M143" s="46"/>
      <c r="V143" s="46"/>
      <c r="AB143" s="46"/>
    </row>
    <row r="144" spans="13:28" x14ac:dyDescent="0.95">
      <c r="M144" s="46"/>
      <c r="V144" s="46"/>
      <c r="AB144" s="46"/>
    </row>
    <row r="145" spans="13:28" x14ac:dyDescent="0.95">
      <c r="M145" s="46"/>
      <c r="V145" s="46"/>
      <c r="AB145" s="46"/>
    </row>
    <row r="146" spans="13:28" x14ac:dyDescent="0.95">
      <c r="M146" s="46"/>
      <c r="V146" s="46"/>
      <c r="AB146" s="46"/>
    </row>
    <row r="147" spans="13:28" x14ac:dyDescent="0.95">
      <c r="M147" s="46"/>
      <c r="V147" s="46"/>
      <c r="AB147" s="46"/>
    </row>
    <row r="148" spans="13:28" x14ac:dyDescent="0.95">
      <c r="M148" s="46"/>
      <c r="V148" s="46"/>
      <c r="AB148" s="46"/>
    </row>
    <row r="149" spans="13:28" x14ac:dyDescent="0.95">
      <c r="M149" s="46"/>
      <c r="V149" s="46"/>
      <c r="AB149" s="46"/>
    </row>
    <row r="150" spans="13:28" x14ac:dyDescent="0.95">
      <c r="M150" s="46"/>
      <c r="V150" s="46"/>
      <c r="AB150" s="46"/>
    </row>
    <row r="151" spans="13:28" x14ac:dyDescent="0.95">
      <c r="M151" s="46"/>
      <c r="V151" s="46"/>
      <c r="AB151" s="46"/>
    </row>
    <row r="152" spans="13:28" x14ac:dyDescent="0.95">
      <c r="M152" s="46"/>
      <c r="V152" s="46"/>
      <c r="AB152" s="46"/>
    </row>
    <row r="153" spans="13:28" x14ac:dyDescent="0.95">
      <c r="M153" s="46"/>
      <c r="V153" s="46"/>
      <c r="AB153" s="46"/>
    </row>
    <row r="154" spans="13:28" x14ac:dyDescent="0.95">
      <c r="M154" s="46"/>
      <c r="V154" s="46"/>
      <c r="AB154" s="46"/>
    </row>
    <row r="155" spans="13:28" x14ac:dyDescent="0.95">
      <c r="M155" s="46"/>
      <c r="V155" s="46"/>
      <c r="AB155" s="46"/>
    </row>
    <row r="156" spans="13:28" x14ac:dyDescent="0.95">
      <c r="M156" s="46"/>
      <c r="V156" s="46"/>
      <c r="AB156" s="46"/>
    </row>
    <row r="157" spans="13:28" x14ac:dyDescent="0.95">
      <c r="M157" s="46"/>
      <c r="V157" s="46"/>
      <c r="AB157" s="46"/>
    </row>
    <row r="158" spans="13:28" x14ac:dyDescent="0.95">
      <c r="M158" s="46"/>
      <c r="V158" s="46"/>
      <c r="AB158" s="46"/>
    </row>
    <row r="159" spans="13:28" x14ac:dyDescent="0.95">
      <c r="M159" s="46"/>
      <c r="V159" s="46"/>
      <c r="AB159" s="46"/>
    </row>
    <row r="160" spans="13:28" x14ac:dyDescent="0.95">
      <c r="M160" s="46"/>
      <c r="V160" s="46"/>
      <c r="AB160" s="46"/>
    </row>
    <row r="161" spans="13:28" x14ac:dyDescent="0.95">
      <c r="M161" s="46"/>
      <c r="V161" s="46"/>
      <c r="AB161" s="46"/>
    </row>
    <row r="162" spans="13:28" x14ac:dyDescent="0.95">
      <c r="M162" s="46"/>
      <c r="V162" s="46"/>
      <c r="AB162" s="46"/>
    </row>
    <row r="163" spans="13:28" x14ac:dyDescent="0.95">
      <c r="M163" s="46"/>
      <c r="V163" s="46"/>
      <c r="AB163" s="46"/>
    </row>
    <row r="164" spans="13:28" x14ac:dyDescent="0.95">
      <c r="M164" s="46"/>
      <c r="V164" s="46"/>
      <c r="AB164" s="46"/>
    </row>
    <row r="165" spans="13:28" x14ac:dyDescent="0.95">
      <c r="M165" s="46"/>
      <c r="V165" s="46"/>
      <c r="AB165" s="46"/>
    </row>
    <row r="166" spans="13:28" x14ac:dyDescent="0.95">
      <c r="M166" s="46"/>
      <c r="V166" s="46"/>
      <c r="AB166" s="46"/>
    </row>
    <row r="167" spans="13:28" x14ac:dyDescent="0.95">
      <c r="M167" s="46"/>
      <c r="V167" s="46"/>
      <c r="AB167" s="46"/>
    </row>
    <row r="168" spans="13:28" x14ac:dyDescent="0.95">
      <c r="M168" s="46"/>
      <c r="V168" s="46"/>
      <c r="AB168" s="46"/>
    </row>
    <row r="169" spans="13:28" x14ac:dyDescent="0.95">
      <c r="M169" s="46"/>
      <c r="V169" s="46"/>
      <c r="AB169" s="46"/>
    </row>
    <row r="170" spans="13:28" x14ac:dyDescent="0.95">
      <c r="M170" s="46"/>
      <c r="V170" s="46"/>
      <c r="AB170" s="46"/>
    </row>
    <row r="171" spans="13:28" x14ac:dyDescent="0.95">
      <c r="M171" s="46"/>
      <c r="V171" s="46"/>
      <c r="AB171" s="46"/>
    </row>
    <row r="172" spans="13:28" x14ac:dyDescent="0.95">
      <c r="M172" s="46"/>
      <c r="V172" s="46"/>
      <c r="AB172" s="46"/>
    </row>
    <row r="173" spans="13:28" x14ac:dyDescent="0.95">
      <c r="M173" s="46"/>
      <c r="V173" s="46"/>
      <c r="AB173" s="46"/>
    </row>
    <row r="174" spans="13:28" x14ac:dyDescent="0.95">
      <c r="M174" s="46"/>
      <c r="V174" s="46"/>
      <c r="AB174" s="46"/>
    </row>
    <row r="175" spans="13:28" x14ac:dyDescent="0.95">
      <c r="M175" s="46"/>
      <c r="V175" s="46"/>
      <c r="AB175" s="46"/>
    </row>
    <row r="176" spans="13:28" x14ac:dyDescent="0.95">
      <c r="M176" s="46"/>
      <c r="V176" s="46"/>
      <c r="AB176" s="46"/>
    </row>
    <row r="177" spans="13:28" x14ac:dyDescent="0.95">
      <c r="M177" s="46"/>
      <c r="V177" s="46"/>
      <c r="AB177" s="46"/>
    </row>
    <row r="178" spans="13:28" x14ac:dyDescent="0.95">
      <c r="M178" s="46"/>
      <c r="V178" s="46"/>
      <c r="AB178" s="46"/>
    </row>
    <row r="179" spans="13:28" x14ac:dyDescent="0.95">
      <c r="M179" s="46"/>
      <c r="V179" s="46"/>
      <c r="AB179" s="46"/>
    </row>
    <row r="180" spans="13:28" x14ac:dyDescent="0.95">
      <c r="M180" s="46"/>
      <c r="V180" s="46"/>
      <c r="AB180" s="46"/>
    </row>
    <row r="181" spans="13:28" x14ac:dyDescent="0.95">
      <c r="M181" s="46"/>
      <c r="V181" s="46"/>
      <c r="AB181" s="46"/>
    </row>
    <row r="182" spans="13:28" x14ac:dyDescent="0.95">
      <c r="M182" s="46"/>
      <c r="V182" s="46"/>
      <c r="AB182" s="46"/>
    </row>
    <row r="183" spans="13:28" x14ac:dyDescent="0.95">
      <c r="M183" s="46"/>
      <c r="V183" s="46"/>
      <c r="AB183" s="46"/>
    </row>
    <row r="184" spans="13:28" x14ac:dyDescent="0.95">
      <c r="M184" s="46"/>
      <c r="V184" s="46"/>
      <c r="AB184" s="46"/>
    </row>
    <row r="185" spans="13:28" x14ac:dyDescent="0.95">
      <c r="M185" s="46"/>
      <c r="V185" s="46"/>
      <c r="AB185" s="46"/>
    </row>
    <row r="186" spans="13:28" x14ac:dyDescent="0.95">
      <c r="M186" s="46"/>
      <c r="V186" s="46"/>
      <c r="AB186" s="46"/>
    </row>
    <row r="187" spans="13:28" x14ac:dyDescent="0.95">
      <c r="M187" s="46"/>
      <c r="V187" s="46"/>
      <c r="AB187" s="46"/>
    </row>
    <row r="188" spans="13:28" x14ac:dyDescent="0.95">
      <c r="M188" s="46"/>
      <c r="V188" s="46"/>
      <c r="AB188" s="46"/>
    </row>
    <row r="189" spans="13:28" x14ac:dyDescent="0.95">
      <c r="M189" s="46"/>
      <c r="V189" s="46"/>
      <c r="AB189" s="46"/>
    </row>
    <row r="190" spans="13:28" x14ac:dyDescent="0.95">
      <c r="M190" s="46"/>
      <c r="V190" s="46"/>
      <c r="AB190" s="46"/>
    </row>
    <row r="191" spans="13:28" x14ac:dyDescent="0.95">
      <c r="M191" s="46"/>
      <c r="V191" s="46"/>
      <c r="AB191" s="46"/>
    </row>
    <row r="192" spans="13:28" x14ac:dyDescent="0.95">
      <c r="M192" s="46"/>
      <c r="V192" s="46"/>
      <c r="AB192" s="46"/>
    </row>
    <row r="193" spans="13:28" x14ac:dyDescent="0.95">
      <c r="M193" s="46"/>
      <c r="V193" s="46"/>
      <c r="AB193" s="46"/>
    </row>
    <row r="194" spans="13:28" x14ac:dyDescent="0.95">
      <c r="M194" s="46"/>
      <c r="V194" s="46"/>
      <c r="AB194" s="46"/>
    </row>
    <row r="195" spans="13:28" x14ac:dyDescent="0.95">
      <c r="M195" s="46"/>
      <c r="V195" s="46"/>
      <c r="AB195" s="46"/>
    </row>
    <row r="196" spans="13:28" x14ac:dyDescent="0.95">
      <c r="M196" s="46"/>
      <c r="V196" s="46"/>
      <c r="AB196" s="46"/>
    </row>
    <row r="197" spans="13:28" x14ac:dyDescent="0.95">
      <c r="M197" s="46"/>
      <c r="V197" s="46"/>
      <c r="AB197" s="46"/>
    </row>
    <row r="198" spans="13:28" x14ac:dyDescent="0.95">
      <c r="M198" s="46"/>
      <c r="V198" s="46"/>
      <c r="AB198" s="46"/>
    </row>
    <row r="199" spans="13:28" x14ac:dyDescent="0.95">
      <c r="M199" s="46"/>
      <c r="V199" s="46"/>
      <c r="AB199" s="46"/>
    </row>
    <row r="200" spans="13:28" x14ac:dyDescent="0.95">
      <c r="M200" s="46"/>
      <c r="V200" s="46"/>
      <c r="AB200" s="46"/>
    </row>
    <row r="201" spans="13:28" x14ac:dyDescent="0.95">
      <c r="M201" s="46"/>
      <c r="V201" s="46"/>
      <c r="AB201" s="46"/>
    </row>
    <row r="202" spans="13:28" x14ac:dyDescent="0.95">
      <c r="M202" s="46"/>
      <c r="V202" s="46"/>
      <c r="AB202" s="46"/>
    </row>
    <row r="203" spans="13:28" x14ac:dyDescent="0.95">
      <c r="M203" s="46"/>
      <c r="V203" s="46"/>
      <c r="AB203" s="46"/>
    </row>
    <row r="204" spans="13:28" x14ac:dyDescent="0.95">
      <c r="M204" s="46"/>
      <c r="V204" s="46"/>
      <c r="AB204" s="46"/>
    </row>
    <row r="205" spans="13:28" x14ac:dyDescent="0.95">
      <c r="M205" s="46"/>
      <c r="V205" s="46"/>
      <c r="AB205" s="46"/>
    </row>
    <row r="206" spans="13:28" x14ac:dyDescent="0.95">
      <c r="M206" s="46"/>
      <c r="V206" s="46"/>
      <c r="AB206" s="46"/>
    </row>
  </sheetData>
  <sheetProtection formatCells="0" formatColumns="0" formatRows="0" insertColumns="0" insertRows="0" insertHyperlinks="0" deleteColumns="0" deleteRows="0" sort="0" autoFilter="0" pivotTables="0"/>
  <mergeCells count="3">
    <mergeCell ref="A1:I1"/>
    <mergeCell ref="J1:AA1"/>
    <mergeCell ref="AR3:BC3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3" sqref="I3"/>
    </sheetView>
  </sheetViews>
  <sheetFormatPr defaultColWidth="9" defaultRowHeight="23" x14ac:dyDescent="0.95"/>
  <cols>
    <col min="1" max="1" width="5.5" bestFit="1" customWidth="1"/>
    <col min="2" max="2" width="7.33203125" bestFit="1" customWidth="1"/>
    <col min="3" max="3" width="17.58203125" customWidth="1"/>
    <col min="4" max="4" width="4.9140625" customWidth="1"/>
    <col min="5" max="5" width="12.9140625" customWidth="1"/>
    <col min="6" max="6" width="13" customWidth="1"/>
    <col min="7" max="7" width="18.9140625" style="1" customWidth="1"/>
    <col min="8" max="8" width="16.33203125" style="1" customWidth="1"/>
    <col min="9" max="9" width="15.1640625" style="1" customWidth="1"/>
    <col min="10" max="10" width="19.58203125" customWidth="1"/>
  </cols>
  <sheetData>
    <row r="1" spans="1:10" ht="90" customHeight="1" x14ac:dyDescent="0.95">
      <c r="A1" s="70" t="s">
        <v>141</v>
      </c>
      <c r="B1" s="70"/>
      <c r="C1" s="70"/>
      <c r="D1" s="70"/>
      <c r="E1" s="70"/>
      <c r="F1" s="70"/>
      <c r="G1" s="70"/>
      <c r="H1" s="70"/>
      <c r="I1" s="70"/>
      <c r="J1" s="71"/>
    </row>
    <row r="2" spans="1:10" ht="30" customHeight="1" x14ac:dyDescent="0.95">
      <c r="A2" s="69" t="s">
        <v>142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ht="95" customHeight="1" x14ac:dyDescent="0.95">
      <c r="A3" s="49" t="s">
        <v>134</v>
      </c>
      <c r="B3" s="49" t="s">
        <v>135</v>
      </c>
      <c r="C3" s="50" t="s">
        <v>1</v>
      </c>
      <c r="D3" s="50" t="s">
        <v>2</v>
      </c>
      <c r="E3" s="50" t="s">
        <v>3</v>
      </c>
      <c r="F3" s="51" t="s">
        <v>4</v>
      </c>
      <c r="G3" s="51" t="s">
        <v>136</v>
      </c>
      <c r="H3" s="51" t="s">
        <v>137</v>
      </c>
      <c r="I3" s="51" t="s">
        <v>7</v>
      </c>
      <c r="J3" s="51" t="s">
        <v>138</v>
      </c>
    </row>
    <row r="4" spans="1:10" ht="33.9" customHeight="1" x14ac:dyDescent="0.95">
      <c r="A4" s="52"/>
      <c r="B4" s="53"/>
      <c r="C4" s="54" t="s">
        <v>139</v>
      </c>
      <c r="D4" s="55"/>
      <c r="E4" s="55"/>
      <c r="F4" s="55"/>
      <c r="G4" s="56"/>
      <c r="H4" s="56"/>
      <c r="I4" s="56"/>
      <c r="J4" s="53"/>
    </row>
    <row r="5" spans="1:10" ht="60" customHeight="1" x14ac:dyDescent="0.95">
      <c r="A5" s="57">
        <v>1</v>
      </c>
      <c r="B5" s="57">
        <v>1</v>
      </c>
      <c r="C5" s="57" t="s">
        <v>9</v>
      </c>
      <c r="D5" s="57" t="s">
        <v>130</v>
      </c>
      <c r="E5" s="57" t="s">
        <v>11</v>
      </c>
      <c r="F5" s="57" t="s">
        <v>98</v>
      </c>
      <c r="G5" s="58" t="s">
        <v>12</v>
      </c>
      <c r="H5" s="57" t="s">
        <v>64</v>
      </c>
      <c r="I5" s="57" t="s">
        <v>133</v>
      </c>
      <c r="J5" s="57"/>
    </row>
    <row r="6" spans="1:10" ht="60" customHeight="1" x14ac:dyDescent="0.95">
      <c r="A6" s="57">
        <v>2</v>
      </c>
      <c r="B6" s="57">
        <v>2</v>
      </c>
      <c r="C6" s="57" t="s">
        <v>13</v>
      </c>
      <c r="D6" s="57" t="s">
        <v>130</v>
      </c>
      <c r="E6" s="57" t="s">
        <v>14</v>
      </c>
      <c r="F6" s="57" t="s">
        <v>98</v>
      </c>
      <c r="G6" s="58" t="s">
        <v>15</v>
      </c>
      <c r="H6" s="57" t="s">
        <v>65</v>
      </c>
      <c r="I6" s="57" t="s">
        <v>82</v>
      </c>
      <c r="J6" s="57"/>
    </row>
    <row r="7" spans="1:10" ht="60" customHeight="1" x14ac:dyDescent="0.95">
      <c r="A7" s="57">
        <v>3</v>
      </c>
      <c r="B7" s="57">
        <v>3</v>
      </c>
      <c r="C7" s="57" t="s">
        <v>16</v>
      </c>
      <c r="D7" s="57" t="s">
        <v>130</v>
      </c>
      <c r="E7" s="57" t="s">
        <v>17</v>
      </c>
      <c r="F7" s="57" t="s">
        <v>98</v>
      </c>
      <c r="G7" s="58" t="s">
        <v>18</v>
      </c>
      <c r="H7" s="57" t="s">
        <v>66</v>
      </c>
      <c r="I7" s="57" t="s">
        <v>83</v>
      </c>
      <c r="J7" s="57"/>
    </row>
    <row r="8" spans="1:10" ht="60" customHeight="1" x14ac:dyDescent="0.95">
      <c r="A8" s="57">
        <v>4</v>
      </c>
      <c r="B8" s="57">
        <v>4</v>
      </c>
      <c r="C8" s="57" t="s">
        <v>19</v>
      </c>
      <c r="D8" s="57" t="s">
        <v>130</v>
      </c>
      <c r="E8" s="57" t="s">
        <v>20</v>
      </c>
      <c r="F8" s="57" t="s">
        <v>98</v>
      </c>
      <c r="G8" s="58" t="s">
        <v>21</v>
      </c>
      <c r="H8" s="57" t="s">
        <v>67</v>
      </c>
      <c r="I8" s="57" t="s">
        <v>84</v>
      </c>
      <c r="J8" s="57"/>
    </row>
    <row r="9" spans="1:10" ht="60" customHeight="1" x14ac:dyDescent="0.95">
      <c r="A9" s="57">
        <v>5</v>
      </c>
      <c r="B9" s="57">
        <v>5</v>
      </c>
      <c r="C9" s="57" t="s">
        <v>22</v>
      </c>
      <c r="D9" s="57" t="s">
        <v>130</v>
      </c>
      <c r="E9" s="57" t="s">
        <v>23</v>
      </c>
      <c r="F9" s="57" t="s">
        <v>98</v>
      </c>
      <c r="G9" s="58" t="s">
        <v>24</v>
      </c>
      <c r="H9" s="57" t="s">
        <v>68</v>
      </c>
      <c r="I9" s="57" t="s">
        <v>85</v>
      </c>
      <c r="J9" s="57"/>
    </row>
    <row r="10" spans="1:10" ht="60" customHeight="1" x14ac:dyDescent="0.95">
      <c r="A10" s="57">
        <v>6</v>
      </c>
      <c r="B10" s="57">
        <v>6</v>
      </c>
      <c r="C10" s="57" t="s">
        <v>25</v>
      </c>
      <c r="D10" s="57" t="s">
        <v>130</v>
      </c>
      <c r="E10" s="57" t="s">
        <v>26</v>
      </c>
      <c r="F10" s="57" t="s">
        <v>98</v>
      </c>
      <c r="G10" s="58" t="s">
        <v>27</v>
      </c>
      <c r="H10" s="57" t="s">
        <v>69</v>
      </c>
      <c r="I10" s="57" t="s">
        <v>86</v>
      </c>
      <c r="J10" s="57"/>
    </row>
    <row r="11" spans="1:10" ht="60" customHeight="1" x14ac:dyDescent="0.95">
      <c r="A11" s="57">
        <v>7</v>
      </c>
      <c r="B11" s="57">
        <v>7</v>
      </c>
      <c r="C11" s="57" t="s">
        <v>28</v>
      </c>
      <c r="D11" s="57" t="s">
        <v>130</v>
      </c>
      <c r="E11" s="57" t="s">
        <v>29</v>
      </c>
      <c r="F11" s="57" t="s">
        <v>98</v>
      </c>
      <c r="G11" s="58" t="s">
        <v>30</v>
      </c>
      <c r="H11" s="57" t="s">
        <v>70</v>
      </c>
      <c r="I11" s="57" t="s">
        <v>87</v>
      </c>
      <c r="J11" s="57"/>
    </row>
    <row r="12" spans="1:10" ht="60" customHeight="1" x14ac:dyDescent="0.95">
      <c r="A12" s="57">
        <v>8</v>
      </c>
      <c r="B12" s="57">
        <v>8</v>
      </c>
      <c r="C12" s="57" t="s">
        <v>31</v>
      </c>
      <c r="D12" s="57" t="s">
        <v>130</v>
      </c>
      <c r="E12" s="57" t="s">
        <v>32</v>
      </c>
      <c r="F12" s="57" t="s">
        <v>98</v>
      </c>
      <c r="G12" s="58" t="s">
        <v>33</v>
      </c>
      <c r="H12" s="57" t="s">
        <v>71</v>
      </c>
      <c r="I12" s="57" t="s">
        <v>88</v>
      </c>
      <c r="J12" s="57"/>
    </row>
    <row r="13" spans="1:10" ht="60" customHeight="1" x14ac:dyDescent="0.95">
      <c r="A13" s="57">
        <v>9</v>
      </c>
      <c r="B13" s="57">
        <v>9</v>
      </c>
      <c r="C13" s="57" t="s">
        <v>34</v>
      </c>
      <c r="D13" s="57" t="s">
        <v>132</v>
      </c>
      <c r="E13" s="57" t="s">
        <v>36</v>
      </c>
      <c r="F13" s="57" t="s">
        <v>98</v>
      </c>
      <c r="G13" s="58" t="s">
        <v>37</v>
      </c>
      <c r="H13" s="57" t="s">
        <v>72</v>
      </c>
      <c r="I13" s="57" t="s">
        <v>89</v>
      </c>
      <c r="J13" s="57"/>
    </row>
    <row r="14" spans="1:10" ht="60" customHeight="1" x14ac:dyDescent="0.95">
      <c r="A14" s="57">
        <v>10</v>
      </c>
      <c r="B14" s="57">
        <v>10</v>
      </c>
      <c r="C14" s="57" t="s">
        <v>38</v>
      </c>
      <c r="D14" s="57" t="s">
        <v>130</v>
      </c>
      <c r="E14" s="57" t="s">
        <v>39</v>
      </c>
      <c r="F14" s="57" t="s">
        <v>98</v>
      </c>
      <c r="G14" s="58" t="s">
        <v>40</v>
      </c>
      <c r="H14" s="57" t="s">
        <v>73</v>
      </c>
      <c r="I14" s="57" t="s">
        <v>90</v>
      </c>
      <c r="J14" s="57"/>
    </row>
    <row r="15" spans="1:10" ht="60" customHeight="1" x14ac:dyDescent="0.95">
      <c r="A15" s="57">
        <v>11</v>
      </c>
      <c r="B15" s="57">
        <v>11</v>
      </c>
      <c r="C15" s="57" t="s">
        <v>41</v>
      </c>
      <c r="D15" s="57" t="s">
        <v>132</v>
      </c>
      <c r="E15" s="57" t="s">
        <v>42</v>
      </c>
      <c r="F15" s="57" t="s">
        <v>98</v>
      </c>
      <c r="G15" s="58" t="s">
        <v>43</v>
      </c>
      <c r="H15" s="57" t="s">
        <v>74</v>
      </c>
      <c r="I15" s="57" t="s">
        <v>91</v>
      </c>
      <c r="J15" s="57"/>
    </row>
    <row r="16" spans="1:10" ht="60" customHeight="1" x14ac:dyDescent="0.95">
      <c r="A16" s="57">
        <v>12</v>
      </c>
      <c r="B16" s="57">
        <v>12</v>
      </c>
      <c r="C16" s="57" t="s">
        <v>44</v>
      </c>
      <c r="D16" s="57" t="s">
        <v>132</v>
      </c>
      <c r="E16" s="57" t="s">
        <v>45</v>
      </c>
      <c r="F16" s="57" t="s">
        <v>98</v>
      </c>
      <c r="G16" s="58" t="s">
        <v>46</v>
      </c>
      <c r="H16" s="57" t="s">
        <v>75</v>
      </c>
      <c r="I16" s="57" t="s">
        <v>92</v>
      </c>
      <c r="J16" s="57"/>
    </row>
    <row r="17" spans="1:10" ht="60" customHeight="1" x14ac:dyDescent="0.95">
      <c r="A17" s="57">
        <v>13</v>
      </c>
      <c r="B17" s="57">
        <v>13</v>
      </c>
      <c r="C17" s="57" t="s">
        <v>47</v>
      </c>
      <c r="D17" s="57" t="s">
        <v>130</v>
      </c>
      <c r="E17" s="57" t="s">
        <v>48</v>
      </c>
      <c r="F17" s="57" t="s">
        <v>98</v>
      </c>
      <c r="G17" s="58" t="s">
        <v>49</v>
      </c>
      <c r="H17" s="57" t="s">
        <v>76</v>
      </c>
      <c r="I17" s="57" t="s">
        <v>93</v>
      </c>
      <c r="J17" s="57"/>
    </row>
    <row r="18" spans="1:10" ht="60" customHeight="1" x14ac:dyDescent="0.95">
      <c r="A18" s="57">
        <v>14</v>
      </c>
      <c r="B18" s="57">
        <v>14</v>
      </c>
      <c r="C18" s="57" t="s">
        <v>50</v>
      </c>
      <c r="D18" s="57" t="s">
        <v>130</v>
      </c>
      <c r="E18" s="57" t="s">
        <v>51</v>
      </c>
      <c r="F18" s="57" t="s">
        <v>98</v>
      </c>
      <c r="G18" s="58" t="s">
        <v>52</v>
      </c>
      <c r="H18" s="57" t="s">
        <v>77</v>
      </c>
      <c r="I18" s="57" t="s">
        <v>94</v>
      </c>
      <c r="J18" s="57"/>
    </row>
    <row r="19" spans="1:10" ht="60" customHeight="1" x14ac:dyDescent="0.95">
      <c r="A19" s="57">
        <v>15</v>
      </c>
      <c r="B19" s="57">
        <v>15</v>
      </c>
      <c r="C19" s="57" t="s">
        <v>53</v>
      </c>
      <c r="D19" s="57" t="s">
        <v>132</v>
      </c>
      <c r="E19" s="57" t="s">
        <v>54</v>
      </c>
      <c r="F19" s="57" t="s">
        <v>98</v>
      </c>
      <c r="G19" s="58" t="s">
        <v>55</v>
      </c>
      <c r="H19" s="57" t="s">
        <v>78</v>
      </c>
      <c r="I19" s="57" t="s">
        <v>95</v>
      </c>
      <c r="J19" s="57"/>
    </row>
    <row r="20" spans="1:10" ht="60" customHeight="1" x14ac:dyDescent="0.95">
      <c r="A20" s="57">
        <v>16</v>
      </c>
      <c r="B20" s="57">
        <v>16</v>
      </c>
      <c r="C20" s="57" t="s">
        <v>56</v>
      </c>
      <c r="D20" s="57" t="s">
        <v>132</v>
      </c>
      <c r="E20" s="57" t="s">
        <v>57</v>
      </c>
      <c r="F20" s="57" t="s">
        <v>98</v>
      </c>
      <c r="G20" s="58" t="s">
        <v>58</v>
      </c>
      <c r="H20" s="57" t="s">
        <v>79</v>
      </c>
      <c r="I20" s="57" t="s">
        <v>96</v>
      </c>
      <c r="J20" s="57"/>
    </row>
    <row r="21" spans="1:10" ht="60" customHeight="1" x14ac:dyDescent="0.95">
      <c r="A21" s="57">
        <v>17</v>
      </c>
      <c r="B21" s="57">
        <v>17</v>
      </c>
      <c r="C21" s="57" t="s">
        <v>59</v>
      </c>
      <c r="D21" s="57" t="s">
        <v>132</v>
      </c>
      <c r="E21" s="57" t="s">
        <v>60</v>
      </c>
      <c r="F21" s="57" t="s">
        <v>98</v>
      </c>
      <c r="G21" s="58" t="s">
        <v>61</v>
      </c>
      <c r="H21" s="57" t="s">
        <v>80</v>
      </c>
      <c r="I21" s="57" t="s">
        <v>97</v>
      </c>
      <c r="J21" s="57"/>
    </row>
    <row r="23" spans="1:10" ht="31.25" customHeight="1" x14ac:dyDescent="0.95">
      <c r="A23" s="72" t="s">
        <v>140</v>
      </c>
      <c r="B23" s="72"/>
      <c r="C23" s="72"/>
      <c r="D23" s="72"/>
      <c r="E23" s="72"/>
      <c r="F23" s="72"/>
      <c r="G23" s="72"/>
      <c r="H23" s="72"/>
      <c r="I23" s="72"/>
      <c r="J23" s="72"/>
    </row>
  </sheetData>
  <sheetProtection algorithmName="SHA-512" hashValue="LuGO9R1MH6dwPnsU49VdJS3lVGtDM06T7jUkK63lld1vOQgYzfB9AQVxUWCRDDo92hVCF1eYwEWyfPp052LgEA==" saltValue="4dzOb6JU+rw5wmVoCDI2r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3:J23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Worksheet</vt:lpstr>
      <vt:lpstr>ផ្ទៀងផ្ទាត់</vt:lpstr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2023-01-05T07:43:06Z</cp:lastPrinted>
  <dcterms:created xsi:type="dcterms:W3CDTF">2022-12-23T02:17:05Z</dcterms:created>
  <dcterms:modified xsi:type="dcterms:W3CDTF">2023-01-06T01:32:56Z</dcterms:modified>
</cp:coreProperties>
</file>