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30 April 2020\"/>
    </mc:Choice>
  </mc:AlternateContent>
  <bookViews>
    <workbookView xWindow="-120" yWindow="-120" windowWidth="20736" windowHeight="1116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upload!$B$3:$J$35</definedName>
    <definedName name="_xlnm._FilterDatabase" localSheetId="1" hidden="1">ផ្ទៀងផ្ទាត់!$A$2:$BC$2</definedName>
    <definedName name="_xlnm.Print_Area" localSheetId="2">upload!$A$1:$J$37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K4" i="2" l="1"/>
  <c r="L4" i="2"/>
  <c r="R4" i="2"/>
  <c r="S4" i="2" s="1"/>
  <c r="T4" i="2" s="1"/>
  <c r="U4" i="2" s="1"/>
  <c r="V4" i="2" s="1"/>
  <c r="X4" i="2" s="1"/>
  <c r="K5" i="2"/>
  <c r="L5" i="2"/>
  <c r="M5" i="2" s="1"/>
  <c r="R5" i="2"/>
  <c r="S5" i="2" s="1"/>
  <c r="T5" i="2" s="1"/>
  <c r="U5" i="2" s="1"/>
  <c r="V5" i="2" s="1"/>
  <c r="K6" i="2"/>
  <c r="L6" i="2"/>
  <c r="R6" i="2"/>
  <c r="S6" i="2" s="1"/>
  <c r="T6" i="2" s="1"/>
  <c r="U6" i="2" s="1"/>
  <c r="V6" i="2" s="1"/>
  <c r="X6" i="2" s="1"/>
  <c r="K7" i="2"/>
  <c r="L7" i="2"/>
  <c r="M7" i="2" s="1"/>
  <c r="R7" i="2"/>
  <c r="S7" i="2" s="1"/>
  <c r="T7" i="2" s="1"/>
  <c r="U7" i="2" s="1"/>
  <c r="V7" i="2" s="1"/>
  <c r="K8" i="2"/>
  <c r="L8" i="2"/>
  <c r="R8" i="2"/>
  <c r="S8" i="2" s="1"/>
  <c r="T8" i="2" s="1"/>
  <c r="U8" i="2" s="1"/>
  <c r="V8" i="2" s="1"/>
  <c r="X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X10" i="2" s="1"/>
  <c r="K11" i="2"/>
  <c r="L11" i="2"/>
  <c r="M11" i="2" s="1"/>
  <c r="R11" i="2"/>
  <c r="S11" i="2" s="1"/>
  <c r="T11" i="2" s="1"/>
  <c r="U11" i="2" s="1"/>
  <c r="V11" i="2" s="1"/>
  <c r="K12" i="2"/>
  <c r="L12" i="2"/>
  <c r="R12" i="2"/>
  <c r="S12" i="2" s="1"/>
  <c r="T12" i="2" s="1"/>
  <c r="U12" i="2" s="1"/>
  <c r="V12" i="2" s="1"/>
  <c r="X12" i="2" s="1"/>
  <c r="K13" i="2"/>
  <c r="L13" i="2"/>
  <c r="M13" i="2" s="1"/>
  <c r="R13" i="2"/>
  <c r="S13" i="2" s="1"/>
  <c r="T13" i="2" s="1"/>
  <c r="U13" i="2" s="1"/>
  <c r="V13" i="2" s="1"/>
  <c r="K14" i="2"/>
  <c r="L14" i="2"/>
  <c r="R14" i="2"/>
  <c r="S14" i="2" s="1"/>
  <c r="T14" i="2" s="1"/>
  <c r="U14" i="2" s="1"/>
  <c r="V14" i="2" s="1"/>
  <c r="X14" i="2" s="1"/>
  <c r="K15" i="2"/>
  <c r="L15" i="2"/>
  <c r="M15" i="2" s="1"/>
  <c r="R15" i="2"/>
  <c r="S15" i="2" s="1"/>
  <c r="T15" i="2" s="1"/>
  <c r="U15" i="2" s="1"/>
  <c r="V15" i="2" s="1"/>
  <c r="K16" i="2"/>
  <c r="L16" i="2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K23" i="2"/>
  <c r="L23" i="2"/>
  <c r="M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M26" i="2" s="1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M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K34" i="2"/>
  <c r="L34" i="2"/>
  <c r="M34" i="2" s="1"/>
  <c r="R34" i="2"/>
  <c r="S34" i="2" s="1"/>
  <c r="T34" i="2" s="1"/>
  <c r="U34" i="2" s="1"/>
  <c r="V34" i="2" s="1"/>
  <c r="K35" i="2"/>
  <c r="L35" i="2"/>
  <c r="M35" i="2" s="1"/>
  <c r="O35" i="2" s="1"/>
  <c r="R35" i="2"/>
  <c r="S35" i="2" s="1"/>
  <c r="T35" i="2" s="1"/>
  <c r="U35" i="2" s="1"/>
  <c r="V35" i="2" s="1"/>
  <c r="K36" i="2"/>
  <c r="L36" i="2"/>
  <c r="M36" i="2" s="1"/>
  <c r="R36" i="2"/>
  <c r="S36" i="2" s="1"/>
  <c r="T36" i="2" s="1"/>
  <c r="U36" i="2" s="1"/>
  <c r="V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N38" i="2" s="1"/>
  <c r="R38" i="2"/>
  <c r="S38" i="2" s="1"/>
  <c r="T38" i="2" s="1"/>
  <c r="U38" i="2" s="1"/>
  <c r="V38" i="2" s="1"/>
  <c r="K39" i="2"/>
  <c r="L39" i="2"/>
  <c r="M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K41" i="2"/>
  <c r="L41" i="2"/>
  <c r="M41" i="2" s="1"/>
  <c r="R41" i="2"/>
  <c r="S41" i="2" s="1"/>
  <c r="T41" i="2" s="1"/>
  <c r="U41" i="2" s="1"/>
  <c r="V41" i="2" s="1"/>
  <c r="K42" i="2"/>
  <c r="L42" i="2"/>
  <c r="M42" i="2" s="1"/>
  <c r="N42" i="2" s="1"/>
  <c r="R42" i="2"/>
  <c r="S42" i="2" s="1"/>
  <c r="T42" i="2" s="1"/>
  <c r="U42" i="2" s="1"/>
  <c r="V42" i="2" s="1"/>
  <c r="K43" i="2"/>
  <c r="L43" i="2"/>
  <c r="M43" i="2" s="1"/>
  <c r="R43" i="2"/>
  <c r="S43" i="2" s="1"/>
  <c r="T43" i="2" s="1"/>
  <c r="U43" i="2" s="1"/>
  <c r="V43" i="2" s="1"/>
  <c r="K44" i="2"/>
  <c r="L44" i="2"/>
  <c r="M44" i="2" s="1"/>
  <c r="R44" i="2"/>
  <c r="S44" i="2" s="1"/>
  <c r="T44" i="2" s="1"/>
  <c r="U44" i="2" s="1"/>
  <c r="V44" i="2" s="1"/>
  <c r="K45" i="2"/>
  <c r="L45" i="2"/>
  <c r="M45" i="2" s="1"/>
  <c r="R45" i="2"/>
  <c r="S45" i="2" s="1"/>
  <c r="T45" i="2" s="1"/>
  <c r="U45" i="2" s="1"/>
  <c r="V45" i="2" s="1"/>
  <c r="K46" i="2"/>
  <c r="L46" i="2"/>
  <c r="M46" i="2" s="1"/>
  <c r="N46" i="2" s="1"/>
  <c r="R46" i="2"/>
  <c r="S46" i="2" s="1"/>
  <c r="T46" i="2" s="1"/>
  <c r="U46" i="2" s="1"/>
  <c r="V46" i="2" s="1"/>
  <c r="K47" i="2"/>
  <c r="L47" i="2"/>
  <c r="M47" i="2" s="1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R53" i="2"/>
  <c r="S53" i="2" s="1"/>
  <c r="T53" i="2" s="1"/>
  <c r="U53" i="2" s="1"/>
  <c r="V53" i="2" s="1"/>
  <c r="K54" i="2"/>
  <c r="L54" i="2"/>
  <c r="M54" i="2" s="1"/>
  <c r="O54" i="2" s="1"/>
  <c r="R54" i="2"/>
  <c r="S54" i="2" s="1"/>
  <c r="T54" i="2" s="1"/>
  <c r="U54" i="2" s="1"/>
  <c r="V54" i="2" s="1"/>
  <c r="K55" i="2"/>
  <c r="L55" i="2"/>
  <c r="M55" i="2" s="1"/>
  <c r="R55" i="2"/>
  <c r="S55" i="2" s="1"/>
  <c r="T55" i="2" s="1"/>
  <c r="U55" i="2" s="1"/>
  <c r="V55" i="2" s="1"/>
  <c r="K56" i="2"/>
  <c r="L56" i="2"/>
  <c r="M56" i="2" s="1"/>
  <c r="O56" i="2" s="1"/>
  <c r="R56" i="2"/>
  <c r="S56" i="2" s="1"/>
  <c r="T56" i="2" s="1"/>
  <c r="U56" i="2" s="1"/>
  <c r="V56" i="2" s="1"/>
  <c r="AS2" i="2"/>
  <c r="AR2" i="2"/>
  <c r="R3" i="2"/>
  <c r="S3" i="2" s="1"/>
  <c r="T3" i="2" s="1"/>
  <c r="U3" i="2" s="1"/>
  <c r="V3" i="2" s="1"/>
  <c r="L3" i="2"/>
  <c r="M3" i="2" s="1"/>
  <c r="K3" i="2"/>
  <c r="AW2" i="2" l="1"/>
  <c r="N44" i="2"/>
  <c r="O44" i="2"/>
  <c r="N40" i="2"/>
  <c r="O40" i="2"/>
  <c r="N36" i="2"/>
  <c r="O36" i="2"/>
  <c r="O46" i="2"/>
  <c r="O42" i="2"/>
  <c r="O38" i="2"/>
  <c r="X56" i="2"/>
  <c r="Y56" i="2"/>
  <c r="W56" i="2"/>
  <c r="W53" i="2"/>
  <c r="Y53" i="2"/>
  <c r="X53" i="2"/>
  <c r="X52" i="2"/>
  <c r="Y52" i="2"/>
  <c r="W52" i="2"/>
  <c r="W49" i="2"/>
  <c r="Y49" i="2"/>
  <c r="X49" i="2"/>
  <c r="X48" i="2"/>
  <c r="W48" i="2"/>
  <c r="Y48" i="2"/>
  <c r="W55" i="2"/>
  <c r="Y55" i="2"/>
  <c r="X55" i="2"/>
  <c r="X54" i="2"/>
  <c r="Y54" i="2"/>
  <c r="W54" i="2"/>
  <c r="W51" i="2"/>
  <c r="Y51" i="2"/>
  <c r="X51" i="2"/>
  <c r="X50" i="2"/>
  <c r="Y50" i="2"/>
  <c r="W50" i="2"/>
  <c r="W47" i="2"/>
  <c r="Y47" i="2"/>
  <c r="X47" i="2"/>
  <c r="O55" i="2"/>
  <c r="O53" i="2"/>
  <c r="O51" i="2"/>
  <c r="N50" i="2"/>
  <c r="N55" i="2"/>
  <c r="N53" i="2"/>
  <c r="N51" i="2"/>
  <c r="O50" i="2"/>
  <c r="N49" i="2"/>
  <c r="N47" i="2"/>
  <c r="O45" i="2"/>
  <c r="N45" i="2"/>
  <c r="X44" i="2"/>
  <c r="W44" i="2"/>
  <c r="Y44" i="2"/>
  <c r="W43" i="2"/>
  <c r="Y43" i="2"/>
  <c r="X43" i="2"/>
  <c r="O41" i="2"/>
  <c r="N41" i="2"/>
  <c r="X40" i="2"/>
  <c r="W40" i="2"/>
  <c r="Y40" i="2"/>
  <c r="W39" i="2"/>
  <c r="Y39" i="2"/>
  <c r="X39" i="2"/>
  <c r="O37" i="2"/>
  <c r="N37" i="2"/>
  <c r="X36" i="2"/>
  <c r="W36" i="2"/>
  <c r="Y36" i="2"/>
  <c r="W35" i="2"/>
  <c r="Y35" i="2"/>
  <c r="X35" i="2"/>
  <c r="W33" i="2"/>
  <c r="Y33" i="2"/>
  <c r="X33" i="2"/>
  <c r="X32" i="2"/>
  <c r="Y32" i="2"/>
  <c r="W32" i="2"/>
  <c r="W29" i="2"/>
  <c r="Y29" i="2"/>
  <c r="X29" i="2"/>
  <c r="O29" i="2"/>
  <c r="X28" i="2"/>
  <c r="Y28" i="2"/>
  <c r="W28" i="2"/>
  <c r="W25" i="2"/>
  <c r="Y25" i="2"/>
  <c r="X25" i="2"/>
  <c r="X24" i="2"/>
  <c r="Y24" i="2"/>
  <c r="W24" i="2"/>
  <c r="W21" i="2"/>
  <c r="Y21" i="2"/>
  <c r="X21" i="2"/>
  <c r="X20" i="2"/>
  <c r="Y20" i="2"/>
  <c r="W20" i="2"/>
  <c r="W17" i="2"/>
  <c r="Y17" i="2"/>
  <c r="X17" i="2"/>
  <c r="X16" i="2"/>
  <c r="Y16" i="2"/>
  <c r="W16" i="2"/>
  <c r="N56" i="2"/>
  <c r="N54" i="2"/>
  <c r="N52" i="2"/>
  <c r="O49" i="2"/>
  <c r="N48" i="2"/>
  <c r="O47" i="2"/>
  <c r="X46" i="2"/>
  <c r="W46" i="2"/>
  <c r="Y46" i="2"/>
  <c r="W45" i="2"/>
  <c r="Y45" i="2"/>
  <c r="X45" i="2"/>
  <c r="O43" i="2"/>
  <c r="N43" i="2"/>
  <c r="X42" i="2"/>
  <c r="W42" i="2"/>
  <c r="Y42" i="2"/>
  <c r="W41" i="2"/>
  <c r="Y41" i="2"/>
  <c r="X41" i="2"/>
  <c r="O39" i="2"/>
  <c r="N39" i="2"/>
  <c r="X38" i="2"/>
  <c r="W38" i="2"/>
  <c r="Y38" i="2"/>
  <c r="W37" i="2"/>
  <c r="Y37" i="2"/>
  <c r="X37" i="2"/>
  <c r="X34" i="2"/>
  <c r="Y34" i="2"/>
  <c r="W34" i="2"/>
  <c r="W31" i="2"/>
  <c r="Y31" i="2"/>
  <c r="X31" i="2"/>
  <c r="X30" i="2"/>
  <c r="Y30" i="2"/>
  <c r="W30" i="2"/>
  <c r="W27" i="2"/>
  <c r="Y27" i="2"/>
  <c r="X27" i="2"/>
  <c r="X26" i="2"/>
  <c r="Y26" i="2"/>
  <c r="W26" i="2"/>
  <c r="W23" i="2"/>
  <c r="Y23" i="2"/>
  <c r="X23" i="2"/>
  <c r="X22" i="2"/>
  <c r="Y22" i="2"/>
  <c r="W22" i="2"/>
  <c r="W19" i="2"/>
  <c r="Y19" i="2"/>
  <c r="X19" i="2"/>
  <c r="X18" i="2"/>
  <c r="Y18" i="2"/>
  <c r="W18" i="2"/>
  <c r="N34" i="2"/>
  <c r="O33" i="2"/>
  <c r="N32" i="2"/>
  <c r="O31" i="2"/>
  <c r="N30" i="2"/>
  <c r="N28" i="2"/>
  <c r="O27" i="2"/>
  <c r="N26" i="2"/>
  <c r="O25" i="2"/>
  <c r="N24" i="2"/>
  <c r="O23" i="2"/>
  <c r="N22" i="2"/>
  <c r="O21" i="2"/>
  <c r="N20" i="2"/>
  <c r="O19" i="2"/>
  <c r="N18" i="2"/>
  <c r="O17" i="2"/>
  <c r="M16" i="2"/>
  <c r="N16" i="2"/>
  <c r="X15" i="2"/>
  <c r="Y15" i="2"/>
  <c r="M14" i="2"/>
  <c r="N14" i="2" s="1"/>
  <c r="X13" i="2"/>
  <c r="Y13" i="2"/>
  <c r="M12" i="2"/>
  <c r="N12" i="2" s="1"/>
  <c r="X11" i="2"/>
  <c r="Y11" i="2"/>
  <c r="M10" i="2"/>
  <c r="N10" i="2" s="1"/>
  <c r="X9" i="2"/>
  <c r="Y9" i="2"/>
  <c r="M8" i="2"/>
  <c r="N8" i="2" s="1"/>
  <c r="X7" i="2"/>
  <c r="Y7" i="2"/>
  <c r="M6" i="2"/>
  <c r="N6" i="2" s="1"/>
  <c r="X5" i="2"/>
  <c r="Y5" i="2"/>
  <c r="M4" i="2"/>
  <c r="N4" i="2" s="1"/>
  <c r="N35" i="2"/>
  <c r="O34" i="2"/>
  <c r="N33" i="2"/>
  <c r="O32" i="2"/>
  <c r="N31" i="2"/>
  <c r="O30" i="2"/>
  <c r="N29" i="2"/>
  <c r="O28" i="2"/>
  <c r="N27" i="2"/>
  <c r="O26" i="2"/>
  <c r="N25" i="2"/>
  <c r="O24" i="2"/>
  <c r="N23" i="2"/>
  <c r="O22" i="2"/>
  <c r="N21" i="2"/>
  <c r="O20" i="2"/>
  <c r="N19" i="2"/>
  <c r="O18" i="2"/>
  <c r="N17" i="2"/>
  <c r="W15" i="2"/>
  <c r="N15" i="2"/>
  <c r="O15" i="2"/>
  <c r="W14" i="2"/>
  <c r="Y14" i="2"/>
  <c r="W13" i="2"/>
  <c r="N13" i="2"/>
  <c r="O13" i="2"/>
  <c r="W12" i="2"/>
  <c r="Y12" i="2"/>
  <c r="W11" i="2"/>
  <c r="N11" i="2"/>
  <c r="O11" i="2"/>
  <c r="W10" i="2"/>
  <c r="Y10" i="2"/>
  <c r="W9" i="2"/>
  <c r="N9" i="2"/>
  <c r="O9" i="2"/>
  <c r="W8" i="2"/>
  <c r="Y8" i="2"/>
  <c r="W7" i="2"/>
  <c r="N7" i="2"/>
  <c r="O7" i="2"/>
  <c r="W6" i="2"/>
  <c r="Y6" i="2"/>
  <c r="W5" i="2"/>
  <c r="N5" i="2"/>
  <c r="O5" i="2"/>
  <c r="W4" i="2"/>
  <c r="Y4" i="2"/>
  <c r="O3" i="2"/>
  <c r="Y3" i="2"/>
  <c r="W3" i="2"/>
  <c r="X3" i="2"/>
  <c r="N3" i="2"/>
  <c r="Z23" i="2" l="1"/>
  <c r="Z31" i="2"/>
  <c r="Z43" i="2"/>
  <c r="Z55" i="2"/>
  <c r="Z4" i="2"/>
  <c r="Z35" i="2"/>
  <c r="Z45" i="2"/>
  <c r="Z10" i="2"/>
  <c r="Z11" i="2"/>
  <c r="P13" i="2"/>
  <c r="Q13" i="2" s="1"/>
  <c r="Z21" i="2"/>
  <c r="Z32" i="2"/>
  <c r="Z47" i="2"/>
  <c r="Z13" i="2"/>
  <c r="Z37" i="2"/>
  <c r="Z8" i="2"/>
  <c r="P44" i="2"/>
  <c r="Q44" i="2" s="1"/>
  <c r="Z39" i="2"/>
  <c r="Z19" i="2"/>
  <c r="Z27" i="2"/>
  <c r="Z42" i="2"/>
  <c r="Z46" i="2"/>
  <c r="Z17" i="2"/>
  <c r="Z25" i="2"/>
  <c r="Z51" i="2"/>
  <c r="Z3" i="2"/>
  <c r="P3" i="2"/>
  <c r="Q3" i="2" s="1"/>
  <c r="AA3" i="2" s="1"/>
  <c r="P5" i="2"/>
  <c r="Z5" i="2"/>
  <c r="P7" i="2"/>
  <c r="Q7" i="2" s="1"/>
  <c r="AA7" i="2" s="1"/>
  <c r="Z7" i="2"/>
  <c r="P9" i="2"/>
  <c r="Q9" i="2" s="1"/>
  <c r="Z9" i="2"/>
  <c r="Z12" i="2"/>
  <c r="Z14" i="2"/>
  <c r="Z15" i="2"/>
  <c r="P36" i="2"/>
  <c r="Q36" i="2" s="1"/>
  <c r="Z36" i="2"/>
  <c r="Z44" i="2"/>
  <c r="Z50" i="2"/>
  <c r="Z49" i="2"/>
  <c r="Z6" i="2"/>
  <c r="P40" i="2"/>
  <c r="Q40" i="2" s="1"/>
  <c r="Z18" i="2"/>
  <c r="Z22" i="2"/>
  <c r="Z26" i="2"/>
  <c r="Z34" i="2"/>
  <c r="Z41" i="2"/>
  <c r="Z40" i="2"/>
  <c r="Z54" i="2"/>
  <c r="Z48" i="2"/>
  <c r="Z52" i="2"/>
  <c r="Z56" i="2"/>
  <c r="Z30" i="2"/>
  <c r="Z38" i="2"/>
  <c r="Z16" i="2"/>
  <c r="Z20" i="2"/>
  <c r="Z24" i="2"/>
  <c r="Z28" i="2"/>
  <c r="Z29" i="2"/>
  <c r="Z33" i="2"/>
  <c r="Z53" i="2"/>
  <c r="Q5" i="2"/>
  <c r="P11" i="2"/>
  <c r="Q11" i="2" s="1"/>
  <c r="AA11" i="2" s="1"/>
  <c r="P15" i="2"/>
  <c r="Q15" i="2" s="1"/>
  <c r="P38" i="2"/>
  <c r="Q38" i="2" s="1"/>
  <c r="AA38" i="2" s="1"/>
  <c r="P42" i="2"/>
  <c r="Q42" i="2" s="1"/>
  <c r="P46" i="2"/>
  <c r="Q46" i="2" s="1"/>
  <c r="O4" i="2"/>
  <c r="P4" i="2"/>
  <c r="P17" i="2"/>
  <c r="Q17" i="2" s="1"/>
  <c r="P19" i="2"/>
  <c r="Q19" i="2" s="1"/>
  <c r="AA19" i="2" s="1"/>
  <c r="P21" i="2"/>
  <c r="Q21" i="2" s="1"/>
  <c r="P23" i="2"/>
  <c r="Q23" i="2" s="1"/>
  <c r="AA23" i="2" s="1"/>
  <c r="P25" i="2"/>
  <c r="Q25" i="2" s="1"/>
  <c r="P31" i="2"/>
  <c r="Q31" i="2" s="1"/>
  <c r="AA31" i="2" s="1"/>
  <c r="P33" i="2"/>
  <c r="Q33" i="2" s="1"/>
  <c r="P35" i="2"/>
  <c r="Q35" i="2" s="1"/>
  <c r="P47" i="2"/>
  <c r="Q47" i="2" s="1"/>
  <c r="AA47" i="2" s="1"/>
  <c r="P49" i="2"/>
  <c r="Q49" i="2" s="1"/>
  <c r="O8" i="2"/>
  <c r="P8" i="2"/>
  <c r="O12" i="2"/>
  <c r="P12" i="2"/>
  <c r="P16" i="2"/>
  <c r="O16" i="2"/>
  <c r="P43" i="2"/>
  <c r="Q43" i="2" s="1"/>
  <c r="AA43" i="2" s="1"/>
  <c r="P51" i="2"/>
  <c r="Q51" i="2" s="1"/>
  <c r="AA51" i="2" s="1"/>
  <c r="P54" i="2"/>
  <c r="Q54" i="2" s="1"/>
  <c r="P55" i="2"/>
  <c r="Q55" i="2" s="1"/>
  <c r="AA55" i="2" s="1"/>
  <c r="P29" i="2"/>
  <c r="Q29" i="2" s="1"/>
  <c r="AA29" i="2" s="1"/>
  <c r="P41" i="2"/>
  <c r="Q41" i="2" s="1"/>
  <c r="P50" i="2"/>
  <c r="Q50" i="2" s="1"/>
  <c r="O6" i="2"/>
  <c r="P6" i="2"/>
  <c r="O10" i="2"/>
  <c r="P10" i="2"/>
  <c r="O14" i="2"/>
  <c r="P14" i="2"/>
  <c r="P18" i="2"/>
  <c r="Q18" i="2" s="1"/>
  <c r="AA18" i="2" s="1"/>
  <c r="P20" i="2"/>
  <c r="Q20" i="2" s="1"/>
  <c r="P22" i="2"/>
  <c r="Q22" i="2" s="1"/>
  <c r="AA22" i="2" s="1"/>
  <c r="P24" i="2"/>
  <c r="Q24" i="2" s="1"/>
  <c r="P26" i="2"/>
  <c r="Q26" i="2" s="1"/>
  <c r="P28" i="2"/>
  <c r="Q28" i="2" s="1"/>
  <c r="P30" i="2"/>
  <c r="Q30" i="2" s="1"/>
  <c r="P32" i="2"/>
  <c r="Q32" i="2" s="1"/>
  <c r="AA32" i="2" s="1"/>
  <c r="P34" i="2"/>
  <c r="Q34" i="2" s="1"/>
  <c r="P27" i="2"/>
  <c r="Q27" i="2" s="1"/>
  <c r="AA27" i="2" s="1"/>
  <c r="P39" i="2"/>
  <c r="Q39" i="2" s="1"/>
  <c r="P48" i="2"/>
  <c r="Q48" i="2" s="1"/>
  <c r="AA48" i="2" s="1"/>
  <c r="P52" i="2"/>
  <c r="Q52" i="2" s="1"/>
  <c r="AA52" i="2" s="1"/>
  <c r="P53" i="2"/>
  <c r="Q53" i="2" s="1"/>
  <c r="AA53" i="2" s="1"/>
  <c r="P56" i="2"/>
  <c r="Q56" i="2" s="1"/>
  <c r="AA56" i="2" s="1"/>
  <c r="P37" i="2"/>
  <c r="Q37" i="2" s="1"/>
  <c r="AA37" i="2" s="1"/>
  <c r="P45" i="2"/>
  <c r="Q45" i="2" s="1"/>
  <c r="AA45" i="2" s="1"/>
  <c r="AA35" i="2" l="1"/>
  <c r="AA50" i="2"/>
  <c r="AA9" i="2"/>
  <c r="AA30" i="2"/>
  <c r="AA24" i="2"/>
  <c r="AA42" i="2"/>
  <c r="AA28" i="2"/>
  <c r="AA26" i="2"/>
  <c r="AA41" i="2"/>
  <c r="AA49" i="2"/>
  <c r="AA15" i="2"/>
  <c r="AA25" i="2"/>
  <c r="AA34" i="2"/>
  <c r="AA17" i="2"/>
  <c r="AA5" i="2"/>
  <c r="AA44" i="2"/>
  <c r="AA21" i="2"/>
  <c r="AA13" i="2"/>
  <c r="AA54" i="2"/>
  <c r="AA39" i="2"/>
  <c r="AA20" i="2"/>
  <c r="AA33" i="2"/>
  <c r="AA46" i="2"/>
  <c r="Q8" i="2"/>
  <c r="AA8" i="2" s="1"/>
  <c r="Q4" i="2"/>
  <c r="AA4" i="2" s="1"/>
  <c r="AA36" i="2"/>
  <c r="Q10" i="2"/>
  <c r="AA10" i="2" s="1"/>
  <c r="Q6" i="2"/>
  <c r="AA6" i="2" s="1"/>
  <c r="Q16" i="2"/>
  <c r="AA16" i="2" s="1"/>
  <c r="AX2" i="2"/>
  <c r="AA40" i="2"/>
  <c r="Q14" i="2"/>
  <c r="AA14" i="2" s="1"/>
  <c r="AU2" i="2" s="1"/>
  <c r="Q12" i="2"/>
  <c r="AA12" i="2" s="1"/>
  <c r="AV2" i="2" l="1"/>
  <c r="AT2" i="2"/>
  <c r="AY2" i="2"/>
  <c r="AZ2" i="2"/>
  <c r="BA2" i="2" l="1"/>
  <c r="BB2" i="2" s="1"/>
</calcChain>
</file>

<file path=xl/sharedStrings.xml><?xml version="1.0" encoding="utf-8"?>
<sst xmlns="http://schemas.openxmlformats.org/spreadsheetml/2006/main" count="1042" uniqueCount="307">
  <si>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ហ៊្វូដ​ អេន​ បេវើរិច​ សឺលូសិន (ហ៊្វូដ​ អេន​ បេវើរិច​ សឺលូសិន)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មណ្ឌល២ ឃុំ/សង្កាត់ ស្វាយដង្គំ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ចាប់ពីថ្ងៃទី០២ ខែ០៥ ឆ្នាំ២០២០ ដល់ថ្ងៃទី៣០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</si>
  <si>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</si>
  <si>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</si>
  <si>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</si>
  <si>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</si>
  <si>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</si>
  <si>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</si>
  <si>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</si>
  <si>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</si>
  <si>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</si>
  <si>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ដឹង ប៉ូឡេ</t>
  </si>
  <si>
    <t>ប</t>
  </si>
  <si>
    <t>1982-07-15</t>
  </si>
  <si>
    <t>18211170999780ហ</t>
  </si>
  <si>
    <t>សេក សុវណ្ណារិទ្ធិ</t>
  </si>
  <si>
    <t>1988-06-16</t>
  </si>
  <si>
    <t>18811170999855ឆ</t>
  </si>
  <si>
    <t>យិន គន្ធា</t>
  </si>
  <si>
    <t>1983-11-01</t>
  </si>
  <si>
    <t>18311170999865គ</t>
  </si>
  <si>
    <t>សេន គា</t>
  </si>
  <si>
    <t>1979-07-13</t>
  </si>
  <si>
    <t>17911170999873ឆ</t>
  </si>
  <si>
    <t>ញឹក វិបុល</t>
  </si>
  <si>
    <t>1983-10-15</t>
  </si>
  <si>
    <t>18311170999876ង</t>
  </si>
  <si>
    <t>ឈង់ ឈាត</t>
  </si>
  <si>
    <t>1981-03-18</t>
  </si>
  <si>
    <t>18111170999910ម</t>
  </si>
  <si>
    <t>ស្ងួន សេងគី</t>
  </si>
  <si>
    <t>1977-06-10</t>
  </si>
  <si>
    <t>17711170999916គ</t>
  </si>
  <si>
    <t>ម៉ៅ ចិន</t>
  </si>
  <si>
    <t>ស</t>
  </si>
  <si>
    <t>1992-09-02</t>
  </si>
  <si>
    <t>29211170999925ក</t>
  </si>
  <si>
    <t>គង់ សំរិទ្ធ</t>
  </si>
  <si>
    <t>1985-11-17</t>
  </si>
  <si>
    <t>18511170999943ខ</t>
  </si>
  <si>
    <t>ឡុង ពោ</t>
  </si>
  <si>
    <t>1978-11-13</t>
  </si>
  <si>
    <t>17811170999960គ</t>
  </si>
  <si>
    <t>វន់ សុធារី</t>
  </si>
  <si>
    <t>1981-01-13</t>
  </si>
  <si>
    <t>28111170999977ច</t>
  </si>
  <si>
    <t>ទង់ ស្រីមុំ</t>
  </si>
  <si>
    <t>1986-11-01</t>
  </si>
  <si>
    <t>28611171000016ខ</t>
  </si>
  <si>
    <t>តន់ ចាន់ជា</t>
  </si>
  <si>
    <t>1981-04-04</t>
  </si>
  <si>
    <t>18111171000057ក</t>
  </si>
  <si>
    <t>ស៊ន ឬទ្ធី</t>
  </si>
  <si>
    <t>1991-05-24</t>
  </si>
  <si>
    <t>19111171000094គ</t>
  </si>
  <si>
    <t>ប៊ូន សំបូរ</t>
  </si>
  <si>
    <t>1993-06-04</t>
  </si>
  <si>
    <t>19311170999682ក</t>
  </si>
  <si>
    <t>ម៉ាត់ សុខគ្រី</t>
  </si>
  <si>
    <t>1992-03-18</t>
  </si>
  <si>
    <t>19211170999816ឡ</t>
  </si>
  <si>
    <t>ក្រឹម រិទ្ធី</t>
  </si>
  <si>
    <t>1993-11-11</t>
  </si>
  <si>
    <t>ជា សុវណ្ណ</t>
  </si>
  <si>
    <t>1985-10-30</t>
  </si>
  <si>
    <t>18512171098086ម</t>
  </si>
  <si>
    <t>ឌួង ចាន់លីណា</t>
  </si>
  <si>
    <t>1986-03-07</t>
  </si>
  <si>
    <t>28612181942074ព</t>
  </si>
  <si>
    <t>សេង រតនា</t>
  </si>
  <si>
    <t>1985-03-10</t>
  </si>
  <si>
    <t>សូវ សាវៃ</t>
  </si>
  <si>
    <t>1998-09-19</t>
  </si>
  <si>
    <t>29812171036665ម</t>
  </si>
  <si>
    <t>តុត ឆៃ</t>
  </si>
  <si>
    <t>1995-01-10</t>
  </si>
  <si>
    <t>19504192043034ឌ</t>
  </si>
  <si>
    <t>តន់ ស្រីនិច</t>
  </si>
  <si>
    <t>1997-01-04</t>
  </si>
  <si>
    <t>29704192041497រ</t>
  </si>
  <si>
    <t>ហឿន ហុងហាវ</t>
  </si>
  <si>
    <t>1998-06-04</t>
  </si>
  <si>
    <t>19804192041538ព</t>
  </si>
  <si>
    <t>ជួម សំអូន</t>
  </si>
  <si>
    <t>1992-09-01</t>
  </si>
  <si>
    <t>19205192059778អ</t>
  </si>
  <si>
    <t>ហ៊ា ហឿន</t>
  </si>
  <si>
    <t>1998-08-02</t>
  </si>
  <si>
    <t>19805192060036ទ</t>
  </si>
  <si>
    <t>ជី សំណាង</t>
  </si>
  <si>
    <t>1988-10-17</t>
  </si>
  <si>
    <t>18812171098700ប</t>
  </si>
  <si>
    <t>សុត សុឃឹម</t>
  </si>
  <si>
    <t>1988-09-11</t>
  </si>
  <si>
    <t>28809192198466ជ</t>
  </si>
  <si>
    <t>សៀក សំអាត</t>
  </si>
  <si>
    <t>1985-10-01</t>
  </si>
  <si>
    <t>18512171019143ថ</t>
  </si>
  <si>
    <t>ចេក វណ្ណា</t>
  </si>
  <si>
    <t>1998-04-30</t>
  </si>
  <si>
    <t>19801181173566ម</t>
  </si>
  <si>
    <t>លឹម ឡុង</t>
  </si>
  <si>
    <t>1995-11-27</t>
  </si>
  <si>
    <t>19507192138760រ</t>
  </si>
  <si>
    <t>ហ៊ត់ សាវិញ</t>
  </si>
  <si>
    <t>1993-05-12</t>
  </si>
  <si>
    <t>19308192183784ឡ</t>
  </si>
  <si>
    <t>ពុន នាង</t>
  </si>
  <si>
    <t>1989-03-06</t>
  </si>
  <si>
    <t>18912171070092ត</t>
  </si>
  <si>
    <t>សុខ រតនៈ</t>
  </si>
  <si>
    <t>1982-01-14</t>
  </si>
  <si>
    <t>18210170922322ជ</t>
  </si>
  <si>
    <t>ចាន់ សារេត</t>
  </si>
  <si>
    <t>1979-01-06</t>
  </si>
  <si>
    <t>17912171015706ត</t>
  </si>
  <si>
    <t>ត្រា ចន្ថា</t>
  </si>
  <si>
    <t>1999-12-06</t>
  </si>
  <si>
    <t>29908192178373ឃ</t>
  </si>
  <si>
    <t>ស៊ូ រិន</t>
  </si>
  <si>
    <t>1999-11-30</t>
  </si>
  <si>
    <t>19909192198533ឃ</t>
  </si>
  <si>
    <t>TALUKDER SUMEDHA</t>
  </si>
  <si>
    <t>1980-03-06</t>
  </si>
  <si>
    <t>18008192184862យ</t>
  </si>
  <si>
    <t>ញិល ថាវី</t>
  </si>
  <si>
    <t>1986-02-01</t>
  </si>
  <si>
    <t>មៀន ខាត់ណា</t>
  </si>
  <si>
    <t>1989-05-17</t>
  </si>
  <si>
    <t>28911170964641រ</t>
  </si>
  <si>
    <t>ឆេន ចន្នី</t>
  </si>
  <si>
    <t>1991-01-09</t>
  </si>
  <si>
    <t>19109192200933ថ</t>
  </si>
  <si>
    <t>មួង ប៊ុនរិទ្ធ</t>
  </si>
  <si>
    <t>1985-01-06</t>
  </si>
  <si>
    <t>18506181423936ម</t>
  </si>
  <si>
    <t>ការ៉ុន សុវ៉ាឌី</t>
  </si>
  <si>
    <t>1991-05-19</t>
  </si>
  <si>
    <t>ថ្លាង សុខេន</t>
  </si>
  <si>
    <t>1986-09-03</t>
  </si>
  <si>
    <t>ម៉ន រ៉ា</t>
  </si>
  <si>
    <t>1990-03-02</t>
  </si>
  <si>
    <t>29003181319293ធ</t>
  </si>
  <si>
    <t>តិត វណ្ណទេព</t>
  </si>
  <si>
    <t>1996-06-12</t>
  </si>
  <si>
    <t>19610192230114ជ</t>
  </si>
  <si>
    <t>សន កុសល</t>
  </si>
  <si>
    <t>1995-12-09</t>
  </si>
  <si>
    <t>19511170999680ក</t>
  </si>
  <si>
    <t>រ៉ូ ហាន</t>
  </si>
  <si>
    <t>1990-09-21</t>
  </si>
  <si>
    <t>រ៉ម រ៉ៃ</t>
  </si>
  <si>
    <t>2001-09-18</t>
  </si>
  <si>
    <t>ជួង ជីន</t>
  </si>
  <si>
    <t>1986-07-03</t>
  </si>
  <si>
    <t>18612192278208ម</t>
  </si>
  <si>
    <t>ឌី អាទិត្យរៈ</t>
  </si>
  <si>
    <t>1987-10-12</t>
  </si>
  <si>
    <t>18711170999887ដ</t>
  </si>
  <si>
    <t>ស្វាង សុផារី</t>
  </si>
  <si>
    <t>1982-10-20</t>
  </si>
  <si>
    <t>លាង ស៊ីនួន</t>
  </si>
  <si>
    <t>1997-05-28</t>
  </si>
  <si>
    <t>ក្រឹម ណូរ៉ា</t>
  </si>
  <si>
    <t>1987-07-17</t>
  </si>
  <si>
    <t>បានបញ្ចប់ត្រឹមលេខរៀងទី 54 ឈ្មោះ ក្រឹម ណូរ៉ា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</si>
  <si>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ថ្ងៃទី២៧ ខែ០៤ ឆ្នាំ២០២០
ហត្ថលេខា និងត្រា
នាយកក្រុមហ៊ុន</t>
  </si>
  <si>
    <t>គេហកិច្ច</t>
  </si>
  <si>
    <t>180037005</t>
  </si>
  <si>
    <t>017 953 335</t>
  </si>
  <si>
    <t>ភោជនីយដ្ឋាន</t>
  </si>
  <si>
    <t>180418587</t>
  </si>
  <si>
    <t xml:space="preserve"> 078 964 333</t>
  </si>
  <si>
    <t>180289811</t>
  </si>
  <si>
    <t>070 335 334</t>
  </si>
  <si>
    <t>180032482</t>
  </si>
  <si>
    <t>098 934 315</t>
  </si>
  <si>
    <t>ផ្ទះបាយ</t>
  </si>
  <si>
    <t>ជាង</t>
  </si>
  <si>
    <t>ស្ប៉ា</t>
  </si>
  <si>
    <t>គណនេយ្យ</t>
  </si>
  <si>
    <t>ការិយាល័យជូមុខ</t>
  </si>
  <si>
    <t>សន្តិសុខ</t>
  </si>
  <si>
    <t>កក់បន្ទប់</t>
  </si>
  <si>
    <t>លក់ និង ទីផ្សារ</t>
  </si>
  <si>
    <t>ធនធានមនុស្ស</t>
  </si>
  <si>
    <t>ព័ត៌មានវិទ្យា</t>
  </si>
  <si>
    <t>180254960</t>
  </si>
  <si>
    <t>096 418 248 1</t>
  </si>
  <si>
    <t>180032780</t>
  </si>
  <si>
    <t>0969608093</t>
  </si>
  <si>
    <t>180384187</t>
  </si>
  <si>
    <t>012 204 245</t>
  </si>
  <si>
    <t>180506147</t>
  </si>
  <si>
    <t>096 669 6894</t>
  </si>
  <si>
    <t>180625104</t>
  </si>
  <si>
    <t>098 882 324</t>
  </si>
  <si>
    <t>180002830</t>
  </si>
  <si>
    <t>098 850 668</t>
  </si>
  <si>
    <t>180036736</t>
  </si>
  <si>
    <t>012 523 385</t>
  </si>
  <si>
    <t>180395722</t>
  </si>
  <si>
    <t>093 299 123</t>
  </si>
  <si>
    <t>180038398</t>
  </si>
  <si>
    <t>010 710 627</t>
  </si>
  <si>
    <t>110376689</t>
  </si>
  <si>
    <t>015854678</t>
  </si>
  <si>
    <t>130108741</t>
  </si>
  <si>
    <t>012 663 187</t>
  </si>
  <si>
    <t>180913702</t>
  </si>
  <si>
    <t>086 901 283</t>
  </si>
  <si>
    <t>គ្មាន</t>
  </si>
  <si>
    <t>096 835 004 1</t>
  </si>
  <si>
    <t>504230809</t>
  </si>
  <si>
    <t>010 475 847</t>
  </si>
  <si>
    <t>069 937 325</t>
  </si>
  <si>
    <t>086 292 666</t>
  </si>
  <si>
    <t>180647961</t>
  </si>
  <si>
    <t>015 606 790</t>
  </si>
  <si>
    <t>180709837</t>
  </si>
  <si>
    <t>096 565 919 6</t>
  </si>
  <si>
    <t>180618638</t>
  </si>
  <si>
    <t>096 868 9654</t>
  </si>
  <si>
    <t>180821729</t>
  </si>
  <si>
    <t>078 774 122</t>
  </si>
  <si>
    <t>070 945 784</t>
  </si>
  <si>
    <t>099 270 410</t>
  </si>
  <si>
    <t>096 32 42045</t>
  </si>
  <si>
    <t>096 690 9228</t>
  </si>
  <si>
    <t>010781312</t>
  </si>
  <si>
    <t>180654257</t>
  </si>
  <si>
    <t>096 862 7443</t>
  </si>
  <si>
    <t>180766439</t>
  </si>
  <si>
    <t>093553420</t>
  </si>
  <si>
    <t>180599489</t>
  </si>
  <si>
    <t>086 727 133</t>
  </si>
  <si>
    <t>50764738</t>
  </si>
  <si>
    <t>069400123</t>
  </si>
  <si>
    <t>11099743</t>
  </si>
  <si>
    <t>010 600 123</t>
  </si>
  <si>
    <t>180696456</t>
  </si>
  <si>
    <t>086 352 666</t>
  </si>
  <si>
    <t>097 363 336 9</t>
  </si>
  <si>
    <t>180882280</t>
  </si>
  <si>
    <t>096 753 5629</t>
  </si>
  <si>
    <t>BP0134375</t>
  </si>
  <si>
    <t>086 257 666</t>
  </si>
  <si>
    <t>170417143(01)</t>
  </si>
  <si>
    <t>092 497086</t>
  </si>
  <si>
    <t>086 522 666</t>
  </si>
  <si>
    <t>150923710</t>
  </si>
  <si>
    <t>090 315 641</t>
  </si>
  <si>
    <t>093 668 282</t>
  </si>
  <si>
    <t>092 947 004</t>
  </si>
  <si>
    <t>010 50 50 62</t>
  </si>
  <si>
    <t>170751858</t>
  </si>
  <si>
    <t>016 72 13 95</t>
  </si>
  <si>
    <t>180518857</t>
  </si>
  <si>
    <t>096 548 8655</t>
  </si>
  <si>
    <t>180861553</t>
  </si>
  <si>
    <t>0966614146</t>
  </si>
  <si>
    <t>086344666</t>
  </si>
  <si>
    <t>085 834 271</t>
  </si>
  <si>
    <t>180546448</t>
  </si>
  <si>
    <t>0965853602</t>
  </si>
  <si>
    <t>170360800</t>
  </si>
  <si>
    <t>081 722 335</t>
  </si>
  <si>
    <t>093​ 466 ​131</t>
  </si>
  <si>
    <t>096 249 524 6</t>
  </si>
  <si>
    <t>012 228 501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</si>
  <si>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</si>
  <si>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</si>
  <si>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</si>
  <si>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</si>
  <si>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</si>
  <si>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</si>
  <si>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</si>
  <si>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</si>
  <si>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</si>
  <si>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</si>
  <si>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</si>
  <si>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</si>
  <si>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</si>
  <si>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</si>
  <si>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</si>
  <si>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</si>
  <si>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</si>
  <si>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</si>
  <si>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</si>
  <si>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</si>
  <si>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</si>
  <si>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</si>
  <si>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</si>
  <si>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</si>
  <si>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</si>
  <si>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</si>
  <si>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</si>
  <si>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</si>
  <si>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</si>
  <si>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</si>
  <si>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</si>
  <si>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</si>
  <si>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</si>
  <si>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ល.រ ដើម</t>
  </si>
  <si>
    <t>ល.រ ថ្មី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</si>
  <si>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ហ៊្វូដ​ អេន​ បេវើរិច​ សឺលូសិន (ហ៊្វូដ​ អេន​ បេវើរិច​ សឺលូសិន)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មណ្ឌល២ ឃុំ/សង្កាត់ ស្វាយដង្គំ ក្រុង/ស្រុក/ខណ្ឌ ក្រុងសៀមរាប រាជធានី/ខេត្ត សៀមរាប </t>
    </r>
  </si>
  <si>
    <t xml:space="preserve"> រយៈពេលព្យួរកិច្ចសន្យាការងារ 59 ថ្ងៃ ចាប់ពីថ្ងៃទី០២ ខែ០៥ ឆ្នាំ២០២០ ដល់ថ្ងៃទី៣០ ខែ០៦ ឆ្នាំ២០២០</t>
  </si>
  <si>
    <t>បានបញ្ចប់ត្រឹមលេខរៀងថ្មីទី 32 ឈ្មោះ ឌី អាទិត្យរៈ (ស្រីចំនួន 6 នាក់​)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</si>
</sst>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49" fontId="0" fillId="0" borderId="16" xfId="0" applyNumberForma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9" fontId="0" fillId="0" borderId="0" xfId="0" applyNumberFormat="1" applyProtection="1"/>
    <xf numFmtId="49" fontId="0" fillId="0" borderId="0" xfId="0" applyNumberForma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="90" zoomScaleNormal="90" workbookViewId="0">
      <selection activeCell="A56" sqref="A56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60.05000000000001" customHeight="1" x14ac:dyDescent="0.8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2" spans="1:9" ht="70.05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3" t="s">
        <v>10</v>
      </c>
      <c r="C3" s="3" t="s">
        <v>11</v>
      </c>
      <c r="D3" s="3" t="s">
        <v>12</v>
      </c>
      <c r="E3" s="3" t="s">
        <v>166</v>
      </c>
      <c r="F3" s="5" t="s">
        <v>13</v>
      </c>
      <c r="G3" s="5" t="s">
        <v>167</v>
      </c>
      <c r="H3" s="5" t="s">
        <v>168</v>
      </c>
      <c r="I3" s="3"/>
    </row>
    <row r="4" spans="1:9" ht="60" customHeight="1" x14ac:dyDescent="0.8">
      <c r="A4" s="3">
        <v>2</v>
      </c>
      <c r="B4" s="3" t="s">
        <v>14</v>
      </c>
      <c r="C4" s="3" t="s">
        <v>11</v>
      </c>
      <c r="D4" s="3" t="s">
        <v>15</v>
      </c>
      <c r="E4" s="3" t="s">
        <v>169</v>
      </c>
      <c r="F4" s="5" t="s">
        <v>16</v>
      </c>
      <c r="G4" s="5" t="s">
        <v>170</v>
      </c>
      <c r="H4" s="5" t="s">
        <v>171</v>
      </c>
      <c r="I4" s="3"/>
    </row>
    <row r="5" spans="1:9" ht="60" customHeight="1" x14ac:dyDescent="0.8">
      <c r="A5" s="3">
        <v>3</v>
      </c>
      <c r="B5" s="3" t="s">
        <v>17</v>
      </c>
      <c r="C5" s="3" t="s">
        <v>11</v>
      </c>
      <c r="D5" s="3" t="s">
        <v>18</v>
      </c>
      <c r="E5" s="3" t="s">
        <v>166</v>
      </c>
      <c r="F5" s="5" t="s">
        <v>19</v>
      </c>
      <c r="G5" s="5" t="s">
        <v>172</v>
      </c>
      <c r="H5" s="5" t="s">
        <v>173</v>
      </c>
      <c r="I5" s="3"/>
    </row>
    <row r="6" spans="1:9" ht="60" customHeight="1" x14ac:dyDescent="0.8">
      <c r="A6" s="3">
        <v>4</v>
      </c>
      <c r="B6" s="3" t="s">
        <v>20</v>
      </c>
      <c r="C6" s="3" t="s">
        <v>11</v>
      </c>
      <c r="D6" s="3" t="s">
        <v>21</v>
      </c>
      <c r="E6" s="3" t="s">
        <v>176</v>
      </c>
      <c r="F6" s="5" t="s">
        <v>22</v>
      </c>
      <c r="G6" s="5" t="s">
        <v>174</v>
      </c>
      <c r="H6" s="5" t="s">
        <v>175</v>
      </c>
      <c r="I6" s="3"/>
    </row>
    <row r="7" spans="1:9" ht="60" customHeight="1" x14ac:dyDescent="0.8">
      <c r="A7" s="3">
        <v>5</v>
      </c>
      <c r="B7" s="3" t="s">
        <v>23</v>
      </c>
      <c r="C7" s="3" t="s">
        <v>11</v>
      </c>
      <c r="D7" s="3" t="s">
        <v>24</v>
      </c>
      <c r="E7" s="3" t="s">
        <v>166</v>
      </c>
      <c r="F7" s="5" t="s">
        <v>25</v>
      </c>
      <c r="G7" s="5" t="s">
        <v>186</v>
      </c>
      <c r="H7" s="5" t="s">
        <v>187</v>
      </c>
      <c r="I7" s="3"/>
    </row>
    <row r="8" spans="1:9" ht="60" customHeight="1" x14ac:dyDescent="0.8">
      <c r="A8" s="3">
        <v>6</v>
      </c>
      <c r="B8" s="3" t="s">
        <v>26</v>
      </c>
      <c r="C8" s="3" t="s">
        <v>11</v>
      </c>
      <c r="D8" s="3" t="s">
        <v>27</v>
      </c>
      <c r="E8" s="3" t="s">
        <v>177</v>
      </c>
      <c r="F8" s="5" t="s">
        <v>28</v>
      </c>
      <c r="G8" s="5" t="s">
        <v>188</v>
      </c>
      <c r="H8" s="5" t="s">
        <v>189</v>
      </c>
      <c r="I8" s="3"/>
    </row>
    <row r="9" spans="1:9" ht="60" customHeight="1" x14ac:dyDescent="0.8">
      <c r="A9" s="3">
        <v>7</v>
      </c>
      <c r="B9" s="3" t="s">
        <v>29</v>
      </c>
      <c r="C9" s="3" t="s">
        <v>11</v>
      </c>
      <c r="D9" s="3" t="s">
        <v>30</v>
      </c>
      <c r="E9" s="3" t="s">
        <v>166</v>
      </c>
      <c r="F9" s="5" t="s">
        <v>31</v>
      </c>
      <c r="G9" s="5" t="s">
        <v>190</v>
      </c>
      <c r="H9" s="5" t="s">
        <v>191</v>
      </c>
      <c r="I9" s="3"/>
    </row>
    <row r="10" spans="1:9" ht="60" customHeight="1" x14ac:dyDescent="0.8">
      <c r="A10" s="3">
        <v>8</v>
      </c>
      <c r="B10" s="3" t="s">
        <v>32</v>
      </c>
      <c r="C10" s="3" t="s">
        <v>33</v>
      </c>
      <c r="D10" s="3" t="s">
        <v>34</v>
      </c>
      <c r="E10" s="3" t="s">
        <v>176</v>
      </c>
      <c r="F10" s="5" t="s">
        <v>35</v>
      </c>
      <c r="G10" s="5" t="s">
        <v>192</v>
      </c>
      <c r="H10" s="5" t="s">
        <v>193</v>
      </c>
      <c r="I10" s="3"/>
    </row>
    <row r="11" spans="1:9" ht="60" customHeight="1" x14ac:dyDescent="0.8">
      <c r="A11" s="3">
        <v>9</v>
      </c>
      <c r="B11" s="3" t="s">
        <v>36</v>
      </c>
      <c r="C11" s="3" t="s">
        <v>11</v>
      </c>
      <c r="D11" s="3" t="s">
        <v>37</v>
      </c>
      <c r="E11" s="3" t="s">
        <v>177</v>
      </c>
      <c r="F11" s="5" t="s">
        <v>38</v>
      </c>
      <c r="G11" s="5" t="s">
        <v>194</v>
      </c>
      <c r="H11" s="5" t="s">
        <v>195</v>
      </c>
      <c r="I11" s="3"/>
    </row>
    <row r="12" spans="1:9" ht="60" customHeight="1" x14ac:dyDescent="0.8">
      <c r="A12" s="3">
        <v>10</v>
      </c>
      <c r="B12" s="3" t="s">
        <v>39</v>
      </c>
      <c r="C12" s="3" t="s">
        <v>11</v>
      </c>
      <c r="D12" s="3" t="s">
        <v>40</v>
      </c>
      <c r="E12" s="3" t="s">
        <v>177</v>
      </c>
      <c r="F12" s="5" t="s">
        <v>41</v>
      </c>
      <c r="G12" s="5" t="s">
        <v>196</v>
      </c>
      <c r="H12" s="5" t="s">
        <v>197</v>
      </c>
      <c r="I12" s="3"/>
    </row>
    <row r="13" spans="1:9" ht="60" customHeight="1" x14ac:dyDescent="0.8">
      <c r="A13" s="3">
        <v>11</v>
      </c>
      <c r="B13" s="3" t="s">
        <v>42</v>
      </c>
      <c r="C13" s="3" t="s">
        <v>33</v>
      </c>
      <c r="D13" s="3" t="s">
        <v>43</v>
      </c>
      <c r="E13" s="3" t="s">
        <v>169</v>
      </c>
      <c r="F13" s="5" t="s">
        <v>44</v>
      </c>
      <c r="G13" s="5" t="s">
        <v>198</v>
      </c>
      <c r="H13" s="5" t="s">
        <v>199</v>
      </c>
      <c r="I13" s="3"/>
    </row>
    <row r="14" spans="1:9" ht="60" customHeight="1" x14ac:dyDescent="0.8">
      <c r="A14" s="3">
        <v>12</v>
      </c>
      <c r="B14" s="3" t="s">
        <v>45</v>
      </c>
      <c r="C14" s="3" t="s">
        <v>33</v>
      </c>
      <c r="D14" s="3" t="s">
        <v>46</v>
      </c>
      <c r="E14" s="3" t="s">
        <v>178</v>
      </c>
      <c r="F14" s="5" t="s">
        <v>47</v>
      </c>
      <c r="G14" s="5" t="s">
        <v>200</v>
      </c>
      <c r="H14" s="5" t="s">
        <v>201</v>
      </c>
      <c r="I14" s="3"/>
    </row>
    <row r="15" spans="1:9" ht="60" customHeight="1" x14ac:dyDescent="0.8">
      <c r="A15" s="3">
        <v>13</v>
      </c>
      <c r="B15" s="3" t="s">
        <v>48</v>
      </c>
      <c r="C15" s="3" t="s">
        <v>11</v>
      </c>
      <c r="D15" s="3" t="s">
        <v>49</v>
      </c>
      <c r="E15" s="3" t="s">
        <v>179</v>
      </c>
      <c r="F15" s="5" t="s">
        <v>50</v>
      </c>
      <c r="G15" s="5" t="s">
        <v>202</v>
      </c>
      <c r="H15" s="5" t="s">
        <v>203</v>
      </c>
      <c r="I15" s="3"/>
    </row>
    <row r="16" spans="1:9" ht="60" customHeight="1" x14ac:dyDescent="0.8">
      <c r="A16" s="3">
        <v>14</v>
      </c>
      <c r="B16" s="3" t="s">
        <v>51</v>
      </c>
      <c r="C16" s="3" t="s">
        <v>11</v>
      </c>
      <c r="D16" s="3" t="s">
        <v>52</v>
      </c>
      <c r="E16" s="3" t="s">
        <v>176</v>
      </c>
      <c r="F16" s="5" t="s">
        <v>53</v>
      </c>
      <c r="G16" s="5" t="s">
        <v>204</v>
      </c>
      <c r="H16" s="5" t="s">
        <v>205</v>
      </c>
      <c r="I16" s="3"/>
    </row>
    <row r="17" spans="1:9" ht="60" customHeight="1" x14ac:dyDescent="0.8">
      <c r="A17" s="3">
        <v>15</v>
      </c>
      <c r="B17" s="3" t="s">
        <v>54</v>
      </c>
      <c r="C17" s="3" t="s">
        <v>11</v>
      </c>
      <c r="D17" s="3" t="s">
        <v>55</v>
      </c>
      <c r="E17" s="3" t="s">
        <v>177</v>
      </c>
      <c r="F17" s="5" t="s">
        <v>56</v>
      </c>
      <c r="G17" s="5" t="s">
        <v>206</v>
      </c>
      <c r="H17" s="5" t="s">
        <v>207</v>
      </c>
      <c r="I17" s="3"/>
    </row>
    <row r="18" spans="1:9" ht="60" customHeight="1" x14ac:dyDescent="0.8">
      <c r="A18" s="3">
        <v>16</v>
      </c>
      <c r="B18" s="3" t="s">
        <v>57</v>
      </c>
      <c r="C18" s="3" t="s">
        <v>11</v>
      </c>
      <c r="D18" s="3" t="s">
        <v>58</v>
      </c>
      <c r="E18" s="3" t="s">
        <v>176</v>
      </c>
      <c r="F18" s="5" t="s">
        <v>59</v>
      </c>
      <c r="G18" s="5" t="s">
        <v>208</v>
      </c>
      <c r="H18" s="5" t="s">
        <v>209</v>
      </c>
      <c r="I18" s="3"/>
    </row>
    <row r="19" spans="1:9" ht="60" customHeight="1" x14ac:dyDescent="0.8">
      <c r="A19" s="3">
        <v>17</v>
      </c>
      <c r="B19" s="3" t="s">
        <v>60</v>
      </c>
      <c r="C19" s="3" t="s">
        <v>11</v>
      </c>
      <c r="D19" s="3" t="s">
        <v>61</v>
      </c>
      <c r="E19" s="3" t="s">
        <v>166</v>
      </c>
      <c r="F19" s="5">
        <v>25</v>
      </c>
      <c r="G19" s="5" t="s">
        <v>210</v>
      </c>
      <c r="H19" s="5" t="s">
        <v>211</v>
      </c>
      <c r="I19" s="3"/>
    </row>
    <row r="20" spans="1:9" ht="60" customHeight="1" x14ac:dyDescent="0.8">
      <c r="A20" s="3">
        <v>18</v>
      </c>
      <c r="B20" s="3" t="s">
        <v>62</v>
      </c>
      <c r="C20" s="3" t="s">
        <v>11</v>
      </c>
      <c r="D20" s="3" t="s">
        <v>63</v>
      </c>
      <c r="E20" s="3" t="s">
        <v>180</v>
      </c>
      <c r="F20" s="5" t="s">
        <v>64</v>
      </c>
      <c r="G20" s="5" t="s">
        <v>212</v>
      </c>
      <c r="H20" s="5" t="s">
        <v>213</v>
      </c>
      <c r="I20" s="3"/>
    </row>
    <row r="21" spans="1:9" ht="60" customHeight="1" x14ac:dyDescent="0.8">
      <c r="A21" s="3">
        <v>19</v>
      </c>
      <c r="B21" s="3" t="s">
        <v>65</v>
      </c>
      <c r="C21" s="3" t="s">
        <v>33</v>
      </c>
      <c r="D21" s="3" t="s">
        <v>66</v>
      </c>
      <c r="E21" s="3" t="s">
        <v>166</v>
      </c>
      <c r="F21" s="5" t="s">
        <v>67</v>
      </c>
      <c r="G21" s="5" t="s">
        <v>210</v>
      </c>
      <c r="H21" s="5" t="s">
        <v>214</v>
      </c>
      <c r="I21" s="3"/>
    </row>
    <row r="22" spans="1:9" ht="60" customHeight="1" x14ac:dyDescent="0.8">
      <c r="A22" s="3">
        <v>20</v>
      </c>
      <c r="B22" s="3" t="s">
        <v>68</v>
      </c>
      <c r="C22" s="3" t="s">
        <v>11</v>
      </c>
      <c r="D22" s="3" t="s">
        <v>69</v>
      </c>
      <c r="E22" s="3" t="s">
        <v>181</v>
      </c>
      <c r="F22" s="5">
        <v>28</v>
      </c>
      <c r="G22" s="5" t="s">
        <v>210</v>
      </c>
      <c r="H22" s="5" t="s">
        <v>215</v>
      </c>
      <c r="I22" s="3"/>
    </row>
    <row r="23" spans="1:9" ht="60" customHeight="1" x14ac:dyDescent="0.8">
      <c r="A23" s="3">
        <v>21</v>
      </c>
      <c r="B23" s="3" t="s">
        <v>70</v>
      </c>
      <c r="C23" s="3" t="s">
        <v>33</v>
      </c>
      <c r="D23" s="3" t="s">
        <v>71</v>
      </c>
      <c r="E23" s="3" t="s">
        <v>169</v>
      </c>
      <c r="F23" s="5" t="s">
        <v>72</v>
      </c>
      <c r="G23" s="5" t="s">
        <v>216</v>
      </c>
      <c r="H23" s="5" t="s">
        <v>217</v>
      </c>
      <c r="I23" s="3"/>
    </row>
    <row r="24" spans="1:9" ht="60" customHeight="1" x14ac:dyDescent="0.8">
      <c r="A24" s="3">
        <v>22</v>
      </c>
      <c r="B24" s="3" t="s">
        <v>73</v>
      </c>
      <c r="C24" s="3" t="s">
        <v>11</v>
      </c>
      <c r="D24" s="3" t="s">
        <v>74</v>
      </c>
      <c r="E24" s="3" t="s">
        <v>166</v>
      </c>
      <c r="F24" s="5" t="s">
        <v>75</v>
      </c>
      <c r="G24" s="5" t="s">
        <v>218</v>
      </c>
      <c r="H24" s="5" t="s">
        <v>219</v>
      </c>
      <c r="I24" s="3"/>
    </row>
    <row r="25" spans="1:9" ht="60" customHeight="1" x14ac:dyDescent="0.8">
      <c r="A25" s="3">
        <v>23</v>
      </c>
      <c r="B25" s="3" t="s">
        <v>76</v>
      </c>
      <c r="C25" s="3" t="s">
        <v>33</v>
      </c>
      <c r="D25" s="3" t="s">
        <v>77</v>
      </c>
      <c r="E25" s="3" t="s">
        <v>180</v>
      </c>
      <c r="F25" s="5" t="s">
        <v>78</v>
      </c>
      <c r="G25" s="5" t="s">
        <v>220</v>
      </c>
      <c r="H25" s="5" t="s">
        <v>221</v>
      </c>
      <c r="I25" s="3"/>
    </row>
    <row r="26" spans="1:9" ht="60" customHeight="1" x14ac:dyDescent="0.8">
      <c r="A26" s="3">
        <v>24</v>
      </c>
      <c r="B26" s="3" t="s">
        <v>79</v>
      </c>
      <c r="C26" s="3" t="s">
        <v>11</v>
      </c>
      <c r="D26" s="3" t="s">
        <v>80</v>
      </c>
      <c r="E26" s="3" t="s">
        <v>180</v>
      </c>
      <c r="F26" s="5" t="s">
        <v>81</v>
      </c>
      <c r="G26" s="5" t="s">
        <v>222</v>
      </c>
      <c r="H26" s="5" t="s">
        <v>223</v>
      </c>
      <c r="I26" s="3"/>
    </row>
    <row r="27" spans="1:9" ht="60" customHeight="1" x14ac:dyDescent="0.8">
      <c r="A27" s="3">
        <v>25</v>
      </c>
      <c r="B27" s="3" t="s">
        <v>82</v>
      </c>
      <c r="C27" s="3" t="s">
        <v>11</v>
      </c>
      <c r="D27" s="3" t="s">
        <v>83</v>
      </c>
      <c r="E27" s="3" t="s">
        <v>180</v>
      </c>
      <c r="F27" s="5" t="s">
        <v>84</v>
      </c>
      <c r="G27" s="5" t="s">
        <v>210</v>
      </c>
      <c r="H27" s="5" t="s">
        <v>224</v>
      </c>
      <c r="I27" s="3"/>
    </row>
    <row r="28" spans="1:9" ht="60" customHeight="1" x14ac:dyDescent="0.8">
      <c r="A28" s="3">
        <v>26</v>
      </c>
      <c r="B28" s="3" t="s">
        <v>85</v>
      </c>
      <c r="C28" s="3" t="s">
        <v>11</v>
      </c>
      <c r="D28" s="3" t="s">
        <v>86</v>
      </c>
      <c r="E28" s="3" t="s">
        <v>166</v>
      </c>
      <c r="F28" s="5" t="s">
        <v>87</v>
      </c>
      <c r="G28" s="5" t="s">
        <v>210</v>
      </c>
      <c r="H28" s="5" t="s">
        <v>225</v>
      </c>
      <c r="I28" s="3"/>
    </row>
    <row r="29" spans="1:9" ht="60" customHeight="1" x14ac:dyDescent="0.8">
      <c r="A29" s="3">
        <v>27</v>
      </c>
      <c r="B29" s="3" t="s">
        <v>88</v>
      </c>
      <c r="C29" s="3" t="s">
        <v>11</v>
      </c>
      <c r="D29" s="3" t="s">
        <v>89</v>
      </c>
      <c r="E29" s="3" t="s">
        <v>182</v>
      </c>
      <c r="F29" s="5" t="s">
        <v>90</v>
      </c>
      <c r="G29" s="5">
        <v>30542147</v>
      </c>
      <c r="H29" s="5" t="s">
        <v>226</v>
      </c>
      <c r="I29" s="3"/>
    </row>
    <row r="30" spans="1:9" ht="60" customHeight="1" x14ac:dyDescent="0.8">
      <c r="A30" s="3">
        <v>28</v>
      </c>
      <c r="B30" s="3" t="s">
        <v>91</v>
      </c>
      <c r="C30" s="3" t="s">
        <v>33</v>
      </c>
      <c r="D30" s="3" t="s">
        <v>92</v>
      </c>
      <c r="E30" s="3" t="s">
        <v>169</v>
      </c>
      <c r="F30" s="5" t="s">
        <v>93</v>
      </c>
      <c r="G30" s="5" t="s">
        <v>210</v>
      </c>
      <c r="H30" s="5" t="s">
        <v>227</v>
      </c>
      <c r="I30" s="3"/>
    </row>
    <row r="31" spans="1:9" ht="60" customHeight="1" x14ac:dyDescent="0.8">
      <c r="A31" s="3">
        <v>29</v>
      </c>
      <c r="B31" s="3" t="s">
        <v>94</v>
      </c>
      <c r="C31" s="3" t="s">
        <v>11</v>
      </c>
      <c r="D31" s="3" t="s">
        <v>95</v>
      </c>
      <c r="E31" s="3" t="s">
        <v>176</v>
      </c>
      <c r="F31" s="5" t="s">
        <v>96</v>
      </c>
      <c r="G31" s="5" t="s">
        <v>210</v>
      </c>
      <c r="H31" s="5" t="s">
        <v>228</v>
      </c>
      <c r="I31" s="3"/>
    </row>
    <row r="32" spans="1:9" ht="60" customHeight="1" x14ac:dyDescent="0.8">
      <c r="A32" s="3">
        <v>30</v>
      </c>
      <c r="B32" s="3" t="s">
        <v>97</v>
      </c>
      <c r="C32" s="3" t="s">
        <v>11</v>
      </c>
      <c r="D32" s="3" t="s">
        <v>98</v>
      </c>
      <c r="E32" s="3" t="s">
        <v>177</v>
      </c>
      <c r="F32" s="5" t="s">
        <v>99</v>
      </c>
      <c r="G32" s="5" t="s">
        <v>229</v>
      </c>
      <c r="H32" s="5" t="s">
        <v>230</v>
      </c>
      <c r="I32" s="3"/>
    </row>
    <row r="33" spans="1:9" ht="60" customHeight="1" x14ac:dyDescent="0.8">
      <c r="A33" s="3">
        <v>31</v>
      </c>
      <c r="B33" s="3" t="s">
        <v>100</v>
      </c>
      <c r="C33" s="3" t="s">
        <v>11</v>
      </c>
      <c r="D33" s="3" t="s">
        <v>101</v>
      </c>
      <c r="E33" s="3" t="s">
        <v>176</v>
      </c>
      <c r="F33" s="5" t="s">
        <v>102</v>
      </c>
      <c r="G33" s="5" t="s">
        <v>231</v>
      </c>
      <c r="H33" s="5" t="s">
        <v>232</v>
      </c>
      <c r="I33" s="3"/>
    </row>
    <row r="34" spans="1:9" ht="60" customHeight="1" x14ac:dyDescent="0.8">
      <c r="A34" s="3">
        <v>32</v>
      </c>
      <c r="B34" s="3" t="s">
        <v>103</v>
      </c>
      <c r="C34" s="3" t="s">
        <v>11</v>
      </c>
      <c r="D34" s="3" t="s">
        <v>104</v>
      </c>
      <c r="E34" s="3" t="s">
        <v>180</v>
      </c>
      <c r="F34" s="5" t="s">
        <v>105</v>
      </c>
      <c r="G34" s="5" t="s">
        <v>233</v>
      </c>
      <c r="H34" s="5" t="s">
        <v>234</v>
      </c>
      <c r="I34" s="3"/>
    </row>
    <row r="35" spans="1:9" ht="60" customHeight="1" x14ac:dyDescent="0.8">
      <c r="A35" s="3">
        <v>33</v>
      </c>
      <c r="B35" s="3" t="s">
        <v>106</v>
      </c>
      <c r="C35" s="3" t="s">
        <v>11</v>
      </c>
      <c r="D35" s="3" t="s">
        <v>107</v>
      </c>
      <c r="E35" s="3" t="s">
        <v>183</v>
      </c>
      <c r="F35" s="5" t="s">
        <v>108</v>
      </c>
      <c r="G35" s="5" t="s">
        <v>235</v>
      </c>
      <c r="H35" s="5" t="s">
        <v>236</v>
      </c>
      <c r="I35" s="3"/>
    </row>
    <row r="36" spans="1:9" ht="60" customHeight="1" x14ac:dyDescent="0.8">
      <c r="A36" s="3">
        <v>34</v>
      </c>
      <c r="B36" s="3" t="s">
        <v>109</v>
      </c>
      <c r="C36" s="3" t="s">
        <v>11</v>
      </c>
      <c r="D36" s="3" t="s">
        <v>110</v>
      </c>
      <c r="E36" s="3" t="s">
        <v>183</v>
      </c>
      <c r="F36" s="5" t="s">
        <v>111</v>
      </c>
      <c r="G36" s="5" t="s">
        <v>237</v>
      </c>
      <c r="H36" s="5" t="s">
        <v>238</v>
      </c>
      <c r="I36" s="3"/>
    </row>
    <row r="37" spans="1:9" ht="60" customHeight="1" x14ac:dyDescent="0.8">
      <c r="A37" s="3">
        <v>35</v>
      </c>
      <c r="B37" s="3" t="s">
        <v>112</v>
      </c>
      <c r="C37" s="3" t="s">
        <v>11</v>
      </c>
      <c r="D37" s="3" t="s">
        <v>113</v>
      </c>
      <c r="E37" s="3" t="s">
        <v>184</v>
      </c>
      <c r="F37" s="5" t="s">
        <v>114</v>
      </c>
      <c r="G37" s="5" t="s">
        <v>239</v>
      </c>
      <c r="H37" s="5" t="s">
        <v>240</v>
      </c>
      <c r="I37" s="3"/>
    </row>
    <row r="38" spans="1:9" ht="60" customHeight="1" x14ac:dyDescent="0.8">
      <c r="A38" s="3">
        <v>36</v>
      </c>
      <c r="B38" s="3" t="s">
        <v>115</v>
      </c>
      <c r="C38" s="3" t="s">
        <v>33</v>
      </c>
      <c r="D38" s="3" t="s">
        <v>116</v>
      </c>
      <c r="E38" s="3" t="s">
        <v>166</v>
      </c>
      <c r="F38" s="5" t="s">
        <v>117</v>
      </c>
      <c r="G38" s="5" t="s">
        <v>210</v>
      </c>
      <c r="H38" s="5" t="s">
        <v>241</v>
      </c>
      <c r="I38" s="3"/>
    </row>
    <row r="39" spans="1:9" ht="60" customHeight="1" x14ac:dyDescent="0.8">
      <c r="A39" s="3">
        <v>37</v>
      </c>
      <c r="B39" s="3" t="s">
        <v>118</v>
      </c>
      <c r="C39" s="3" t="s">
        <v>11</v>
      </c>
      <c r="D39" s="3" t="s">
        <v>119</v>
      </c>
      <c r="E39" s="3" t="s">
        <v>177</v>
      </c>
      <c r="F39" s="5" t="s">
        <v>120</v>
      </c>
      <c r="G39" s="5" t="s">
        <v>242</v>
      </c>
      <c r="H39" s="5" t="s">
        <v>243</v>
      </c>
      <c r="I39" s="3"/>
    </row>
    <row r="40" spans="1:9" ht="60" customHeight="1" x14ac:dyDescent="0.8">
      <c r="A40" s="3">
        <v>38</v>
      </c>
      <c r="B40" s="3" t="s">
        <v>121</v>
      </c>
      <c r="C40" s="3" t="s">
        <v>11</v>
      </c>
      <c r="D40" s="3" t="s">
        <v>122</v>
      </c>
      <c r="E40" s="3" t="s">
        <v>169</v>
      </c>
      <c r="F40" s="5" t="s">
        <v>123</v>
      </c>
      <c r="G40" s="5" t="s">
        <v>244</v>
      </c>
      <c r="H40" s="5" t="s">
        <v>245</v>
      </c>
      <c r="I40" s="3"/>
    </row>
    <row r="41" spans="1:9" ht="60" customHeight="1" x14ac:dyDescent="0.8">
      <c r="A41" s="3">
        <v>39</v>
      </c>
      <c r="B41" s="3" t="s">
        <v>124</v>
      </c>
      <c r="C41" s="3" t="s">
        <v>11</v>
      </c>
      <c r="D41" s="3" t="s">
        <v>125</v>
      </c>
      <c r="E41" s="3" t="s">
        <v>185</v>
      </c>
      <c r="F41" s="5">
        <v>57</v>
      </c>
      <c r="G41" s="5" t="s">
        <v>246</v>
      </c>
      <c r="H41" s="5" t="s">
        <v>247</v>
      </c>
      <c r="I41" s="3"/>
    </row>
    <row r="42" spans="1:9" ht="60" customHeight="1" x14ac:dyDescent="0.8">
      <c r="A42" s="3">
        <v>40</v>
      </c>
      <c r="B42" s="3" t="s">
        <v>126</v>
      </c>
      <c r="C42" s="3" t="s">
        <v>33</v>
      </c>
      <c r="D42" s="3" t="s">
        <v>127</v>
      </c>
      <c r="E42" s="3" t="s">
        <v>180</v>
      </c>
      <c r="F42" s="5" t="s">
        <v>128</v>
      </c>
      <c r="G42" s="5" t="s">
        <v>210</v>
      </c>
      <c r="H42" s="5" t="s">
        <v>248</v>
      </c>
      <c r="I42" s="3"/>
    </row>
    <row r="43" spans="1:9" ht="60" customHeight="1" x14ac:dyDescent="0.8">
      <c r="A43" s="3">
        <v>41</v>
      </c>
      <c r="B43" s="3" t="s">
        <v>129</v>
      </c>
      <c r="C43" s="3" t="s">
        <v>11</v>
      </c>
      <c r="D43" s="3" t="s">
        <v>130</v>
      </c>
      <c r="E43" s="3" t="s">
        <v>180</v>
      </c>
      <c r="F43" s="5" t="s">
        <v>131</v>
      </c>
      <c r="G43" s="5" t="s">
        <v>249</v>
      </c>
      <c r="H43" s="5" t="s">
        <v>250</v>
      </c>
      <c r="I43" s="3"/>
    </row>
    <row r="44" spans="1:9" ht="60" customHeight="1" x14ac:dyDescent="0.8">
      <c r="A44" s="3">
        <v>42</v>
      </c>
      <c r="B44" s="3" t="s">
        <v>132</v>
      </c>
      <c r="C44" s="3" t="s">
        <v>11</v>
      </c>
      <c r="D44" s="3" t="s">
        <v>133</v>
      </c>
      <c r="E44" s="3" t="s">
        <v>180</v>
      </c>
      <c r="F44" s="5" t="s">
        <v>134</v>
      </c>
      <c r="G44" s="5" t="s">
        <v>210</v>
      </c>
      <c r="H44" s="5" t="s">
        <v>251</v>
      </c>
      <c r="I44" s="3"/>
    </row>
    <row r="45" spans="1:9" ht="60" customHeight="1" x14ac:dyDescent="0.8">
      <c r="A45" s="3">
        <v>43</v>
      </c>
      <c r="B45" s="3" t="s">
        <v>135</v>
      </c>
      <c r="C45" s="3" t="s">
        <v>11</v>
      </c>
      <c r="D45" s="3" t="s">
        <v>136</v>
      </c>
      <c r="E45" s="3" t="s">
        <v>166</v>
      </c>
      <c r="F45" s="5">
        <v>69</v>
      </c>
      <c r="G45" s="5" t="s">
        <v>210</v>
      </c>
      <c r="H45" s="5" t="s">
        <v>252</v>
      </c>
      <c r="I45" s="3"/>
    </row>
    <row r="46" spans="1:9" ht="60" customHeight="1" x14ac:dyDescent="0.8">
      <c r="A46" s="3">
        <v>44</v>
      </c>
      <c r="B46" s="3" t="s">
        <v>137</v>
      </c>
      <c r="C46" s="3" t="s">
        <v>33</v>
      </c>
      <c r="D46" s="3" t="s">
        <v>138</v>
      </c>
      <c r="E46" s="3" t="s">
        <v>178</v>
      </c>
      <c r="F46" s="5">
        <v>70</v>
      </c>
      <c r="G46" s="5" t="s">
        <v>210</v>
      </c>
      <c r="H46" s="5" t="s">
        <v>253</v>
      </c>
      <c r="I46" s="3"/>
    </row>
    <row r="47" spans="1:9" ht="60" customHeight="1" x14ac:dyDescent="0.8">
      <c r="A47" s="3">
        <v>45</v>
      </c>
      <c r="B47" s="3" t="s">
        <v>139</v>
      </c>
      <c r="C47" s="3" t="s">
        <v>33</v>
      </c>
      <c r="D47" s="3" t="s">
        <v>140</v>
      </c>
      <c r="E47" s="3" t="s">
        <v>169</v>
      </c>
      <c r="F47" s="5" t="s">
        <v>141</v>
      </c>
      <c r="G47" s="5" t="s">
        <v>254</v>
      </c>
      <c r="H47" s="5" t="s">
        <v>255</v>
      </c>
      <c r="I47" s="3"/>
    </row>
    <row r="48" spans="1:9" ht="60" customHeight="1" x14ac:dyDescent="0.8">
      <c r="A48" s="3">
        <v>46</v>
      </c>
      <c r="B48" s="3" t="s">
        <v>142</v>
      </c>
      <c r="C48" s="3" t="s">
        <v>11</v>
      </c>
      <c r="D48" s="3" t="s">
        <v>143</v>
      </c>
      <c r="E48" s="3" t="s">
        <v>169</v>
      </c>
      <c r="F48" s="5" t="s">
        <v>144</v>
      </c>
      <c r="G48" s="5" t="s">
        <v>256</v>
      </c>
      <c r="H48" s="5" t="s">
        <v>257</v>
      </c>
      <c r="I48" s="3"/>
    </row>
    <row r="49" spans="1:9" ht="60" customHeight="1" x14ac:dyDescent="0.8">
      <c r="A49" s="3">
        <v>47</v>
      </c>
      <c r="B49" s="3" t="s">
        <v>145</v>
      </c>
      <c r="C49" s="3" t="s">
        <v>11</v>
      </c>
      <c r="D49" s="3" t="s">
        <v>146</v>
      </c>
      <c r="E49" s="3" t="s">
        <v>176</v>
      </c>
      <c r="F49" s="5" t="s">
        <v>147</v>
      </c>
      <c r="G49" s="5" t="s">
        <v>258</v>
      </c>
      <c r="H49" s="5" t="s">
        <v>259</v>
      </c>
      <c r="I49" s="3"/>
    </row>
    <row r="50" spans="1:9" ht="60" customHeight="1" x14ac:dyDescent="0.8">
      <c r="A50" s="3">
        <v>48</v>
      </c>
      <c r="B50" s="3" t="s">
        <v>148</v>
      </c>
      <c r="C50" s="3" t="s">
        <v>11</v>
      </c>
      <c r="D50" s="3" t="s">
        <v>149</v>
      </c>
      <c r="E50" s="3" t="s">
        <v>182</v>
      </c>
      <c r="F50" s="5">
        <v>75</v>
      </c>
      <c r="G50" s="5" t="s">
        <v>210</v>
      </c>
      <c r="H50" s="5" t="s">
        <v>260</v>
      </c>
      <c r="I50" s="3"/>
    </row>
    <row r="51" spans="1:9" ht="60" customHeight="1" x14ac:dyDescent="0.8">
      <c r="A51" s="3">
        <v>49</v>
      </c>
      <c r="B51" s="3" t="s">
        <v>150</v>
      </c>
      <c r="C51" s="3" t="s">
        <v>33</v>
      </c>
      <c r="D51" s="3" t="s">
        <v>151</v>
      </c>
      <c r="E51" s="3" t="s">
        <v>166</v>
      </c>
      <c r="F51" s="5">
        <v>76</v>
      </c>
      <c r="G51" s="5" t="s">
        <v>210</v>
      </c>
      <c r="H51" s="5" t="s">
        <v>261</v>
      </c>
      <c r="I51" s="3"/>
    </row>
    <row r="52" spans="1:9" ht="60" customHeight="1" x14ac:dyDescent="0.8">
      <c r="A52" s="3">
        <v>50</v>
      </c>
      <c r="B52" s="3" t="s">
        <v>152</v>
      </c>
      <c r="C52" s="3" t="s">
        <v>11</v>
      </c>
      <c r="D52" s="3" t="s">
        <v>153</v>
      </c>
      <c r="E52" s="3" t="s">
        <v>176</v>
      </c>
      <c r="F52" s="5" t="s">
        <v>154</v>
      </c>
      <c r="G52" s="5" t="s">
        <v>262</v>
      </c>
      <c r="H52" s="5" t="s">
        <v>263</v>
      </c>
      <c r="I52" s="3"/>
    </row>
    <row r="53" spans="1:9" ht="60" customHeight="1" x14ac:dyDescent="0.8">
      <c r="A53" s="3">
        <v>51</v>
      </c>
      <c r="B53" s="3" t="s">
        <v>155</v>
      </c>
      <c r="C53" s="3" t="s">
        <v>11</v>
      </c>
      <c r="D53" s="3" t="s">
        <v>156</v>
      </c>
      <c r="E53" s="3" t="s">
        <v>176</v>
      </c>
      <c r="F53" s="5" t="s">
        <v>157</v>
      </c>
      <c r="G53" s="5" t="s">
        <v>264</v>
      </c>
      <c r="H53" s="5" t="s">
        <v>265</v>
      </c>
      <c r="I53" s="3"/>
    </row>
    <row r="54" spans="1:9" ht="60" customHeight="1" x14ac:dyDescent="0.8">
      <c r="A54" s="3">
        <v>52</v>
      </c>
      <c r="B54" s="3" t="s">
        <v>158</v>
      </c>
      <c r="C54" s="3" t="s">
        <v>33</v>
      </c>
      <c r="D54" s="3" t="s">
        <v>159</v>
      </c>
      <c r="E54" s="3" t="s">
        <v>179</v>
      </c>
      <c r="F54" s="5">
        <v>82</v>
      </c>
      <c r="G54" s="5" t="s">
        <v>210</v>
      </c>
      <c r="H54" s="5" t="s">
        <v>266</v>
      </c>
      <c r="I54" s="3"/>
    </row>
    <row r="55" spans="1:9" ht="60" customHeight="1" x14ac:dyDescent="0.8">
      <c r="A55" s="3">
        <v>53</v>
      </c>
      <c r="B55" s="3" t="s">
        <v>160</v>
      </c>
      <c r="C55" s="3" t="s">
        <v>33</v>
      </c>
      <c r="D55" s="3" t="s">
        <v>161</v>
      </c>
      <c r="E55" s="3" t="s">
        <v>166</v>
      </c>
      <c r="F55" s="5">
        <v>83</v>
      </c>
      <c r="G55" s="5" t="s">
        <v>210</v>
      </c>
      <c r="H55" s="5" t="s">
        <v>267</v>
      </c>
      <c r="I55" s="3"/>
    </row>
    <row r="56" spans="1:9" ht="60" customHeight="1" x14ac:dyDescent="0.8">
      <c r="A56" s="3">
        <v>54</v>
      </c>
      <c r="B56" s="3" t="s">
        <v>162</v>
      </c>
      <c r="C56" s="3" t="s">
        <v>33</v>
      </c>
      <c r="D56" s="3" t="s">
        <v>163</v>
      </c>
      <c r="E56" s="3" t="s">
        <v>179</v>
      </c>
      <c r="F56" s="5">
        <v>86</v>
      </c>
      <c r="G56" s="5" t="s">
        <v>210</v>
      </c>
      <c r="H56" s="5" t="s">
        <v>268</v>
      </c>
      <c r="I56" s="3"/>
    </row>
    <row r="57" spans="1:9" x14ac:dyDescent="0.8">
      <c r="A57" s="47"/>
      <c r="B57" s="47"/>
      <c r="C57" s="47"/>
      <c r="D57" s="47"/>
      <c r="E57" s="47"/>
      <c r="F57" s="48"/>
      <c r="G57" s="48"/>
      <c r="H57" s="48"/>
      <c r="I57" s="47"/>
    </row>
    <row r="58" spans="1:9" x14ac:dyDescent="0.8">
      <c r="A58" s="47"/>
      <c r="B58" s="47"/>
      <c r="C58" s="47"/>
      <c r="D58" s="47"/>
      <c r="E58" s="47"/>
      <c r="F58" s="48"/>
      <c r="G58" s="48"/>
      <c r="H58" s="48"/>
      <c r="I58" s="47"/>
    </row>
    <row r="59" spans="1:9" ht="40.049999999999997" customHeight="1" x14ac:dyDescent="0.8">
      <c r="A59" s="49" t="s">
        <v>164</v>
      </c>
      <c r="B59" s="47"/>
      <c r="C59" s="47"/>
      <c r="D59" s="47"/>
      <c r="E59" s="47"/>
      <c r="F59" s="48"/>
      <c r="G59" s="50" t="s">
        <v>165</v>
      </c>
      <c r="H59" s="48"/>
      <c r="I59" s="47"/>
    </row>
    <row r="60" spans="1:9" x14ac:dyDescent="0.8">
      <c r="A60" s="47"/>
      <c r="B60" s="47"/>
      <c r="C60" s="47"/>
      <c r="D60" s="47"/>
      <c r="E60" s="47"/>
      <c r="F60" s="48"/>
      <c r="G60" s="48"/>
      <c r="H60" s="48"/>
      <c r="I60" s="47"/>
    </row>
    <row r="61" spans="1:9" x14ac:dyDescent="0.8">
      <c r="A61" s="47"/>
      <c r="B61" s="47"/>
      <c r="C61" s="47"/>
      <c r="D61" s="47"/>
      <c r="E61" s="47"/>
      <c r="F61" s="48"/>
      <c r="G61" s="48"/>
      <c r="H61" s="48"/>
      <c r="I61" s="47"/>
    </row>
    <row r="62" spans="1:9" x14ac:dyDescent="0.8">
      <c r="A62" s="47"/>
      <c r="B62" s="47"/>
      <c r="C62" s="47"/>
      <c r="D62" s="47"/>
      <c r="E62" s="47"/>
      <c r="F62" s="48"/>
      <c r="G62" s="48"/>
      <c r="H62" s="48"/>
      <c r="I62" s="47"/>
    </row>
    <row r="63" spans="1:9" x14ac:dyDescent="0.8">
      <c r="A63" s="47"/>
      <c r="B63" s="47"/>
      <c r="C63" s="47"/>
      <c r="D63" s="47"/>
      <c r="E63" s="47"/>
      <c r="F63" s="48"/>
      <c r="G63" s="48"/>
      <c r="H63" s="48"/>
      <c r="I63" s="47"/>
    </row>
    <row r="64" spans="1:9" x14ac:dyDescent="0.8">
      <c r="A64" s="47"/>
      <c r="B64" s="47"/>
      <c r="C64" s="47"/>
      <c r="D64" s="47"/>
      <c r="E64" s="47"/>
      <c r="F64" s="48"/>
      <c r="G64" s="48"/>
      <c r="H64" s="48"/>
      <c r="I64" s="47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57:I58"/>
    <mergeCell ref="A59:F64"/>
    <mergeCell ref="G59:I6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"/>
  <sheetViews>
    <sheetView topLeftCell="T1" zoomScale="80" zoomScaleNormal="80" workbookViewId="0">
      <selection activeCell="AT2" sqref="AT2"/>
    </sheetView>
  </sheetViews>
  <sheetFormatPr defaultColWidth="9" defaultRowHeight="22.8" x14ac:dyDescent="0.8"/>
  <cols>
    <col min="1" max="1" width="6" style="6" customWidth="1"/>
    <col min="2" max="2" width="16" style="6" customWidth="1"/>
    <col min="3" max="3" width="4" style="6" customWidth="1"/>
    <col min="4" max="4" width="12" style="6" customWidth="1"/>
    <col min="5" max="5" width="13" style="6" customWidth="1"/>
    <col min="6" max="6" width="23" style="7" customWidth="1"/>
    <col min="7" max="8" width="17" style="7" customWidth="1"/>
    <col min="9" max="9" width="15" style="6" customWidth="1"/>
    <col min="10" max="10" width="11.19921875" style="42" customWidth="1"/>
    <col min="11" max="11" width="9.19921875" style="42" customWidth="1"/>
    <col min="12" max="12" width="10.09765625" style="42" customWidth="1"/>
    <col min="13" max="13" width="10.796875" style="43" customWidth="1"/>
    <col min="14" max="17" width="8" style="42" customWidth="1"/>
    <col min="18" max="18" width="12.19921875" style="42" customWidth="1"/>
    <col min="19" max="19" width="12.296875" style="42" customWidth="1"/>
    <col min="20" max="20" width="9.5" style="42" customWidth="1"/>
    <col min="21" max="21" width="12.09765625" style="42" customWidth="1"/>
    <col min="22" max="22" width="12.69921875" style="43" customWidth="1"/>
    <col min="23" max="24" width="8" style="42" customWidth="1"/>
    <col min="25" max="25" width="10.796875" style="42" customWidth="1"/>
    <col min="26" max="26" width="9.19921875" style="42" customWidth="1"/>
    <col min="27" max="27" width="8.796875" style="42" customWidth="1"/>
    <col min="28" max="28" width="8.796875" style="44" customWidth="1"/>
    <col min="29" max="29" width="7.69921875" style="42" hidden="1" customWidth="1"/>
    <col min="30" max="30" width="15.296875" style="42" hidden="1" customWidth="1"/>
    <col min="31" max="31" width="7.69921875" style="42" hidden="1" customWidth="1"/>
    <col min="32" max="32" width="11.19921875" style="42" hidden="1" customWidth="1"/>
    <col min="33" max="33" width="15.296875" style="42" hidden="1" customWidth="1"/>
    <col min="34" max="34" width="11.5" style="42" hidden="1" customWidth="1"/>
    <col min="35" max="35" width="12.09765625" style="42" hidden="1" customWidth="1"/>
    <col min="36" max="36" width="12.59765625" style="42" hidden="1" customWidth="1"/>
    <col min="37" max="37" width="11.5" style="42" hidden="1" customWidth="1"/>
    <col min="38" max="38" width="12.09765625" style="42" hidden="1" customWidth="1"/>
    <col min="39" max="39" width="12.59765625" style="42" hidden="1" customWidth="1"/>
    <col min="40" max="40" width="11.5" style="42" hidden="1" customWidth="1"/>
    <col min="41" max="41" width="12.09765625" style="42" hidden="1" customWidth="1"/>
    <col min="42" max="42" width="12.59765625" style="42" hidden="1" customWidth="1"/>
    <col min="43" max="43" width="7.69921875" style="42" hidden="1" customWidth="1"/>
    <col min="44" max="44" width="9" style="42"/>
    <col min="45" max="45" width="9.5" style="42" customWidth="1"/>
    <col min="46" max="51" width="9" style="42"/>
    <col min="52" max="52" width="9.69921875" style="42" customWidth="1"/>
    <col min="53" max="53" width="10.296875" style="42" customWidth="1"/>
    <col min="54" max="54" width="8.796875" style="42" bestFit="1" customWidth="1"/>
    <col min="55" max="55" width="35.5" style="42" customWidth="1"/>
    <col min="56" max="16384" width="9" style="6"/>
  </cols>
  <sheetData>
    <row r="1" spans="1:55" ht="160.05000000000001" customHeight="1" thickTop="1" x14ac:dyDescent="0.8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53" t="s">
        <v>269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8"/>
      <c r="AC1" s="9" t="s">
        <v>3</v>
      </c>
      <c r="AD1" s="9" t="s">
        <v>270</v>
      </c>
      <c r="AE1" s="10" t="s">
        <v>3</v>
      </c>
      <c r="AF1" s="10" t="s">
        <v>271</v>
      </c>
      <c r="AG1" s="10" t="s">
        <v>270</v>
      </c>
      <c r="AH1" s="11" t="s">
        <v>272</v>
      </c>
      <c r="AI1" s="11" t="s">
        <v>273</v>
      </c>
      <c r="AJ1" s="11" t="s">
        <v>274</v>
      </c>
      <c r="AK1" s="12" t="s">
        <v>272</v>
      </c>
      <c r="AL1" s="12" t="s">
        <v>273</v>
      </c>
      <c r="AM1" s="12" t="s">
        <v>274</v>
      </c>
      <c r="AN1" s="13" t="s">
        <v>272</v>
      </c>
      <c r="AO1" s="13" t="s">
        <v>273</v>
      </c>
      <c r="AP1" s="13" t="s">
        <v>274</v>
      </c>
      <c r="AQ1" s="14"/>
      <c r="AR1" s="15" t="s">
        <v>275</v>
      </c>
      <c r="AS1" s="15" t="s">
        <v>276</v>
      </c>
      <c r="AT1" s="15" t="s">
        <v>277</v>
      </c>
      <c r="AU1" s="15" t="s">
        <v>278</v>
      </c>
      <c r="AV1" s="15" t="s">
        <v>279</v>
      </c>
      <c r="AW1" s="15" t="s">
        <v>280</v>
      </c>
      <c r="AX1" s="15" t="s">
        <v>272</v>
      </c>
      <c r="AY1" s="15" t="s">
        <v>281</v>
      </c>
      <c r="AZ1" s="15" t="s">
        <v>282</v>
      </c>
      <c r="BA1" s="15" t="s">
        <v>283</v>
      </c>
      <c r="BB1" s="16" t="s">
        <v>284</v>
      </c>
      <c r="BC1" s="17" t="s">
        <v>285</v>
      </c>
    </row>
    <row r="2" spans="1:55" ht="70.05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272</v>
      </c>
      <c r="K2" s="19" t="s">
        <v>271</v>
      </c>
      <c r="L2" s="19" t="s">
        <v>286</v>
      </c>
      <c r="M2" s="20" t="s">
        <v>287</v>
      </c>
      <c r="N2" s="19" t="s">
        <v>288</v>
      </c>
      <c r="O2" s="19" t="s">
        <v>289</v>
      </c>
      <c r="P2" s="19" t="s">
        <v>290</v>
      </c>
      <c r="Q2" s="19" t="s">
        <v>273</v>
      </c>
      <c r="R2" s="19" t="s">
        <v>291</v>
      </c>
      <c r="S2" s="19" t="s">
        <v>292</v>
      </c>
      <c r="T2" s="19" t="s">
        <v>293</v>
      </c>
      <c r="U2" s="19" t="s">
        <v>294</v>
      </c>
      <c r="V2" s="20" t="s">
        <v>295</v>
      </c>
      <c r="W2" s="19" t="s">
        <v>296</v>
      </c>
      <c r="X2" s="19" t="s">
        <v>297</v>
      </c>
      <c r="Y2" s="19" t="s">
        <v>298</v>
      </c>
      <c r="Z2" s="19" t="s">
        <v>274</v>
      </c>
      <c r="AA2" s="19" t="s">
        <v>270</v>
      </c>
      <c r="AB2" s="21"/>
      <c r="AC2" s="22" t="s">
        <v>299</v>
      </c>
      <c r="AD2" s="22">
        <v>1</v>
      </c>
      <c r="AE2" s="23" t="s">
        <v>299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COUNTA($A$3:$A56)</f>
        <v>54</v>
      </c>
      <c r="AS2" s="28">
        <f>COUNTIF($C$3:$C56,"ស្រី")</f>
        <v>15</v>
      </c>
      <c r="AT2" s="28">
        <f>COUNTIF($AA$3:$AA56,1)</f>
        <v>32</v>
      </c>
      <c r="AU2" s="28">
        <f>DCOUNT($A$2:$AA56,"ផ្ទៀងផ្ទាត់ចុងក្រោយ",$AC$1:$AD$2)</f>
        <v>6</v>
      </c>
      <c r="AV2" s="28">
        <f>COUNTIF($AA$3:$AA$56,2)</f>
        <v>22</v>
      </c>
      <c r="AW2" s="28">
        <f>COUNTIF(K:K,2)</f>
        <v>1</v>
      </c>
      <c r="AX2" s="28">
        <f>DCOUNT($A$2:$AA56,"គ្មានស្នាមមេដៃ",$AH$1:$AJ$2)</f>
        <v>1</v>
      </c>
      <c r="AY2" s="28">
        <f>DCOUNT($A$2:$AA56,"NID_problem",$AK$1:$AM$2)</f>
        <v>20</v>
      </c>
      <c r="AZ2" s="28">
        <f>DCOUNT($A$2:$AA56,"NID_problem",$AN$1:$AP$2)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 x14ac:dyDescent="0.8">
      <c r="A3" s="3">
        <v>1</v>
      </c>
      <c r="B3" s="3" t="s">
        <v>10</v>
      </c>
      <c r="C3" s="3" t="s">
        <v>301</v>
      </c>
      <c r="D3" s="3" t="s">
        <v>12</v>
      </c>
      <c r="E3" s="3" t="s">
        <v>166</v>
      </c>
      <c r="F3" s="5" t="s">
        <v>13</v>
      </c>
      <c r="G3" s="5" t="s">
        <v>167</v>
      </c>
      <c r="H3" s="5" t="s">
        <v>168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180037005</v>
      </c>
      <c r="M3" s="34" t="str">
        <f>IF(L3="បរទេស","បរទេស",IF(AND($BC$2=1,LEN(L3)=8),"0"&amp;L3,IF(LEN(L3)&gt;9,2,LEFT(L3,9))))</f>
        <v>180037005</v>
      </c>
      <c r="N3" s="35">
        <f>IF(L3="បរទេស",1,IF((LEN($M3)-9)=0,1,2))</f>
        <v>1</v>
      </c>
      <c r="O3" s="35">
        <f>IF(M3="",2,1)</f>
        <v>1</v>
      </c>
      <c r="P3" s="35">
        <f>IF(M3="បរទេស",1,IF(COUNTIF(M:M,$M3)&gt;1,2,1))</f>
        <v>1</v>
      </c>
      <c r="Q3" s="36">
        <f>IF(M3="បរទេស",1,MAX(N3:P3))</f>
        <v>1</v>
      </c>
      <c r="R3" s="37" t="str">
        <f>H3</f>
        <v>017 953 335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017953335</v>
      </c>
      <c r="T3" s="35" t="e">
        <f>LEFT(S3, SEARCH("/",S3,1)-1)</f>
        <v>#VALUE!</v>
      </c>
      <c r="U3" s="33" t="str">
        <f>IFERROR(T3,S3)</f>
        <v>017953335</v>
      </c>
      <c r="V3" s="34" t="str">
        <f>IF(LEFT(U3,5)="បរទេស","បរទេស",IF(LEFT(U3,3)="855","0"&amp;MID(U3,4,10),IF(LEFT(U3,1)="0",MID(U3,1,10),IF(LEFT(U3,1)&gt;=1,"0"&amp;MID(U3,1,10),U3))))</f>
        <v>017953335</v>
      </c>
      <c r="W3" s="35">
        <f>IF(V3="បរទេស",1,IF(OR(LEN(V3)=9,LEN(V3)=10),1,2))</f>
        <v>1</v>
      </c>
      <c r="X3" s="38">
        <f>IF(V3="",2,1)</f>
        <v>1</v>
      </c>
      <c r="Y3" s="35">
        <f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39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1"/>
      <c r="AR3" s="51" t="s">
        <v>300</v>
      </c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2"/>
    </row>
    <row r="4" spans="1:55" ht="60" customHeight="1" x14ac:dyDescent="0.8">
      <c r="A4" s="3">
        <v>2</v>
      </c>
      <c r="B4" s="3" t="s">
        <v>14</v>
      </c>
      <c r="C4" s="3" t="s">
        <v>301</v>
      </c>
      <c r="D4" s="3" t="s">
        <v>15</v>
      </c>
      <c r="E4" s="3" t="s">
        <v>169</v>
      </c>
      <c r="F4" s="5" t="s">
        <v>16</v>
      </c>
      <c r="G4" s="5" t="s">
        <v>170</v>
      </c>
      <c r="H4" s="5" t="s">
        <v>171</v>
      </c>
      <c r="I4" s="3"/>
      <c r="J4" s="31"/>
      <c r="K4" s="32">
        <f t="shared" ref="K4:K56" si="0">IF(OR(H4="បរទេស",G4="បរទេស"),2,1)</f>
        <v>1</v>
      </c>
      <c r="L4" s="33" t="str">
        <f t="shared" ref="L4:L56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</f>
        <v>180418587</v>
      </c>
      <c r="M4" s="34" t="str">
        <f t="shared" ref="M4:M56" si="2">IF(L4="បរទេស","បរទេស",IF(AND($BC$2=1,LEN(L4)=8),"0"&amp;L4,IF(LEN(L4)&gt;9,2,LEFT(L4,9))))</f>
        <v>180418587</v>
      </c>
      <c r="N4" s="35">
        <f t="shared" ref="N4:N56" si="3">IF(L4="បរទេស",1,IF((LEN($M4)-9)=0,1,2))</f>
        <v>1</v>
      </c>
      <c r="O4" s="35">
        <f t="shared" ref="O4:O56" si="4">IF(M4="",2,1)</f>
        <v>1</v>
      </c>
      <c r="P4" s="35">
        <f t="shared" ref="P4:P56" si="5">IF(M4="បរទេស",1,IF(COUNTIF(M:M,$M4)&gt;1,2,1))</f>
        <v>1</v>
      </c>
      <c r="Q4" s="36">
        <f t="shared" ref="Q4:Q56" si="6">IF(M4="បរទេស",1,MAX(N4:P4))</f>
        <v>1</v>
      </c>
      <c r="R4" s="37" t="str">
        <f t="shared" ref="R4:R56" si="7">H4</f>
        <v xml:space="preserve"> 078 964 333</v>
      </c>
      <c r="S4" s="33" t="str">
        <f t="shared" ref="S4:S56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078964333</v>
      </c>
      <c r="T4" s="35" t="e">
        <f t="shared" ref="T4:T56" si="9">LEFT(S4, SEARCH("/",S4,1)-1)</f>
        <v>#VALUE!</v>
      </c>
      <c r="U4" s="33" t="str">
        <f t="shared" ref="U4:U56" si="10">IFERROR(T4,S4)</f>
        <v>078964333</v>
      </c>
      <c r="V4" s="34" t="str">
        <f t="shared" ref="V4:V56" si="11">IF(LEFT(U4,5)="បរទេស","បរទេស",IF(LEFT(U4,3)="855","0"&amp;MID(U4,4,10),IF(LEFT(U4,1)="0",MID(U4,1,10),IF(LEFT(U4,1)&gt;=1,"0"&amp;MID(U4,1,10),U4))))</f>
        <v>078964333</v>
      </c>
      <c r="W4" s="35">
        <f t="shared" ref="W4:W56" si="12">IF(V4="បរទេស",1,IF(OR(LEN(V4)=9,LEN(V4)=10),1,2))</f>
        <v>1</v>
      </c>
      <c r="X4" s="38">
        <f t="shared" ref="X4:X56" si="13">IF(V4="",2,1)</f>
        <v>1</v>
      </c>
      <c r="Y4" s="35">
        <f t="shared" ref="Y4:Y56" si="14">IF(V4="បរទេស",1,IF(COUNTIF(V:V,$V4)&gt;1,2,1))</f>
        <v>1</v>
      </c>
      <c r="Z4" s="36">
        <f t="shared" ref="Z4:Z56" si="15">IF(V4="បរទេស",1,MAX(W4:Y4))</f>
        <v>1</v>
      </c>
      <c r="AA4" s="36">
        <f t="shared" ref="AA4:AA56" si="16">IF(K4=2,2,MAX(J4,Q4,Z4,Z4))</f>
        <v>1</v>
      </c>
    </row>
    <row r="5" spans="1:55" ht="60" customHeight="1" x14ac:dyDescent="0.8">
      <c r="A5" s="3">
        <v>3</v>
      </c>
      <c r="B5" s="3" t="s">
        <v>17</v>
      </c>
      <c r="C5" s="3" t="s">
        <v>301</v>
      </c>
      <c r="D5" s="3" t="s">
        <v>18</v>
      </c>
      <c r="E5" s="3" t="s">
        <v>166</v>
      </c>
      <c r="F5" s="5" t="s">
        <v>19</v>
      </c>
      <c r="G5" s="5" t="s">
        <v>172</v>
      </c>
      <c r="H5" s="5" t="s">
        <v>173</v>
      </c>
      <c r="I5" s="3"/>
      <c r="J5" s="31"/>
      <c r="K5" s="32">
        <f t="shared" si="0"/>
        <v>1</v>
      </c>
      <c r="L5" s="33" t="str">
        <f t="shared" si="1"/>
        <v>180289811</v>
      </c>
      <c r="M5" s="34" t="str">
        <f t="shared" si="2"/>
        <v>180289811</v>
      </c>
      <c r="N5" s="35">
        <f t="shared" si="3"/>
        <v>1</v>
      </c>
      <c r="O5" s="35">
        <f t="shared" si="4"/>
        <v>1</v>
      </c>
      <c r="P5" s="35">
        <f t="shared" si="5"/>
        <v>1</v>
      </c>
      <c r="Q5" s="36">
        <f t="shared" si="6"/>
        <v>1</v>
      </c>
      <c r="R5" s="37" t="str">
        <f t="shared" si="7"/>
        <v>070 335 334</v>
      </c>
      <c r="S5" s="33" t="str">
        <f t="shared" si="8"/>
        <v>070335334</v>
      </c>
      <c r="T5" s="35" t="e">
        <f t="shared" si="9"/>
        <v>#VALUE!</v>
      </c>
      <c r="U5" s="33" t="str">
        <f t="shared" si="10"/>
        <v>070335334</v>
      </c>
      <c r="V5" s="34" t="str">
        <f t="shared" si="11"/>
        <v>070335334</v>
      </c>
      <c r="W5" s="35">
        <f t="shared" si="12"/>
        <v>1</v>
      </c>
      <c r="X5" s="38">
        <f t="shared" si="13"/>
        <v>1</v>
      </c>
      <c r="Y5" s="35">
        <f t="shared" si="14"/>
        <v>1</v>
      </c>
      <c r="Z5" s="36">
        <f t="shared" si="15"/>
        <v>1</v>
      </c>
      <c r="AA5" s="36">
        <f t="shared" si="16"/>
        <v>1</v>
      </c>
    </row>
    <row r="6" spans="1:55" ht="60" customHeight="1" x14ac:dyDescent="0.8">
      <c r="A6" s="3">
        <v>4</v>
      </c>
      <c r="B6" s="3" t="s">
        <v>20</v>
      </c>
      <c r="C6" s="3" t="s">
        <v>301</v>
      </c>
      <c r="D6" s="3" t="s">
        <v>21</v>
      </c>
      <c r="E6" s="3" t="s">
        <v>176</v>
      </c>
      <c r="F6" s="5" t="s">
        <v>22</v>
      </c>
      <c r="G6" s="5" t="s">
        <v>174</v>
      </c>
      <c r="H6" s="5" t="s">
        <v>175</v>
      </c>
      <c r="I6" s="3"/>
      <c r="J6" s="31"/>
      <c r="K6" s="32">
        <f t="shared" si="0"/>
        <v>1</v>
      </c>
      <c r="L6" s="33" t="str">
        <f t="shared" si="1"/>
        <v>180032482</v>
      </c>
      <c r="M6" s="34" t="str">
        <f t="shared" si="2"/>
        <v>180032482</v>
      </c>
      <c r="N6" s="35">
        <f t="shared" si="3"/>
        <v>1</v>
      </c>
      <c r="O6" s="35">
        <f t="shared" si="4"/>
        <v>1</v>
      </c>
      <c r="P6" s="35">
        <f t="shared" si="5"/>
        <v>1</v>
      </c>
      <c r="Q6" s="36">
        <f t="shared" si="6"/>
        <v>1</v>
      </c>
      <c r="R6" s="37" t="str">
        <f t="shared" si="7"/>
        <v>098 934 315</v>
      </c>
      <c r="S6" s="33" t="str">
        <f t="shared" si="8"/>
        <v>098934315</v>
      </c>
      <c r="T6" s="35" t="e">
        <f t="shared" si="9"/>
        <v>#VALUE!</v>
      </c>
      <c r="U6" s="33" t="str">
        <f t="shared" si="10"/>
        <v>098934315</v>
      </c>
      <c r="V6" s="34" t="str">
        <f t="shared" si="11"/>
        <v>098934315</v>
      </c>
      <c r="W6" s="35">
        <f t="shared" si="12"/>
        <v>1</v>
      </c>
      <c r="X6" s="38">
        <f t="shared" si="13"/>
        <v>1</v>
      </c>
      <c r="Y6" s="35">
        <f t="shared" si="14"/>
        <v>1</v>
      </c>
      <c r="Z6" s="36">
        <f t="shared" si="15"/>
        <v>1</v>
      </c>
      <c r="AA6" s="36">
        <f t="shared" si="16"/>
        <v>1</v>
      </c>
    </row>
    <row r="7" spans="1:55" ht="60" customHeight="1" x14ac:dyDescent="0.8">
      <c r="A7" s="3">
        <v>5</v>
      </c>
      <c r="B7" s="3" t="s">
        <v>23</v>
      </c>
      <c r="C7" s="3" t="s">
        <v>301</v>
      </c>
      <c r="D7" s="3" t="s">
        <v>24</v>
      </c>
      <c r="E7" s="3" t="s">
        <v>166</v>
      </c>
      <c r="F7" s="5" t="s">
        <v>25</v>
      </c>
      <c r="G7" s="5" t="s">
        <v>186</v>
      </c>
      <c r="H7" s="5" t="s">
        <v>187</v>
      </c>
      <c r="I7" s="3"/>
      <c r="J7" s="31"/>
      <c r="K7" s="32">
        <f t="shared" si="0"/>
        <v>1</v>
      </c>
      <c r="L7" s="33" t="str">
        <f t="shared" si="1"/>
        <v>180254960</v>
      </c>
      <c r="M7" s="34" t="str">
        <f t="shared" si="2"/>
        <v>180254960</v>
      </c>
      <c r="N7" s="35">
        <f t="shared" si="3"/>
        <v>1</v>
      </c>
      <c r="O7" s="35">
        <f t="shared" si="4"/>
        <v>1</v>
      </c>
      <c r="P7" s="35">
        <f t="shared" si="5"/>
        <v>1</v>
      </c>
      <c r="Q7" s="36">
        <f t="shared" si="6"/>
        <v>1</v>
      </c>
      <c r="R7" s="37" t="str">
        <f t="shared" si="7"/>
        <v>096 418 248 1</v>
      </c>
      <c r="S7" s="33" t="str">
        <f t="shared" si="8"/>
        <v>0964182481</v>
      </c>
      <c r="T7" s="35" t="e">
        <f t="shared" si="9"/>
        <v>#VALUE!</v>
      </c>
      <c r="U7" s="33" t="str">
        <f t="shared" si="10"/>
        <v>0964182481</v>
      </c>
      <c r="V7" s="34" t="str">
        <f t="shared" si="11"/>
        <v>0964182481</v>
      </c>
      <c r="W7" s="35">
        <f t="shared" si="12"/>
        <v>1</v>
      </c>
      <c r="X7" s="38">
        <f t="shared" si="13"/>
        <v>1</v>
      </c>
      <c r="Y7" s="35">
        <f t="shared" si="14"/>
        <v>1</v>
      </c>
      <c r="Z7" s="36">
        <f t="shared" si="15"/>
        <v>1</v>
      </c>
      <c r="AA7" s="36">
        <f t="shared" si="16"/>
        <v>1</v>
      </c>
    </row>
    <row r="8" spans="1:55" ht="60" customHeight="1" x14ac:dyDescent="0.8">
      <c r="A8" s="3">
        <v>6</v>
      </c>
      <c r="B8" s="3" t="s">
        <v>26</v>
      </c>
      <c r="C8" s="3" t="s">
        <v>301</v>
      </c>
      <c r="D8" s="3" t="s">
        <v>27</v>
      </c>
      <c r="E8" s="3" t="s">
        <v>177</v>
      </c>
      <c r="F8" s="5" t="s">
        <v>28</v>
      </c>
      <c r="G8" s="5" t="s">
        <v>188</v>
      </c>
      <c r="H8" s="5" t="s">
        <v>189</v>
      </c>
      <c r="I8" s="3"/>
      <c r="J8" s="31"/>
      <c r="K8" s="32">
        <f t="shared" si="0"/>
        <v>1</v>
      </c>
      <c r="L8" s="33" t="str">
        <f t="shared" si="1"/>
        <v>180032780</v>
      </c>
      <c r="M8" s="34" t="str">
        <f t="shared" si="2"/>
        <v>180032780</v>
      </c>
      <c r="N8" s="35">
        <f t="shared" si="3"/>
        <v>1</v>
      </c>
      <c r="O8" s="35">
        <f t="shared" si="4"/>
        <v>1</v>
      </c>
      <c r="P8" s="35">
        <f t="shared" si="5"/>
        <v>1</v>
      </c>
      <c r="Q8" s="36">
        <f t="shared" si="6"/>
        <v>1</v>
      </c>
      <c r="R8" s="37" t="str">
        <f t="shared" si="7"/>
        <v>0969608093</v>
      </c>
      <c r="S8" s="33" t="str">
        <f t="shared" si="8"/>
        <v>0969608093</v>
      </c>
      <c r="T8" s="35" t="e">
        <f t="shared" si="9"/>
        <v>#VALUE!</v>
      </c>
      <c r="U8" s="33" t="str">
        <f t="shared" si="10"/>
        <v>0969608093</v>
      </c>
      <c r="V8" s="34" t="str">
        <f t="shared" si="11"/>
        <v>0969608093</v>
      </c>
      <c r="W8" s="35">
        <f t="shared" si="12"/>
        <v>1</v>
      </c>
      <c r="X8" s="38">
        <f t="shared" si="13"/>
        <v>1</v>
      </c>
      <c r="Y8" s="35">
        <f t="shared" si="14"/>
        <v>1</v>
      </c>
      <c r="Z8" s="36">
        <f t="shared" si="15"/>
        <v>1</v>
      </c>
      <c r="AA8" s="36">
        <f t="shared" si="16"/>
        <v>1</v>
      </c>
    </row>
    <row r="9" spans="1:55" ht="60" customHeight="1" x14ac:dyDescent="0.8">
      <c r="A9" s="3">
        <v>7</v>
      </c>
      <c r="B9" s="3" t="s">
        <v>29</v>
      </c>
      <c r="C9" s="3" t="s">
        <v>301</v>
      </c>
      <c r="D9" s="3" t="s">
        <v>30</v>
      </c>
      <c r="E9" s="3" t="s">
        <v>166</v>
      </c>
      <c r="F9" s="5" t="s">
        <v>31</v>
      </c>
      <c r="G9" s="5" t="s">
        <v>190</v>
      </c>
      <c r="H9" s="5" t="s">
        <v>191</v>
      </c>
      <c r="I9" s="3"/>
      <c r="J9" s="31"/>
      <c r="K9" s="32">
        <f t="shared" si="0"/>
        <v>1</v>
      </c>
      <c r="L9" s="33" t="str">
        <f t="shared" si="1"/>
        <v>180384187</v>
      </c>
      <c r="M9" s="34" t="str">
        <f t="shared" si="2"/>
        <v>180384187</v>
      </c>
      <c r="N9" s="35">
        <f t="shared" si="3"/>
        <v>1</v>
      </c>
      <c r="O9" s="35">
        <f t="shared" si="4"/>
        <v>1</v>
      </c>
      <c r="P9" s="35">
        <f t="shared" si="5"/>
        <v>1</v>
      </c>
      <c r="Q9" s="36">
        <f t="shared" si="6"/>
        <v>1</v>
      </c>
      <c r="R9" s="37" t="str">
        <f t="shared" si="7"/>
        <v>012 204 245</v>
      </c>
      <c r="S9" s="33" t="str">
        <f t="shared" si="8"/>
        <v>012204245</v>
      </c>
      <c r="T9" s="35" t="e">
        <f t="shared" si="9"/>
        <v>#VALUE!</v>
      </c>
      <c r="U9" s="33" t="str">
        <f t="shared" si="10"/>
        <v>012204245</v>
      </c>
      <c r="V9" s="34" t="str">
        <f t="shared" si="11"/>
        <v>012204245</v>
      </c>
      <c r="W9" s="35">
        <f t="shared" si="12"/>
        <v>1</v>
      </c>
      <c r="X9" s="38">
        <f t="shared" si="13"/>
        <v>1</v>
      </c>
      <c r="Y9" s="35">
        <f t="shared" si="14"/>
        <v>1</v>
      </c>
      <c r="Z9" s="36">
        <f t="shared" si="15"/>
        <v>1</v>
      </c>
      <c r="AA9" s="36">
        <f t="shared" si="16"/>
        <v>1</v>
      </c>
    </row>
    <row r="10" spans="1:55" ht="60" customHeight="1" x14ac:dyDescent="0.8">
      <c r="A10" s="3">
        <v>8</v>
      </c>
      <c r="B10" s="3" t="s">
        <v>32</v>
      </c>
      <c r="C10" s="3" t="s">
        <v>299</v>
      </c>
      <c r="D10" s="3" t="s">
        <v>34</v>
      </c>
      <c r="E10" s="3" t="s">
        <v>176</v>
      </c>
      <c r="F10" s="5" t="s">
        <v>35</v>
      </c>
      <c r="G10" s="5" t="s">
        <v>192</v>
      </c>
      <c r="H10" s="5" t="s">
        <v>193</v>
      </c>
      <c r="I10" s="3"/>
      <c r="J10" s="31"/>
      <c r="K10" s="32">
        <f t="shared" si="0"/>
        <v>1</v>
      </c>
      <c r="L10" s="33" t="str">
        <f t="shared" si="1"/>
        <v>180506147</v>
      </c>
      <c r="M10" s="34" t="str">
        <f t="shared" si="2"/>
        <v>180506147</v>
      </c>
      <c r="N10" s="35">
        <f t="shared" si="3"/>
        <v>1</v>
      </c>
      <c r="O10" s="35">
        <f t="shared" si="4"/>
        <v>1</v>
      </c>
      <c r="P10" s="35">
        <f t="shared" si="5"/>
        <v>1</v>
      </c>
      <c r="Q10" s="36">
        <f t="shared" si="6"/>
        <v>1</v>
      </c>
      <c r="R10" s="37" t="str">
        <f t="shared" si="7"/>
        <v>096 669 6894</v>
      </c>
      <c r="S10" s="33" t="str">
        <f t="shared" si="8"/>
        <v>0966696894</v>
      </c>
      <c r="T10" s="35" t="e">
        <f t="shared" si="9"/>
        <v>#VALUE!</v>
      </c>
      <c r="U10" s="33" t="str">
        <f t="shared" si="10"/>
        <v>0966696894</v>
      </c>
      <c r="V10" s="34" t="str">
        <f t="shared" si="11"/>
        <v>0966696894</v>
      </c>
      <c r="W10" s="35">
        <f t="shared" si="12"/>
        <v>1</v>
      </c>
      <c r="X10" s="38">
        <f t="shared" si="13"/>
        <v>1</v>
      </c>
      <c r="Y10" s="35">
        <f t="shared" si="14"/>
        <v>1</v>
      </c>
      <c r="Z10" s="36">
        <f t="shared" si="15"/>
        <v>1</v>
      </c>
      <c r="AA10" s="36">
        <f t="shared" si="16"/>
        <v>1</v>
      </c>
    </row>
    <row r="11" spans="1:55" ht="60" customHeight="1" x14ac:dyDescent="0.8">
      <c r="A11" s="3">
        <v>9</v>
      </c>
      <c r="B11" s="3" t="s">
        <v>36</v>
      </c>
      <c r="C11" s="3" t="s">
        <v>301</v>
      </c>
      <c r="D11" s="3" t="s">
        <v>37</v>
      </c>
      <c r="E11" s="3" t="s">
        <v>177</v>
      </c>
      <c r="F11" s="5" t="s">
        <v>38</v>
      </c>
      <c r="G11" s="5" t="s">
        <v>194</v>
      </c>
      <c r="H11" s="5" t="s">
        <v>195</v>
      </c>
      <c r="I11" s="3"/>
      <c r="J11" s="31"/>
      <c r="K11" s="32">
        <f t="shared" si="0"/>
        <v>1</v>
      </c>
      <c r="L11" s="33" t="str">
        <f t="shared" si="1"/>
        <v>180625104</v>
      </c>
      <c r="M11" s="34" t="str">
        <f t="shared" si="2"/>
        <v>180625104</v>
      </c>
      <c r="N11" s="35">
        <f t="shared" si="3"/>
        <v>1</v>
      </c>
      <c r="O11" s="35">
        <f t="shared" si="4"/>
        <v>1</v>
      </c>
      <c r="P11" s="35">
        <f t="shared" si="5"/>
        <v>1</v>
      </c>
      <c r="Q11" s="36">
        <f t="shared" si="6"/>
        <v>1</v>
      </c>
      <c r="R11" s="37" t="str">
        <f t="shared" si="7"/>
        <v>098 882 324</v>
      </c>
      <c r="S11" s="33" t="str">
        <f t="shared" si="8"/>
        <v>098882324</v>
      </c>
      <c r="T11" s="35" t="e">
        <f t="shared" si="9"/>
        <v>#VALUE!</v>
      </c>
      <c r="U11" s="33" t="str">
        <f t="shared" si="10"/>
        <v>098882324</v>
      </c>
      <c r="V11" s="34" t="str">
        <f t="shared" si="11"/>
        <v>098882324</v>
      </c>
      <c r="W11" s="35">
        <f t="shared" si="12"/>
        <v>1</v>
      </c>
      <c r="X11" s="38">
        <f t="shared" si="13"/>
        <v>1</v>
      </c>
      <c r="Y11" s="35">
        <f t="shared" si="14"/>
        <v>1</v>
      </c>
      <c r="Z11" s="36">
        <f t="shared" si="15"/>
        <v>1</v>
      </c>
      <c r="AA11" s="36">
        <f t="shared" si="16"/>
        <v>1</v>
      </c>
    </row>
    <row r="12" spans="1:55" ht="60" customHeight="1" x14ac:dyDescent="0.8">
      <c r="A12" s="3">
        <v>10</v>
      </c>
      <c r="B12" s="3" t="s">
        <v>39</v>
      </c>
      <c r="C12" s="3" t="s">
        <v>301</v>
      </c>
      <c r="D12" s="3" t="s">
        <v>40</v>
      </c>
      <c r="E12" s="3" t="s">
        <v>177</v>
      </c>
      <c r="F12" s="5" t="s">
        <v>41</v>
      </c>
      <c r="G12" s="5" t="s">
        <v>196</v>
      </c>
      <c r="H12" s="5" t="s">
        <v>197</v>
      </c>
      <c r="I12" s="3"/>
      <c r="J12" s="31"/>
      <c r="K12" s="32">
        <f t="shared" si="0"/>
        <v>1</v>
      </c>
      <c r="L12" s="33" t="str">
        <f t="shared" si="1"/>
        <v>180002830</v>
      </c>
      <c r="M12" s="34" t="str">
        <f t="shared" si="2"/>
        <v>180002830</v>
      </c>
      <c r="N12" s="35">
        <f t="shared" si="3"/>
        <v>1</v>
      </c>
      <c r="O12" s="35">
        <f t="shared" si="4"/>
        <v>1</v>
      </c>
      <c r="P12" s="35">
        <f t="shared" si="5"/>
        <v>1</v>
      </c>
      <c r="Q12" s="36">
        <f t="shared" si="6"/>
        <v>1</v>
      </c>
      <c r="R12" s="37" t="str">
        <f t="shared" si="7"/>
        <v>098 850 668</v>
      </c>
      <c r="S12" s="33" t="str">
        <f t="shared" si="8"/>
        <v>098850668</v>
      </c>
      <c r="T12" s="35" t="e">
        <f t="shared" si="9"/>
        <v>#VALUE!</v>
      </c>
      <c r="U12" s="33" t="str">
        <f t="shared" si="10"/>
        <v>098850668</v>
      </c>
      <c r="V12" s="34" t="str">
        <f t="shared" si="11"/>
        <v>098850668</v>
      </c>
      <c r="W12" s="35">
        <f t="shared" si="12"/>
        <v>1</v>
      </c>
      <c r="X12" s="38">
        <f t="shared" si="13"/>
        <v>1</v>
      </c>
      <c r="Y12" s="35">
        <f t="shared" si="14"/>
        <v>1</v>
      </c>
      <c r="Z12" s="36">
        <f t="shared" si="15"/>
        <v>1</v>
      </c>
      <c r="AA12" s="36">
        <f t="shared" si="16"/>
        <v>1</v>
      </c>
    </row>
    <row r="13" spans="1:55" ht="60" customHeight="1" x14ac:dyDescent="0.8">
      <c r="A13" s="3">
        <v>11</v>
      </c>
      <c r="B13" s="3" t="s">
        <v>42</v>
      </c>
      <c r="C13" s="3" t="s">
        <v>299</v>
      </c>
      <c r="D13" s="3" t="s">
        <v>43</v>
      </c>
      <c r="E13" s="3" t="s">
        <v>169</v>
      </c>
      <c r="F13" s="5" t="s">
        <v>44</v>
      </c>
      <c r="G13" s="5" t="s">
        <v>198</v>
      </c>
      <c r="H13" s="5" t="s">
        <v>199</v>
      </c>
      <c r="I13" s="3"/>
      <c r="J13" s="31"/>
      <c r="K13" s="32">
        <f t="shared" si="0"/>
        <v>1</v>
      </c>
      <c r="L13" s="33" t="str">
        <f t="shared" si="1"/>
        <v>180036736</v>
      </c>
      <c r="M13" s="34" t="str">
        <f t="shared" si="2"/>
        <v>180036736</v>
      </c>
      <c r="N13" s="35">
        <f t="shared" si="3"/>
        <v>1</v>
      </c>
      <c r="O13" s="35">
        <f t="shared" si="4"/>
        <v>1</v>
      </c>
      <c r="P13" s="35">
        <f t="shared" si="5"/>
        <v>1</v>
      </c>
      <c r="Q13" s="36">
        <f t="shared" si="6"/>
        <v>1</v>
      </c>
      <c r="R13" s="37" t="str">
        <f t="shared" si="7"/>
        <v>012 523 385</v>
      </c>
      <c r="S13" s="33" t="str">
        <f t="shared" si="8"/>
        <v>012523385</v>
      </c>
      <c r="T13" s="35" t="e">
        <f t="shared" si="9"/>
        <v>#VALUE!</v>
      </c>
      <c r="U13" s="33" t="str">
        <f t="shared" si="10"/>
        <v>012523385</v>
      </c>
      <c r="V13" s="34" t="str">
        <f t="shared" si="11"/>
        <v>012523385</v>
      </c>
      <c r="W13" s="35">
        <f t="shared" si="12"/>
        <v>1</v>
      </c>
      <c r="X13" s="38">
        <f t="shared" si="13"/>
        <v>1</v>
      </c>
      <c r="Y13" s="35">
        <f t="shared" si="14"/>
        <v>1</v>
      </c>
      <c r="Z13" s="36">
        <f t="shared" si="15"/>
        <v>1</v>
      </c>
      <c r="AA13" s="36">
        <f t="shared" si="16"/>
        <v>1</v>
      </c>
    </row>
    <row r="14" spans="1:55" ht="60" customHeight="1" x14ac:dyDescent="0.8">
      <c r="A14" s="3">
        <v>12</v>
      </c>
      <c r="B14" s="3" t="s">
        <v>45</v>
      </c>
      <c r="C14" s="3" t="s">
        <v>299</v>
      </c>
      <c r="D14" s="3" t="s">
        <v>46</v>
      </c>
      <c r="E14" s="3" t="s">
        <v>178</v>
      </c>
      <c r="F14" s="5" t="s">
        <v>47</v>
      </c>
      <c r="G14" s="5" t="s">
        <v>200</v>
      </c>
      <c r="H14" s="5" t="s">
        <v>201</v>
      </c>
      <c r="I14" s="3"/>
      <c r="J14" s="31"/>
      <c r="K14" s="32">
        <f t="shared" si="0"/>
        <v>1</v>
      </c>
      <c r="L14" s="33" t="str">
        <f t="shared" si="1"/>
        <v>180395722</v>
      </c>
      <c r="M14" s="34" t="str">
        <f t="shared" si="2"/>
        <v>180395722</v>
      </c>
      <c r="N14" s="35">
        <f t="shared" si="3"/>
        <v>1</v>
      </c>
      <c r="O14" s="35">
        <f t="shared" si="4"/>
        <v>1</v>
      </c>
      <c r="P14" s="35">
        <f t="shared" si="5"/>
        <v>1</v>
      </c>
      <c r="Q14" s="36">
        <f t="shared" si="6"/>
        <v>1</v>
      </c>
      <c r="R14" s="37" t="str">
        <f t="shared" si="7"/>
        <v>093 299 123</v>
      </c>
      <c r="S14" s="33" t="str">
        <f t="shared" si="8"/>
        <v>093299123</v>
      </c>
      <c r="T14" s="35" t="e">
        <f t="shared" si="9"/>
        <v>#VALUE!</v>
      </c>
      <c r="U14" s="33" t="str">
        <f t="shared" si="10"/>
        <v>093299123</v>
      </c>
      <c r="V14" s="34" t="str">
        <f t="shared" si="11"/>
        <v>093299123</v>
      </c>
      <c r="W14" s="35">
        <f t="shared" si="12"/>
        <v>1</v>
      </c>
      <c r="X14" s="38">
        <f t="shared" si="13"/>
        <v>1</v>
      </c>
      <c r="Y14" s="35">
        <f t="shared" si="14"/>
        <v>1</v>
      </c>
      <c r="Z14" s="36">
        <f t="shared" si="15"/>
        <v>1</v>
      </c>
      <c r="AA14" s="36">
        <f t="shared" si="16"/>
        <v>1</v>
      </c>
    </row>
    <row r="15" spans="1:55" ht="60" customHeight="1" x14ac:dyDescent="0.8">
      <c r="A15" s="3">
        <v>13</v>
      </c>
      <c r="B15" s="3" t="s">
        <v>48</v>
      </c>
      <c r="C15" s="3" t="s">
        <v>301</v>
      </c>
      <c r="D15" s="3" t="s">
        <v>49</v>
      </c>
      <c r="E15" s="3" t="s">
        <v>179</v>
      </c>
      <c r="F15" s="5" t="s">
        <v>50</v>
      </c>
      <c r="G15" s="5" t="s">
        <v>202</v>
      </c>
      <c r="H15" s="5" t="s">
        <v>203</v>
      </c>
      <c r="I15" s="3"/>
      <c r="J15" s="31"/>
      <c r="K15" s="32">
        <f t="shared" si="0"/>
        <v>1</v>
      </c>
      <c r="L15" s="33" t="str">
        <f t="shared" si="1"/>
        <v>180038398</v>
      </c>
      <c r="M15" s="34" t="str">
        <f t="shared" si="2"/>
        <v>180038398</v>
      </c>
      <c r="N15" s="35">
        <f t="shared" si="3"/>
        <v>1</v>
      </c>
      <c r="O15" s="35">
        <f t="shared" si="4"/>
        <v>1</v>
      </c>
      <c r="P15" s="35">
        <f t="shared" si="5"/>
        <v>1</v>
      </c>
      <c r="Q15" s="36">
        <f t="shared" si="6"/>
        <v>1</v>
      </c>
      <c r="R15" s="37" t="str">
        <f t="shared" si="7"/>
        <v>010 710 627</v>
      </c>
      <c r="S15" s="33" t="str">
        <f t="shared" si="8"/>
        <v>010710627</v>
      </c>
      <c r="T15" s="35" t="e">
        <f t="shared" si="9"/>
        <v>#VALUE!</v>
      </c>
      <c r="U15" s="33" t="str">
        <f t="shared" si="10"/>
        <v>010710627</v>
      </c>
      <c r="V15" s="34" t="str">
        <f t="shared" si="11"/>
        <v>010710627</v>
      </c>
      <c r="W15" s="35">
        <f t="shared" si="12"/>
        <v>1</v>
      </c>
      <c r="X15" s="38">
        <f t="shared" si="13"/>
        <v>1</v>
      </c>
      <c r="Y15" s="35">
        <f t="shared" si="14"/>
        <v>1</v>
      </c>
      <c r="Z15" s="36">
        <f t="shared" si="15"/>
        <v>1</v>
      </c>
      <c r="AA15" s="36">
        <f t="shared" si="16"/>
        <v>1</v>
      </c>
    </row>
    <row r="16" spans="1:55" ht="60" customHeight="1" x14ac:dyDescent="0.8">
      <c r="A16" s="3">
        <v>14</v>
      </c>
      <c r="B16" s="3" t="s">
        <v>51</v>
      </c>
      <c r="C16" s="3" t="s">
        <v>301</v>
      </c>
      <c r="D16" s="3" t="s">
        <v>52</v>
      </c>
      <c r="E16" s="3" t="s">
        <v>176</v>
      </c>
      <c r="F16" s="5" t="s">
        <v>53</v>
      </c>
      <c r="G16" s="5" t="s">
        <v>204</v>
      </c>
      <c r="H16" s="5" t="s">
        <v>205</v>
      </c>
      <c r="I16" s="3"/>
      <c r="J16" s="31">
        <v>2</v>
      </c>
      <c r="K16" s="32">
        <f t="shared" si="0"/>
        <v>1</v>
      </c>
      <c r="L16" s="33" t="str">
        <f t="shared" si="1"/>
        <v>110376689</v>
      </c>
      <c r="M16" s="34" t="str">
        <f t="shared" si="2"/>
        <v>110376689</v>
      </c>
      <c r="N16" s="35">
        <f t="shared" si="3"/>
        <v>1</v>
      </c>
      <c r="O16" s="35">
        <f t="shared" si="4"/>
        <v>1</v>
      </c>
      <c r="P16" s="35">
        <f t="shared" si="5"/>
        <v>1</v>
      </c>
      <c r="Q16" s="36">
        <f t="shared" si="6"/>
        <v>1</v>
      </c>
      <c r="R16" s="37" t="str">
        <f t="shared" si="7"/>
        <v>015854678</v>
      </c>
      <c r="S16" s="33" t="str">
        <f t="shared" si="8"/>
        <v>015854678</v>
      </c>
      <c r="T16" s="35" t="e">
        <f t="shared" si="9"/>
        <v>#VALUE!</v>
      </c>
      <c r="U16" s="33" t="str">
        <f t="shared" si="10"/>
        <v>015854678</v>
      </c>
      <c r="V16" s="34" t="str">
        <f t="shared" si="11"/>
        <v>015854678</v>
      </c>
      <c r="W16" s="35">
        <f t="shared" si="12"/>
        <v>1</v>
      </c>
      <c r="X16" s="38">
        <f t="shared" si="13"/>
        <v>1</v>
      </c>
      <c r="Y16" s="35">
        <f t="shared" si="14"/>
        <v>1</v>
      </c>
      <c r="Z16" s="36">
        <f t="shared" si="15"/>
        <v>1</v>
      </c>
      <c r="AA16" s="36">
        <f t="shared" si="16"/>
        <v>2</v>
      </c>
    </row>
    <row r="17" spans="1:27" ht="60" customHeight="1" x14ac:dyDescent="0.8">
      <c r="A17" s="3">
        <v>15</v>
      </c>
      <c r="B17" s="3" t="s">
        <v>54</v>
      </c>
      <c r="C17" s="3" t="s">
        <v>301</v>
      </c>
      <c r="D17" s="3" t="s">
        <v>55</v>
      </c>
      <c r="E17" s="3" t="s">
        <v>177</v>
      </c>
      <c r="F17" s="5" t="s">
        <v>56</v>
      </c>
      <c r="G17" s="5" t="s">
        <v>206</v>
      </c>
      <c r="H17" s="5" t="s">
        <v>207</v>
      </c>
      <c r="I17" s="3"/>
      <c r="J17" s="31"/>
      <c r="K17" s="32">
        <f t="shared" si="0"/>
        <v>1</v>
      </c>
      <c r="L17" s="33" t="str">
        <f t="shared" si="1"/>
        <v>130108741</v>
      </c>
      <c r="M17" s="34" t="str">
        <f t="shared" si="2"/>
        <v>130108741</v>
      </c>
      <c r="N17" s="35">
        <f t="shared" si="3"/>
        <v>1</v>
      </c>
      <c r="O17" s="35">
        <f t="shared" si="4"/>
        <v>1</v>
      </c>
      <c r="P17" s="35">
        <f t="shared" si="5"/>
        <v>1</v>
      </c>
      <c r="Q17" s="36">
        <f t="shared" si="6"/>
        <v>1</v>
      </c>
      <c r="R17" s="37" t="str">
        <f t="shared" si="7"/>
        <v>012 663 187</v>
      </c>
      <c r="S17" s="33" t="str">
        <f t="shared" si="8"/>
        <v>012663187</v>
      </c>
      <c r="T17" s="35" t="e">
        <f t="shared" si="9"/>
        <v>#VALUE!</v>
      </c>
      <c r="U17" s="33" t="str">
        <f t="shared" si="10"/>
        <v>012663187</v>
      </c>
      <c r="V17" s="34" t="str">
        <f t="shared" si="11"/>
        <v>012663187</v>
      </c>
      <c r="W17" s="35">
        <f t="shared" si="12"/>
        <v>1</v>
      </c>
      <c r="X17" s="38">
        <f t="shared" si="13"/>
        <v>1</v>
      </c>
      <c r="Y17" s="35">
        <f t="shared" si="14"/>
        <v>1</v>
      </c>
      <c r="Z17" s="36">
        <f t="shared" si="15"/>
        <v>1</v>
      </c>
      <c r="AA17" s="36">
        <f t="shared" si="16"/>
        <v>1</v>
      </c>
    </row>
    <row r="18" spans="1:27" ht="60" customHeight="1" x14ac:dyDescent="0.8">
      <c r="A18" s="3">
        <v>16</v>
      </c>
      <c r="B18" s="3" t="s">
        <v>57</v>
      </c>
      <c r="C18" s="3" t="s">
        <v>301</v>
      </c>
      <c r="D18" s="3" t="s">
        <v>58</v>
      </c>
      <c r="E18" s="3" t="s">
        <v>176</v>
      </c>
      <c r="F18" s="5" t="s">
        <v>59</v>
      </c>
      <c r="G18" s="5" t="s">
        <v>208</v>
      </c>
      <c r="H18" s="5" t="s">
        <v>209</v>
      </c>
      <c r="I18" s="3"/>
      <c r="J18" s="31"/>
      <c r="K18" s="32">
        <f t="shared" si="0"/>
        <v>1</v>
      </c>
      <c r="L18" s="33" t="str">
        <f t="shared" si="1"/>
        <v>180913702</v>
      </c>
      <c r="M18" s="34" t="str">
        <f t="shared" si="2"/>
        <v>180913702</v>
      </c>
      <c r="N18" s="35">
        <f t="shared" si="3"/>
        <v>1</v>
      </c>
      <c r="O18" s="35">
        <f t="shared" si="4"/>
        <v>1</v>
      </c>
      <c r="P18" s="35">
        <f t="shared" si="5"/>
        <v>1</v>
      </c>
      <c r="Q18" s="36">
        <f t="shared" si="6"/>
        <v>1</v>
      </c>
      <c r="R18" s="37" t="str">
        <f t="shared" si="7"/>
        <v>086 901 283</v>
      </c>
      <c r="S18" s="33" t="str">
        <f t="shared" si="8"/>
        <v>086901283</v>
      </c>
      <c r="T18" s="35" t="e">
        <f t="shared" si="9"/>
        <v>#VALUE!</v>
      </c>
      <c r="U18" s="33" t="str">
        <f t="shared" si="10"/>
        <v>086901283</v>
      </c>
      <c r="V18" s="34" t="str">
        <f t="shared" si="11"/>
        <v>086901283</v>
      </c>
      <c r="W18" s="35">
        <f t="shared" si="12"/>
        <v>1</v>
      </c>
      <c r="X18" s="38">
        <f t="shared" si="13"/>
        <v>1</v>
      </c>
      <c r="Y18" s="35">
        <f t="shared" si="14"/>
        <v>1</v>
      </c>
      <c r="Z18" s="36">
        <f t="shared" si="15"/>
        <v>1</v>
      </c>
      <c r="AA18" s="36">
        <f t="shared" si="16"/>
        <v>1</v>
      </c>
    </row>
    <row r="19" spans="1:27" ht="60" customHeight="1" x14ac:dyDescent="0.8">
      <c r="A19" s="3">
        <v>17</v>
      </c>
      <c r="B19" s="3" t="s">
        <v>60</v>
      </c>
      <c r="C19" s="3" t="s">
        <v>301</v>
      </c>
      <c r="D19" s="3" t="s">
        <v>61</v>
      </c>
      <c r="E19" s="3" t="s">
        <v>166</v>
      </c>
      <c r="F19" s="5">
        <v>25</v>
      </c>
      <c r="G19" s="5" t="s">
        <v>210</v>
      </c>
      <c r="H19" s="5" t="s">
        <v>211</v>
      </c>
      <c r="I19" s="3"/>
      <c r="J19" s="31"/>
      <c r="K19" s="32">
        <f t="shared" si="0"/>
        <v>1</v>
      </c>
      <c r="L19" s="33" t="str">
        <f t="shared" si="1"/>
        <v>គ្មាន</v>
      </c>
      <c r="M19" s="34" t="str">
        <f t="shared" si="2"/>
        <v>គ្មាន</v>
      </c>
      <c r="N19" s="35">
        <f t="shared" si="3"/>
        <v>2</v>
      </c>
      <c r="O19" s="35">
        <f t="shared" si="4"/>
        <v>1</v>
      </c>
      <c r="P19" s="35">
        <f t="shared" si="5"/>
        <v>2</v>
      </c>
      <c r="Q19" s="36">
        <f t="shared" si="6"/>
        <v>2</v>
      </c>
      <c r="R19" s="37" t="str">
        <f t="shared" si="7"/>
        <v>096 835 004 1</v>
      </c>
      <c r="S19" s="33" t="str">
        <f t="shared" si="8"/>
        <v>0968350041</v>
      </c>
      <c r="T19" s="35" t="e">
        <f t="shared" si="9"/>
        <v>#VALUE!</v>
      </c>
      <c r="U19" s="33" t="str">
        <f t="shared" si="10"/>
        <v>0968350041</v>
      </c>
      <c r="V19" s="34" t="str">
        <f t="shared" si="11"/>
        <v>0968350041</v>
      </c>
      <c r="W19" s="35">
        <f t="shared" si="12"/>
        <v>1</v>
      </c>
      <c r="X19" s="38">
        <f t="shared" si="13"/>
        <v>1</v>
      </c>
      <c r="Y19" s="35">
        <f t="shared" si="14"/>
        <v>1</v>
      </c>
      <c r="Z19" s="36">
        <f t="shared" si="15"/>
        <v>1</v>
      </c>
      <c r="AA19" s="36">
        <f t="shared" si="16"/>
        <v>2</v>
      </c>
    </row>
    <row r="20" spans="1:27" ht="60" customHeight="1" x14ac:dyDescent="0.8">
      <c r="A20" s="3">
        <v>18</v>
      </c>
      <c r="B20" s="3" t="s">
        <v>62</v>
      </c>
      <c r="C20" s="3" t="s">
        <v>301</v>
      </c>
      <c r="D20" s="3" t="s">
        <v>63</v>
      </c>
      <c r="E20" s="3" t="s">
        <v>180</v>
      </c>
      <c r="F20" s="5" t="s">
        <v>64</v>
      </c>
      <c r="G20" s="5" t="s">
        <v>212</v>
      </c>
      <c r="H20" s="5" t="s">
        <v>213</v>
      </c>
      <c r="I20" s="3"/>
      <c r="J20" s="31"/>
      <c r="K20" s="32">
        <f t="shared" si="0"/>
        <v>1</v>
      </c>
      <c r="L20" s="33" t="str">
        <f t="shared" si="1"/>
        <v>504230809</v>
      </c>
      <c r="M20" s="34" t="str">
        <f t="shared" si="2"/>
        <v>504230809</v>
      </c>
      <c r="N20" s="35">
        <f t="shared" si="3"/>
        <v>1</v>
      </c>
      <c r="O20" s="35">
        <f t="shared" si="4"/>
        <v>1</v>
      </c>
      <c r="P20" s="35">
        <f t="shared" si="5"/>
        <v>1</v>
      </c>
      <c r="Q20" s="36">
        <f t="shared" si="6"/>
        <v>1</v>
      </c>
      <c r="R20" s="37" t="str">
        <f t="shared" si="7"/>
        <v>010 475 847</v>
      </c>
      <c r="S20" s="33" t="str">
        <f t="shared" si="8"/>
        <v>010475847</v>
      </c>
      <c r="T20" s="35" t="e">
        <f t="shared" si="9"/>
        <v>#VALUE!</v>
      </c>
      <c r="U20" s="33" t="str">
        <f t="shared" si="10"/>
        <v>010475847</v>
      </c>
      <c r="V20" s="34" t="str">
        <f t="shared" si="11"/>
        <v>010475847</v>
      </c>
      <c r="W20" s="35">
        <f t="shared" si="12"/>
        <v>1</v>
      </c>
      <c r="X20" s="38">
        <f t="shared" si="13"/>
        <v>1</v>
      </c>
      <c r="Y20" s="35">
        <f t="shared" si="14"/>
        <v>1</v>
      </c>
      <c r="Z20" s="36">
        <f t="shared" si="15"/>
        <v>1</v>
      </c>
      <c r="AA20" s="36">
        <f t="shared" si="16"/>
        <v>1</v>
      </c>
    </row>
    <row r="21" spans="1:27" ht="60" customHeight="1" x14ac:dyDescent="0.8">
      <c r="A21" s="3">
        <v>19</v>
      </c>
      <c r="B21" s="3" t="s">
        <v>65</v>
      </c>
      <c r="C21" s="3" t="s">
        <v>299</v>
      </c>
      <c r="D21" s="3" t="s">
        <v>66</v>
      </c>
      <c r="E21" s="3" t="s">
        <v>166</v>
      </c>
      <c r="F21" s="5" t="s">
        <v>67</v>
      </c>
      <c r="G21" s="5" t="s">
        <v>210</v>
      </c>
      <c r="H21" s="5" t="s">
        <v>214</v>
      </c>
      <c r="I21" s="3"/>
      <c r="J21" s="31"/>
      <c r="K21" s="32">
        <f t="shared" si="0"/>
        <v>1</v>
      </c>
      <c r="L21" s="33" t="str">
        <f t="shared" si="1"/>
        <v>គ្មាន</v>
      </c>
      <c r="M21" s="34" t="str">
        <f t="shared" si="2"/>
        <v>គ្មាន</v>
      </c>
      <c r="N21" s="35">
        <f t="shared" si="3"/>
        <v>2</v>
      </c>
      <c r="O21" s="35">
        <f t="shared" si="4"/>
        <v>1</v>
      </c>
      <c r="P21" s="35">
        <f t="shared" si="5"/>
        <v>2</v>
      </c>
      <c r="Q21" s="36">
        <f t="shared" si="6"/>
        <v>2</v>
      </c>
      <c r="R21" s="37" t="str">
        <f t="shared" si="7"/>
        <v>069 937 325</v>
      </c>
      <c r="S21" s="33" t="str">
        <f t="shared" si="8"/>
        <v>069937325</v>
      </c>
      <c r="T21" s="35" t="e">
        <f t="shared" si="9"/>
        <v>#VALUE!</v>
      </c>
      <c r="U21" s="33" t="str">
        <f t="shared" si="10"/>
        <v>069937325</v>
      </c>
      <c r="V21" s="34" t="str">
        <f t="shared" si="11"/>
        <v>069937325</v>
      </c>
      <c r="W21" s="35">
        <f t="shared" si="12"/>
        <v>1</v>
      </c>
      <c r="X21" s="38">
        <f t="shared" si="13"/>
        <v>1</v>
      </c>
      <c r="Y21" s="35">
        <f t="shared" si="14"/>
        <v>1</v>
      </c>
      <c r="Z21" s="36">
        <f t="shared" si="15"/>
        <v>1</v>
      </c>
      <c r="AA21" s="36">
        <f t="shared" si="16"/>
        <v>2</v>
      </c>
    </row>
    <row r="22" spans="1:27" ht="60" customHeight="1" x14ac:dyDescent="0.8">
      <c r="A22" s="3">
        <v>20</v>
      </c>
      <c r="B22" s="3" t="s">
        <v>68</v>
      </c>
      <c r="C22" s="3" t="s">
        <v>301</v>
      </c>
      <c r="D22" s="3" t="s">
        <v>69</v>
      </c>
      <c r="E22" s="3" t="s">
        <v>181</v>
      </c>
      <c r="F22" s="5">
        <v>28</v>
      </c>
      <c r="G22" s="5" t="s">
        <v>210</v>
      </c>
      <c r="H22" s="5" t="s">
        <v>215</v>
      </c>
      <c r="I22" s="3"/>
      <c r="J22" s="31"/>
      <c r="K22" s="32">
        <f t="shared" si="0"/>
        <v>1</v>
      </c>
      <c r="L22" s="33" t="str">
        <f t="shared" si="1"/>
        <v>គ្មាន</v>
      </c>
      <c r="M22" s="34" t="str">
        <f t="shared" si="2"/>
        <v>គ្មាន</v>
      </c>
      <c r="N22" s="35">
        <f t="shared" si="3"/>
        <v>2</v>
      </c>
      <c r="O22" s="35">
        <f t="shared" si="4"/>
        <v>1</v>
      </c>
      <c r="P22" s="35">
        <f t="shared" si="5"/>
        <v>2</v>
      </c>
      <c r="Q22" s="36">
        <f t="shared" si="6"/>
        <v>2</v>
      </c>
      <c r="R22" s="37" t="str">
        <f t="shared" si="7"/>
        <v>086 292 666</v>
      </c>
      <c r="S22" s="33" t="str">
        <f t="shared" si="8"/>
        <v>086292666</v>
      </c>
      <c r="T22" s="35" t="e">
        <f t="shared" si="9"/>
        <v>#VALUE!</v>
      </c>
      <c r="U22" s="33" t="str">
        <f t="shared" si="10"/>
        <v>086292666</v>
      </c>
      <c r="V22" s="34" t="str">
        <f t="shared" si="11"/>
        <v>086292666</v>
      </c>
      <c r="W22" s="35">
        <f t="shared" si="12"/>
        <v>1</v>
      </c>
      <c r="X22" s="38">
        <f t="shared" si="13"/>
        <v>1</v>
      </c>
      <c r="Y22" s="35">
        <f t="shared" si="14"/>
        <v>1</v>
      </c>
      <c r="Z22" s="36">
        <f t="shared" si="15"/>
        <v>1</v>
      </c>
      <c r="AA22" s="36">
        <f t="shared" si="16"/>
        <v>2</v>
      </c>
    </row>
    <row r="23" spans="1:27" ht="60" customHeight="1" x14ac:dyDescent="0.8">
      <c r="A23" s="3">
        <v>21</v>
      </c>
      <c r="B23" s="3" t="s">
        <v>70</v>
      </c>
      <c r="C23" s="3" t="s">
        <v>299</v>
      </c>
      <c r="D23" s="3" t="s">
        <v>71</v>
      </c>
      <c r="E23" s="3" t="s">
        <v>169</v>
      </c>
      <c r="F23" s="5" t="s">
        <v>72</v>
      </c>
      <c r="G23" s="5" t="s">
        <v>216</v>
      </c>
      <c r="H23" s="5" t="s">
        <v>217</v>
      </c>
      <c r="I23" s="3"/>
      <c r="J23" s="31"/>
      <c r="K23" s="32">
        <f t="shared" si="0"/>
        <v>1</v>
      </c>
      <c r="L23" s="33" t="str">
        <f t="shared" si="1"/>
        <v>180647961</v>
      </c>
      <c r="M23" s="34" t="str">
        <f t="shared" si="2"/>
        <v>180647961</v>
      </c>
      <c r="N23" s="35">
        <f t="shared" si="3"/>
        <v>1</v>
      </c>
      <c r="O23" s="35">
        <f t="shared" si="4"/>
        <v>1</v>
      </c>
      <c r="P23" s="35">
        <f t="shared" si="5"/>
        <v>1</v>
      </c>
      <c r="Q23" s="36">
        <f t="shared" si="6"/>
        <v>1</v>
      </c>
      <c r="R23" s="37" t="str">
        <f t="shared" si="7"/>
        <v>015 606 790</v>
      </c>
      <c r="S23" s="33" t="str">
        <f t="shared" si="8"/>
        <v>015606790</v>
      </c>
      <c r="T23" s="35" t="e">
        <f t="shared" si="9"/>
        <v>#VALUE!</v>
      </c>
      <c r="U23" s="33" t="str">
        <f t="shared" si="10"/>
        <v>015606790</v>
      </c>
      <c r="V23" s="34" t="str">
        <f t="shared" si="11"/>
        <v>015606790</v>
      </c>
      <c r="W23" s="35">
        <f t="shared" si="12"/>
        <v>1</v>
      </c>
      <c r="X23" s="38">
        <f t="shared" si="13"/>
        <v>1</v>
      </c>
      <c r="Y23" s="35">
        <f t="shared" si="14"/>
        <v>1</v>
      </c>
      <c r="Z23" s="36">
        <f t="shared" si="15"/>
        <v>1</v>
      </c>
      <c r="AA23" s="36">
        <f t="shared" si="16"/>
        <v>1</v>
      </c>
    </row>
    <row r="24" spans="1:27" ht="60" customHeight="1" x14ac:dyDescent="0.8">
      <c r="A24" s="3">
        <v>22</v>
      </c>
      <c r="B24" s="3" t="s">
        <v>73</v>
      </c>
      <c r="C24" s="3" t="s">
        <v>301</v>
      </c>
      <c r="D24" s="3" t="s">
        <v>74</v>
      </c>
      <c r="E24" s="3" t="s">
        <v>166</v>
      </c>
      <c r="F24" s="5" t="s">
        <v>75</v>
      </c>
      <c r="G24" s="5" t="s">
        <v>218</v>
      </c>
      <c r="H24" s="5" t="s">
        <v>219</v>
      </c>
      <c r="I24" s="3"/>
      <c r="J24" s="31"/>
      <c r="K24" s="32">
        <f t="shared" si="0"/>
        <v>1</v>
      </c>
      <c r="L24" s="33" t="str">
        <f t="shared" si="1"/>
        <v>180709837</v>
      </c>
      <c r="M24" s="34" t="str">
        <f t="shared" si="2"/>
        <v>180709837</v>
      </c>
      <c r="N24" s="35">
        <f t="shared" si="3"/>
        <v>1</v>
      </c>
      <c r="O24" s="35">
        <f t="shared" si="4"/>
        <v>1</v>
      </c>
      <c r="P24" s="35">
        <f t="shared" si="5"/>
        <v>1</v>
      </c>
      <c r="Q24" s="36">
        <f t="shared" si="6"/>
        <v>1</v>
      </c>
      <c r="R24" s="37" t="str">
        <f t="shared" si="7"/>
        <v>096 565 919 6</v>
      </c>
      <c r="S24" s="33" t="str">
        <f t="shared" si="8"/>
        <v>0965659196</v>
      </c>
      <c r="T24" s="35" t="e">
        <f t="shared" si="9"/>
        <v>#VALUE!</v>
      </c>
      <c r="U24" s="33" t="str">
        <f t="shared" si="10"/>
        <v>0965659196</v>
      </c>
      <c r="V24" s="34" t="str">
        <f t="shared" si="11"/>
        <v>0965659196</v>
      </c>
      <c r="W24" s="35">
        <f t="shared" si="12"/>
        <v>1</v>
      </c>
      <c r="X24" s="38">
        <f t="shared" si="13"/>
        <v>1</v>
      </c>
      <c r="Y24" s="35">
        <f t="shared" si="14"/>
        <v>1</v>
      </c>
      <c r="Z24" s="36">
        <f t="shared" si="15"/>
        <v>1</v>
      </c>
      <c r="AA24" s="36">
        <f t="shared" si="16"/>
        <v>1</v>
      </c>
    </row>
    <row r="25" spans="1:27" ht="60" customHeight="1" x14ac:dyDescent="0.8">
      <c r="A25" s="3">
        <v>23</v>
      </c>
      <c r="B25" s="3" t="s">
        <v>76</v>
      </c>
      <c r="C25" s="3" t="s">
        <v>299</v>
      </c>
      <c r="D25" s="3" t="s">
        <v>77</v>
      </c>
      <c r="E25" s="3" t="s">
        <v>180</v>
      </c>
      <c r="F25" s="5" t="s">
        <v>78</v>
      </c>
      <c r="G25" s="5" t="s">
        <v>220</v>
      </c>
      <c r="H25" s="5" t="s">
        <v>221</v>
      </c>
      <c r="I25" s="3"/>
      <c r="J25" s="31"/>
      <c r="K25" s="32">
        <f t="shared" si="0"/>
        <v>1</v>
      </c>
      <c r="L25" s="33" t="str">
        <f t="shared" si="1"/>
        <v>180618638</v>
      </c>
      <c r="M25" s="34" t="str">
        <f t="shared" si="2"/>
        <v>180618638</v>
      </c>
      <c r="N25" s="35">
        <f t="shared" si="3"/>
        <v>1</v>
      </c>
      <c r="O25" s="35">
        <f t="shared" si="4"/>
        <v>1</v>
      </c>
      <c r="P25" s="35">
        <f t="shared" si="5"/>
        <v>1</v>
      </c>
      <c r="Q25" s="36">
        <f t="shared" si="6"/>
        <v>1</v>
      </c>
      <c r="R25" s="37" t="str">
        <f t="shared" si="7"/>
        <v>096 868 9654</v>
      </c>
      <c r="S25" s="33" t="str">
        <f t="shared" si="8"/>
        <v>0968689654</v>
      </c>
      <c r="T25" s="35" t="e">
        <f t="shared" si="9"/>
        <v>#VALUE!</v>
      </c>
      <c r="U25" s="33" t="str">
        <f t="shared" si="10"/>
        <v>0968689654</v>
      </c>
      <c r="V25" s="34" t="str">
        <f t="shared" si="11"/>
        <v>0968689654</v>
      </c>
      <c r="W25" s="35">
        <f t="shared" si="12"/>
        <v>1</v>
      </c>
      <c r="X25" s="38">
        <f t="shared" si="13"/>
        <v>1</v>
      </c>
      <c r="Y25" s="35">
        <f t="shared" si="14"/>
        <v>1</v>
      </c>
      <c r="Z25" s="36">
        <f t="shared" si="15"/>
        <v>1</v>
      </c>
      <c r="AA25" s="36">
        <f t="shared" si="16"/>
        <v>1</v>
      </c>
    </row>
    <row r="26" spans="1:27" ht="60" customHeight="1" x14ac:dyDescent="0.8">
      <c r="A26" s="3">
        <v>24</v>
      </c>
      <c r="B26" s="3" t="s">
        <v>79</v>
      </c>
      <c r="C26" s="3" t="s">
        <v>301</v>
      </c>
      <c r="D26" s="3" t="s">
        <v>80</v>
      </c>
      <c r="E26" s="3" t="s">
        <v>180</v>
      </c>
      <c r="F26" s="5" t="s">
        <v>81</v>
      </c>
      <c r="G26" s="5" t="s">
        <v>222</v>
      </c>
      <c r="H26" s="5" t="s">
        <v>223</v>
      </c>
      <c r="I26" s="3"/>
      <c r="J26" s="31"/>
      <c r="K26" s="32">
        <f t="shared" si="0"/>
        <v>1</v>
      </c>
      <c r="L26" s="33" t="str">
        <f t="shared" si="1"/>
        <v>180821729</v>
      </c>
      <c r="M26" s="34" t="str">
        <f t="shared" si="2"/>
        <v>180821729</v>
      </c>
      <c r="N26" s="35">
        <f t="shared" si="3"/>
        <v>1</v>
      </c>
      <c r="O26" s="35">
        <f t="shared" si="4"/>
        <v>1</v>
      </c>
      <c r="P26" s="35">
        <f t="shared" si="5"/>
        <v>1</v>
      </c>
      <c r="Q26" s="36">
        <f t="shared" si="6"/>
        <v>1</v>
      </c>
      <c r="R26" s="37" t="str">
        <f t="shared" si="7"/>
        <v>078 774 122</v>
      </c>
      <c r="S26" s="33" t="str">
        <f t="shared" si="8"/>
        <v>078774122</v>
      </c>
      <c r="T26" s="35" t="e">
        <f t="shared" si="9"/>
        <v>#VALUE!</v>
      </c>
      <c r="U26" s="33" t="str">
        <f t="shared" si="10"/>
        <v>078774122</v>
      </c>
      <c r="V26" s="34" t="str">
        <f t="shared" si="11"/>
        <v>078774122</v>
      </c>
      <c r="W26" s="35">
        <f t="shared" si="12"/>
        <v>1</v>
      </c>
      <c r="X26" s="38">
        <f t="shared" si="13"/>
        <v>1</v>
      </c>
      <c r="Y26" s="35">
        <f t="shared" si="14"/>
        <v>1</v>
      </c>
      <c r="Z26" s="36">
        <f t="shared" si="15"/>
        <v>1</v>
      </c>
      <c r="AA26" s="36">
        <f t="shared" si="16"/>
        <v>1</v>
      </c>
    </row>
    <row r="27" spans="1:27" ht="60" customHeight="1" x14ac:dyDescent="0.8">
      <c r="A27" s="3">
        <v>25</v>
      </c>
      <c r="B27" s="3" t="s">
        <v>82</v>
      </c>
      <c r="C27" s="3" t="s">
        <v>301</v>
      </c>
      <c r="D27" s="3" t="s">
        <v>83</v>
      </c>
      <c r="E27" s="3" t="s">
        <v>180</v>
      </c>
      <c r="F27" s="5" t="s">
        <v>84</v>
      </c>
      <c r="G27" s="5" t="s">
        <v>210</v>
      </c>
      <c r="H27" s="5" t="s">
        <v>224</v>
      </c>
      <c r="I27" s="3"/>
      <c r="J27" s="31"/>
      <c r="K27" s="32">
        <f t="shared" si="0"/>
        <v>1</v>
      </c>
      <c r="L27" s="33" t="str">
        <f t="shared" si="1"/>
        <v>គ្មាន</v>
      </c>
      <c r="M27" s="34" t="str">
        <f t="shared" si="2"/>
        <v>គ្មាន</v>
      </c>
      <c r="N27" s="35">
        <f t="shared" si="3"/>
        <v>2</v>
      </c>
      <c r="O27" s="35">
        <f t="shared" si="4"/>
        <v>1</v>
      </c>
      <c r="P27" s="35">
        <f t="shared" si="5"/>
        <v>2</v>
      </c>
      <c r="Q27" s="36">
        <f t="shared" si="6"/>
        <v>2</v>
      </c>
      <c r="R27" s="37" t="str">
        <f t="shared" si="7"/>
        <v>070 945 784</v>
      </c>
      <c r="S27" s="33" t="str">
        <f t="shared" si="8"/>
        <v>070945784</v>
      </c>
      <c r="T27" s="35" t="e">
        <f t="shared" si="9"/>
        <v>#VALUE!</v>
      </c>
      <c r="U27" s="33" t="str">
        <f t="shared" si="10"/>
        <v>070945784</v>
      </c>
      <c r="V27" s="34" t="str">
        <f t="shared" si="11"/>
        <v>070945784</v>
      </c>
      <c r="W27" s="35">
        <f t="shared" si="12"/>
        <v>1</v>
      </c>
      <c r="X27" s="38">
        <f t="shared" si="13"/>
        <v>1</v>
      </c>
      <c r="Y27" s="35">
        <f t="shared" si="14"/>
        <v>1</v>
      </c>
      <c r="Z27" s="36">
        <f t="shared" si="15"/>
        <v>1</v>
      </c>
      <c r="AA27" s="36">
        <f t="shared" si="16"/>
        <v>2</v>
      </c>
    </row>
    <row r="28" spans="1:27" ht="60" customHeight="1" x14ac:dyDescent="0.8">
      <c r="A28" s="3">
        <v>26</v>
      </c>
      <c r="B28" s="3" t="s">
        <v>85</v>
      </c>
      <c r="C28" s="3" t="s">
        <v>301</v>
      </c>
      <c r="D28" s="3" t="s">
        <v>86</v>
      </c>
      <c r="E28" s="3" t="s">
        <v>166</v>
      </c>
      <c r="F28" s="5" t="s">
        <v>87</v>
      </c>
      <c r="G28" s="5" t="s">
        <v>210</v>
      </c>
      <c r="H28" s="5" t="s">
        <v>225</v>
      </c>
      <c r="I28" s="3"/>
      <c r="J28" s="31"/>
      <c r="K28" s="32">
        <f t="shared" si="0"/>
        <v>1</v>
      </c>
      <c r="L28" s="33" t="str">
        <f t="shared" si="1"/>
        <v>គ្មាន</v>
      </c>
      <c r="M28" s="34" t="str">
        <f t="shared" si="2"/>
        <v>គ្មាន</v>
      </c>
      <c r="N28" s="35">
        <f t="shared" si="3"/>
        <v>2</v>
      </c>
      <c r="O28" s="35">
        <f t="shared" si="4"/>
        <v>1</v>
      </c>
      <c r="P28" s="35">
        <f t="shared" si="5"/>
        <v>2</v>
      </c>
      <c r="Q28" s="36">
        <f t="shared" si="6"/>
        <v>2</v>
      </c>
      <c r="R28" s="37" t="str">
        <f t="shared" si="7"/>
        <v>099 270 410</v>
      </c>
      <c r="S28" s="33" t="str">
        <f t="shared" si="8"/>
        <v>099270410</v>
      </c>
      <c r="T28" s="35" t="e">
        <f t="shared" si="9"/>
        <v>#VALUE!</v>
      </c>
      <c r="U28" s="33" t="str">
        <f t="shared" si="10"/>
        <v>099270410</v>
      </c>
      <c r="V28" s="34" t="str">
        <f t="shared" si="11"/>
        <v>099270410</v>
      </c>
      <c r="W28" s="35">
        <f t="shared" si="12"/>
        <v>1</v>
      </c>
      <c r="X28" s="38">
        <f t="shared" si="13"/>
        <v>1</v>
      </c>
      <c r="Y28" s="35">
        <f t="shared" si="14"/>
        <v>1</v>
      </c>
      <c r="Z28" s="36">
        <f t="shared" si="15"/>
        <v>1</v>
      </c>
      <c r="AA28" s="36">
        <f t="shared" si="16"/>
        <v>2</v>
      </c>
    </row>
    <row r="29" spans="1:27" ht="60" customHeight="1" x14ac:dyDescent="0.8">
      <c r="A29" s="3">
        <v>27</v>
      </c>
      <c r="B29" s="3" t="s">
        <v>88</v>
      </c>
      <c r="C29" s="3" t="s">
        <v>301</v>
      </c>
      <c r="D29" s="3" t="s">
        <v>89</v>
      </c>
      <c r="E29" s="3" t="s">
        <v>182</v>
      </c>
      <c r="F29" s="5" t="s">
        <v>90</v>
      </c>
      <c r="G29" s="5">
        <v>30542147</v>
      </c>
      <c r="H29" s="5" t="s">
        <v>226</v>
      </c>
      <c r="I29" s="3"/>
      <c r="J29" s="31"/>
      <c r="K29" s="32">
        <f t="shared" si="0"/>
        <v>1</v>
      </c>
      <c r="L29" s="33" t="str">
        <f t="shared" si="1"/>
        <v>30542147</v>
      </c>
      <c r="M29" s="34" t="str">
        <f t="shared" si="2"/>
        <v>30542147</v>
      </c>
      <c r="N29" s="35">
        <f t="shared" si="3"/>
        <v>2</v>
      </c>
      <c r="O29" s="35">
        <f t="shared" si="4"/>
        <v>1</v>
      </c>
      <c r="P29" s="35">
        <f t="shared" si="5"/>
        <v>1</v>
      </c>
      <c r="Q29" s="36">
        <f t="shared" si="6"/>
        <v>2</v>
      </c>
      <c r="R29" s="37" t="str">
        <f t="shared" si="7"/>
        <v>096 32 42045</v>
      </c>
      <c r="S29" s="33" t="str">
        <f t="shared" si="8"/>
        <v>0963242045</v>
      </c>
      <c r="T29" s="35" t="e">
        <f t="shared" si="9"/>
        <v>#VALUE!</v>
      </c>
      <c r="U29" s="33" t="str">
        <f t="shared" si="10"/>
        <v>0963242045</v>
      </c>
      <c r="V29" s="34" t="str">
        <f t="shared" si="11"/>
        <v>0963242045</v>
      </c>
      <c r="W29" s="35">
        <f t="shared" si="12"/>
        <v>1</v>
      </c>
      <c r="X29" s="38">
        <f t="shared" si="13"/>
        <v>1</v>
      </c>
      <c r="Y29" s="35">
        <f t="shared" si="14"/>
        <v>1</v>
      </c>
      <c r="Z29" s="36">
        <f t="shared" si="15"/>
        <v>1</v>
      </c>
      <c r="AA29" s="36">
        <f t="shared" si="16"/>
        <v>2</v>
      </c>
    </row>
    <row r="30" spans="1:27" ht="60" customHeight="1" x14ac:dyDescent="0.8">
      <c r="A30" s="3">
        <v>28</v>
      </c>
      <c r="B30" s="3" t="s">
        <v>91</v>
      </c>
      <c r="C30" s="3" t="s">
        <v>299</v>
      </c>
      <c r="D30" s="3" t="s">
        <v>92</v>
      </c>
      <c r="E30" s="3" t="s">
        <v>169</v>
      </c>
      <c r="F30" s="5" t="s">
        <v>93</v>
      </c>
      <c r="G30" s="5" t="s">
        <v>210</v>
      </c>
      <c r="H30" s="5" t="s">
        <v>227</v>
      </c>
      <c r="I30" s="3"/>
      <c r="J30" s="31"/>
      <c r="K30" s="32">
        <f t="shared" si="0"/>
        <v>1</v>
      </c>
      <c r="L30" s="33" t="str">
        <f t="shared" si="1"/>
        <v>គ្មាន</v>
      </c>
      <c r="M30" s="34" t="str">
        <f t="shared" si="2"/>
        <v>គ្មាន</v>
      </c>
      <c r="N30" s="35">
        <f t="shared" si="3"/>
        <v>2</v>
      </c>
      <c r="O30" s="35">
        <f t="shared" si="4"/>
        <v>1</v>
      </c>
      <c r="P30" s="35">
        <f t="shared" si="5"/>
        <v>2</v>
      </c>
      <c r="Q30" s="36">
        <f t="shared" si="6"/>
        <v>2</v>
      </c>
      <c r="R30" s="37" t="str">
        <f t="shared" si="7"/>
        <v>096 690 9228</v>
      </c>
      <c r="S30" s="33" t="str">
        <f t="shared" si="8"/>
        <v>0966909228</v>
      </c>
      <c r="T30" s="35" t="e">
        <f t="shared" si="9"/>
        <v>#VALUE!</v>
      </c>
      <c r="U30" s="33" t="str">
        <f t="shared" si="10"/>
        <v>0966909228</v>
      </c>
      <c r="V30" s="34" t="str">
        <f t="shared" si="11"/>
        <v>0966909228</v>
      </c>
      <c r="W30" s="35">
        <f t="shared" si="12"/>
        <v>1</v>
      </c>
      <c r="X30" s="38">
        <f t="shared" si="13"/>
        <v>1</v>
      </c>
      <c r="Y30" s="35">
        <f t="shared" si="14"/>
        <v>1</v>
      </c>
      <c r="Z30" s="36">
        <f t="shared" si="15"/>
        <v>1</v>
      </c>
      <c r="AA30" s="36">
        <f t="shared" si="16"/>
        <v>2</v>
      </c>
    </row>
    <row r="31" spans="1:27" ht="60" customHeight="1" x14ac:dyDescent="0.8">
      <c r="A31" s="3">
        <v>29</v>
      </c>
      <c r="B31" s="3" t="s">
        <v>94</v>
      </c>
      <c r="C31" s="3" t="s">
        <v>301</v>
      </c>
      <c r="D31" s="3" t="s">
        <v>95</v>
      </c>
      <c r="E31" s="3" t="s">
        <v>176</v>
      </c>
      <c r="F31" s="5" t="s">
        <v>96</v>
      </c>
      <c r="G31" s="5" t="s">
        <v>210</v>
      </c>
      <c r="H31" s="5" t="s">
        <v>228</v>
      </c>
      <c r="I31" s="3"/>
      <c r="J31" s="31"/>
      <c r="K31" s="32">
        <f t="shared" si="0"/>
        <v>1</v>
      </c>
      <c r="L31" s="33" t="str">
        <f t="shared" si="1"/>
        <v>គ្មាន</v>
      </c>
      <c r="M31" s="34" t="str">
        <f t="shared" si="2"/>
        <v>គ្មាន</v>
      </c>
      <c r="N31" s="35">
        <f t="shared" si="3"/>
        <v>2</v>
      </c>
      <c r="O31" s="35">
        <f t="shared" si="4"/>
        <v>1</v>
      </c>
      <c r="P31" s="35">
        <f t="shared" si="5"/>
        <v>2</v>
      </c>
      <c r="Q31" s="36">
        <f t="shared" si="6"/>
        <v>2</v>
      </c>
      <c r="R31" s="37" t="str">
        <f t="shared" si="7"/>
        <v>010781312</v>
      </c>
      <c r="S31" s="33" t="str">
        <f t="shared" si="8"/>
        <v>010781312</v>
      </c>
      <c r="T31" s="35" t="e">
        <f t="shared" si="9"/>
        <v>#VALUE!</v>
      </c>
      <c r="U31" s="33" t="str">
        <f t="shared" si="10"/>
        <v>010781312</v>
      </c>
      <c r="V31" s="34" t="str">
        <f t="shared" si="11"/>
        <v>010781312</v>
      </c>
      <c r="W31" s="35">
        <f t="shared" si="12"/>
        <v>1</v>
      </c>
      <c r="X31" s="38">
        <f t="shared" si="13"/>
        <v>1</v>
      </c>
      <c r="Y31" s="35">
        <f t="shared" si="14"/>
        <v>1</v>
      </c>
      <c r="Z31" s="36">
        <f t="shared" si="15"/>
        <v>1</v>
      </c>
      <c r="AA31" s="36">
        <f t="shared" si="16"/>
        <v>2</v>
      </c>
    </row>
    <row r="32" spans="1:27" ht="60" customHeight="1" x14ac:dyDescent="0.8">
      <c r="A32" s="3">
        <v>30</v>
      </c>
      <c r="B32" s="3" t="s">
        <v>97</v>
      </c>
      <c r="C32" s="3" t="s">
        <v>301</v>
      </c>
      <c r="D32" s="3" t="s">
        <v>98</v>
      </c>
      <c r="E32" s="3" t="s">
        <v>177</v>
      </c>
      <c r="F32" s="5" t="s">
        <v>99</v>
      </c>
      <c r="G32" s="5" t="s">
        <v>229</v>
      </c>
      <c r="H32" s="5" t="s">
        <v>230</v>
      </c>
      <c r="I32" s="3"/>
      <c r="J32" s="31"/>
      <c r="K32" s="32">
        <f t="shared" si="0"/>
        <v>1</v>
      </c>
      <c r="L32" s="33" t="str">
        <f t="shared" si="1"/>
        <v>180654257</v>
      </c>
      <c r="M32" s="34" t="str">
        <f t="shared" si="2"/>
        <v>180654257</v>
      </c>
      <c r="N32" s="35">
        <f t="shared" si="3"/>
        <v>1</v>
      </c>
      <c r="O32" s="35">
        <f t="shared" si="4"/>
        <v>1</v>
      </c>
      <c r="P32" s="35">
        <f t="shared" si="5"/>
        <v>1</v>
      </c>
      <c r="Q32" s="36">
        <f t="shared" si="6"/>
        <v>1</v>
      </c>
      <c r="R32" s="37" t="str">
        <f t="shared" si="7"/>
        <v>096 862 7443</v>
      </c>
      <c r="S32" s="33" t="str">
        <f t="shared" si="8"/>
        <v>0968627443</v>
      </c>
      <c r="T32" s="35" t="e">
        <f t="shared" si="9"/>
        <v>#VALUE!</v>
      </c>
      <c r="U32" s="33" t="str">
        <f t="shared" si="10"/>
        <v>0968627443</v>
      </c>
      <c r="V32" s="34" t="str">
        <f t="shared" si="11"/>
        <v>0968627443</v>
      </c>
      <c r="W32" s="35">
        <f t="shared" si="12"/>
        <v>1</v>
      </c>
      <c r="X32" s="38">
        <f t="shared" si="13"/>
        <v>1</v>
      </c>
      <c r="Y32" s="35">
        <f t="shared" si="14"/>
        <v>1</v>
      </c>
      <c r="Z32" s="36">
        <f t="shared" si="15"/>
        <v>1</v>
      </c>
      <c r="AA32" s="36">
        <f t="shared" si="16"/>
        <v>1</v>
      </c>
    </row>
    <row r="33" spans="1:27" ht="60" customHeight="1" x14ac:dyDescent="0.8">
      <c r="A33" s="3">
        <v>31</v>
      </c>
      <c r="B33" s="3" t="s">
        <v>100</v>
      </c>
      <c r="C33" s="3" t="s">
        <v>301</v>
      </c>
      <c r="D33" s="3" t="s">
        <v>101</v>
      </c>
      <c r="E33" s="3" t="s">
        <v>176</v>
      </c>
      <c r="F33" s="5" t="s">
        <v>102</v>
      </c>
      <c r="G33" s="5" t="s">
        <v>231</v>
      </c>
      <c r="H33" s="5" t="s">
        <v>232</v>
      </c>
      <c r="I33" s="3"/>
      <c r="J33" s="31"/>
      <c r="K33" s="32">
        <f t="shared" si="0"/>
        <v>1</v>
      </c>
      <c r="L33" s="33" t="str">
        <f t="shared" si="1"/>
        <v>180766439</v>
      </c>
      <c r="M33" s="34" t="str">
        <f t="shared" si="2"/>
        <v>180766439</v>
      </c>
      <c r="N33" s="35">
        <f t="shared" si="3"/>
        <v>1</v>
      </c>
      <c r="O33" s="35">
        <f t="shared" si="4"/>
        <v>1</v>
      </c>
      <c r="P33" s="35">
        <f t="shared" si="5"/>
        <v>1</v>
      </c>
      <c r="Q33" s="36">
        <f t="shared" si="6"/>
        <v>1</v>
      </c>
      <c r="R33" s="37" t="str">
        <f t="shared" si="7"/>
        <v>093553420</v>
      </c>
      <c r="S33" s="33" t="str">
        <f t="shared" si="8"/>
        <v>093553420</v>
      </c>
      <c r="T33" s="35" t="e">
        <f t="shared" si="9"/>
        <v>#VALUE!</v>
      </c>
      <c r="U33" s="33" t="str">
        <f t="shared" si="10"/>
        <v>093553420</v>
      </c>
      <c r="V33" s="34" t="str">
        <f t="shared" si="11"/>
        <v>093553420</v>
      </c>
      <c r="W33" s="35">
        <f t="shared" si="12"/>
        <v>1</v>
      </c>
      <c r="X33" s="38">
        <f t="shared" si="13"/>
        <v>1</v>
      </c>
      <c r="Y33" s="35">
        <f t="shared" si="14"/>
        <v>1</v>
      </c>
      <c r="Z33" s="36">
        <f t="shared" si="15"/>
        <v>1</v>
      </c>
      <c r="AA33" s="36">
        <f t="shared" si="16"/>
        <v>1</v>
      </c>
    </row>
    <row r="34" spans="1:27" ht="60" customHeight="1" x14ac:dyDescent="0.8">
      <c r="A34" s="3">
        <v>32</v>
      </c>
      <c r="B34" s="3" t="s">
        <v>103</v>
      </c>
      <c r="C34" s="3" t="s">
        <v>301</v>
      </c>
      <c r="D34" s="3" t="s">
        <v>104</v>
      </c>
      <c r="E34" s="3" t="s">
        <v>180</v>
      </c>
      <c r="F34" s="5" t="s">
        <v>105</v>
      </c>
      <c r="G34" s="5" t="s">
        <v>233</v>
      </c>
      <c r="H34" s="5" t="s">
        <v>234</v>
      </c>
      <c r="I34" s="3"/>
      <c r="J34" s="31"/>
      <c r="K34" s="32">
        <f t="shared" si="0"/>
        <v>1</v>
      </c>
      <c r="L34" s="33" t="str">
        <f t="shared" si="1"/>
        <v>180599489</v>
      </c>
      <c r="M34" s="34" t="str">
        <f t="shared" si="2"/>
        <v>180599489</v>
      </c>
      <c r="N34" s="35">
        <f t="shared" si="3"/>
        <v>1</v>
      </c>
      <c r="O34" s="35">
        <f t="shared" si="4"/>
        <v>1</v>
      </c>
      <c r="P34" s="35">
        <f t="shared" si="5"/>
        <v>1</v>
      </c>
      <c r="Q34" s="36">
        <f t="shared" si="6"/>
        <v>1</v>
      </c>
      <c r="R34" s="37" t="str">
        <f t="shared" si="7"/>
        <v>086 727 133</v>
      </c>
      <c r="S34" s="33" t="str">
        <f t="shared" si="8"/>
        <v>086727133</v>
      </c>
      <c r="T34" s="35" t="e">
        <f t="shared" si="9"/>
        <v>#VALUE!</v>
      </c>
      <c r="U34" s="33" t="str">
        <f t="shared" si="10"/>
        <v>086727133</v>
      </c>
      <c r="V34" s="34" t="str">
        <f t="shared" si="11"/>
        <v>086727133</v>
      </c>
      <c r="W34" s="35">
        <f t="shared" si="12"/>
        <v>1</v>
      </c>
      <c r="X34" s="38">
        <f t="shared" si="13"/>
        <v>1</v>
      </c>
      <c r="Y34" s="35">
        <f t="shared" si="14"/>
        <v>1</v>
      </c>
      <c r="Z34" s="36">
        <f t="shared" si="15"/>
        <v>1</v>
      </c>
      <c r="AA34" s="36">
        <f t="shared" si="16"/>
        <v>1</v>
      </c>
    </row>
    <row r="35" spans="1:27" ht="60" customHeight="1" x14ac:dyDescent="0.8">
      <c r="A35" s="3">
        <v>33</v>
      </c>
      <c r="B35" s="3" t="s">
        <v>106</v>
      </c>
      <c r="C35" s="3" t="s">
        <v>301</v>
      </c>
      <c r="D35" s="3" t="s">
        <v>107</v>
      </c>
      <c r="E35" s="3" t="s">
        <v>183</v>
      </c>
      <c r="F35" s="5" t="s">
        <v>108</v>
      </c>
      <c r="G35" s="5" t="s">
        <v>235</v>
      </c>
      <c r="H35" s="5" t="s">
        <v>236</v>
      </c>
      <c r="I35" s="3"/>
      <c r="J35" s="31"/>
      <c r="K35" s="32">
        <f t="shared" si="0"/>
        <v>1</v>
      </c>
      <c r="L35" s="33" t="str">
        <f t="shared" si="1"/>
        <v>50764738</v>
      </c>
      <c r="M35" s="34" t="str">
        <f t="shared" si="2"/>
        <v>50764738</v>
      </c>
      <c r="N35" s="35">
        <f t="shared" si="3"/>
        <v>2</v>
      </c>
      <c r="O35" s="35">
        <f t="shared" si="4"/>
        <v>1</v>
      </c>
      <c r="P35" s="35">
        <f t="shared" si="5"/>
        <v>1</v>
      </c>
      <c r="Q35" s="36">
        <f t="shared" si="6"/>
        <v>2</v>
      </c>
      <c r="R35" s="37" t="str">
        <f t="shared" si="7"/>
        <v>069400123</v>
      </c>
      <c r="S35" s="33" t="str">
        <f t="shared" si="8"/>
        <v>069400123</v>
      </c>
      <c r="T35" s="35" t="e">
        <f t="shared" si="9"/>
        <v>#VALUE!</v>
      </c>
      <c r="U35" s="33" t="str">
        <f t="shared" si="10"/>
        <v>069400123</v>
      </c>
      <c r="V35" s="34" t="str">
        <f t="shared" si="11"/>
        <v>069400123</v>
      </c>
      <c r="W35" s="35">
        <f t="shared" si="12"/>
        <v>1</v>
      </c>
      <c r="X35" s="38">
        <f t="shared" si="13"/>
        <v>1</v>
      </c>
      <c r="Y35" s="35">
        <f t="shared" si="14"/>
        <v>1</v>
      </c>
      <c r="Z35" s="36">
        <f t="shared" si="15"/>
        <v>1</v>
      </c>
      <c r="AA35" s="36">
        <f t="shared" si="16"/>
        <v>2</v>
      </c>
    </row>
    <row r="36" spans="1:27" ht="60" customHeight="1" x14ac:dyDescent="0.8">
      <c r="A36" s="3">
        <v>34</v>
      </c>
      <c r="B36" s="3" t="s">
        <v>109</v>
      </c>
      <c r="C36" s="3" t="s">
        <v>301</v>
      </c>
      <c r="D36" s="3" t="s">
        <v>110</v>
      </c>
      <c r="E36" s="3" t="s">
        <v>183</v>
      </c>
      <c r="F36" s="5" t="s">
        <v>111</v>
      </c>
      <c r="G36" s="5" t="s">
        <v>237</v>
      </c>
      <c r="H36" s="5" t="s">
        <v>238</v>
      </c>
      <c r="I36" s="3"/>
      <c r="J36" s="31"/>
      <c r="K36" s="32">
        <f t="shared" si="0"/>
        <v>1</v>
      </c>
      <c r="L36" s="33" t="str">
        <f t="shared" si="1"/>
        <v>11099743</v>
      </c>
      <c r="M36" s="34" t="str">
        <f t="shared" si="2"/>
        <v>11099743</v>
      </c>
      <c r="N36" s="35">
        <f t="shared" si="3"/>
        <v>2</v>
      </c>
      <c r="O36" s="35">
        <f t="shared" si="4"/>
        <v>1</v>
      </c>
      <c r="P36" s="35">
        <f t="shared" si="5"/>
        <v>1</v>
      </c>
      <c r="Q36" s="36">
        <f t="shared" si="6"/>
        <v>2</v>
      </c>
      <c r="R36" s="37" t="str">
        <f t="shared" si="7"/>
        <v>010 600 123</v>
      </c>
      <c r="S36" s="33" t="str">
        <f t="shared" si="8"/>
        <v>010600123</v>
      </c>
      <c r="T36" s="35" t="e">
        <f t="shared" si="9"/>
        <v>#VALUE!</v>
      </c>
      <c r="U36" s="33" t="str">
        <f t="shared" si="10"/>
        <v>010600123</v>
      </c>
      <c r="V36" s="34" t="str">
        <f t="shared" si="11"/>
        <v>010600123</v>
      </c>
      <c r="W36" s="35">
        <f t="shared" si="12"/>
        <v>1</v>
      </c>
      <c r="X36" s="38">
        <f t="shared" si="13"/>
        <v>1</v>
      </c>
      <c r="Y36" s="35">
        <f t="shared" si="14"/>
        <v>1</v>
      </c>
      <c r="Z36" s="36">
        <f t="shared" si="15"/>
        <v>1</v>
      </c>
      <c r="AA36" s="36">
        <f t="shared" si="16"/>
        <v>2</v>
      </c>
    </row>
    <row r="37" spans="1:27" ht="60" customHeight="1" x14ac:dyDescent="0.8">
      <c r="A37" s="3">
        <v>35</v>
      </c>
      <c r="B37" s="3" t="s">
        <v>112</v>
      </c>
      <c r="C37" s="3" t="s">
        <v>301</v>
      </c>
      <c r="D37" s="3" t="s">
        <v>113</v>
      </c>
      <c r="E37" s="3" t="s">
        <v>184</v>
      </c>
      <c r="F37" s="5" t="s">
        <v>114</v>
      </c>
      <c r="G37" s="5" t="s">
        <v>239</v>
      </c>
      <c r="H37" s="5" t="s">
        <v>240</v>
      </c>
      <c r="I37" s="3"/>
      <c r="J37" s="31"/>
      <c r="K37" s="32">
        <f t="shared" si="0"/>
        <v>1</v>
      </c>
      <c r="L37" s="33" t="str">
        <f t="shared" si="1"/>
        <v>180696456</v>
      </c>
      <c r="M37" s="34" t="str">
        <f t="shared" si="2"/>
        <v>180696456</v>
      </c>
      <c r="N37" s="35">
        <f t="shared" si="3"/>
        <v>1</v>
      </c>
      <c r="O37" s="35">
        <f t="shared" si="4"/>
        <v>1</v>
      </c>
      <c r="P37" s="35">
        <f t="shared" si="5"/>
        <v>1</v>
      </c>
      <c r="Q37" s="36">
        <f t="shared" si="6"/>
        <v>1</v>
      </c>
      <c r="R37" s="37" t="str">
        <f t="shared" si="7"/>
        <v>086 352 666</v>
      </c>
      <c r="S37" s="33" t="str">
        <f t="shared" si="8"/>
        <v>086352666</v>
      </c>
      <c r="T37" s="35" t="e">
        <f t="shared" si="9"/>
        <v>#VALUE!</v>
      </c>
      <c r="U37" s="33" t="str">
        <f t="shared" si="10"/>
        <v>086352666</v>
      </c>
      <c r="V37" s="34" t="str">
        <f t="shared" si="11"/>
        <v>086352666</v>
      </c>
      <c r="W37" s="35">
        <f t="shared" si="12"/>
        <v>1</v>
      </c>
      <c r="X37" s="38">
        <f t="shared" si="13"/>
        <v>1</v>
      </c>
      <c r="Y37" s="35">
        <f t="shared" si="14"/>
        <v>1</v>
      </c>
      <c r="Z37" s="36">
        <f t="shared" si="15"/>
        <v>1</v>
      </c>
      <c r="AA37" s="36">
        <f t="shared" si="16"/>
        <v>1</v>
      </c>
    </row>
    <row r="38" spans="1:27" ht="60" customHeight="1" x14ac:dyDescent="0.8">
      <c r="A38" s="3">
        <v>36</v>
      </c>
      <c r="B38" s="3" t="s">
        <v>115</v>
      </c>
      <c r="C38" s="3" t="s">
        <v>299</v>
      </c>
      <c r="D38" s="3" t="s">
        <v>116</v>
      </c>
      <c r="E38" s="3" t="s">
        <v>166</v>
      </c>
      <c r="F38" s="5" t="s">
        <v>117</v>
      </c>
      <c r="G38" s="5" t="s">
        <v>210</v>
      </c>
      <c r="H38" s="5" t="s">
        <v>241</v>
      </c>
      <c r="I38" s="3"/>
      <c r="J38" s="31"/>
      <c r="K38" s="32">
        <f t="shared" si="0"/>
        <v>1</v>
      </c>
      <c r="L38" s="33" t="str">
        <f t="shared" si="1"/>
        <v>គ្មាន</v>
      </c>
      <c r="M38" s="34" t="str">
        <f t="shared" si="2"/>
        <v>គ្មាន</v>
      </c>
      <c r="N38" s="35">
        <f t="shared" si="3"/>
        <v>2</v>
      </c>
      <c r="O38" s="35">
        <f t="shared" si="4"/>
        <v>1</v>
      </c>
      <c r="P38" s="35">
        <f t="shared" si="5"/>
        <v>2</v>
      </c>
      <c r="Q38" s="36">
        <f t="shared" si="6"/>
        <v>2</v>
      </c>
      <c r="R38" s="37" t="str">
        <f t="shared" si="7"/>
        <v>097 363 336 9</v>
      </c>
      <c r="S38" s="33" t="str">
        <f t="shared" si="8"/>
        <v>0973633369</v>
      </c>
      <c r="T38" s="35" t="e">
        <f t="shared" si="9"/>
        <v>#VALUE!</v>
      </c>
      <c r="U38" s="33" t="str">
        <f t="shared" si="10"/>
        <v>0973633369</v>
      </c>
      <c r="V38" s="34" t="str">
        <f t="shared" si="11"/>
        <v>0973633369</v>
      </c>
      <c r="W38" s="35">
        <f t="shared" si="12"/>
        <v>1</v>
      </c>
      <c r="X38" s="38">
        <f t="shared" si="13"/>
        <v>1</v>
      </c>
      <c r="Y38" s="35">
        <f t="shared" si="14"/>
        <v>1</v>
      </c>
      <c r="Z38" s="36">
        <f t="shared" si="15"/>
        <v>1</v>
      </c>
      <c r="AA38" s="36">
        <f t="shared" si="16"/>
        <v>2</v>
      </c>
    </row>
    <row r="39" spans="1:27" ht="60" customHeight="1" x14ac:dyDescent="0.8">
      <c r="A39" s="3">
        <v>37</v>
      </c>
      <c r="B39" s="3" t="s">
        <v>118</v>
      </c>
      <c r="C39" s="3" t="s">
        <v>301</v>
      </c>
      <c r="D39" s="3" t="s">
        <v>119</v>
      </c>
      <c r="E39" s="3" t="s">
        <v>177</v>
      </c>
      <c r="F39" s="5" t="s">
        <v>120</v>
      </c>
      <c r="G39" s="5" t="s">
        <v>242</v>
      </c>
      <c r="H39" s="5" t="s">
        <v>243</v>
      </c>
      <c r="I39" s="3"/>
      <c r="J39" s="31"/>
      <c r="K39" s="32">
        <f t="shared" si="0"/>
        <v>1</v>
      </c>
      <c r="L39" s="33" t="str">
        <f t="shared" si="1"/>
        <v>180882280</v>
      </c>
      <c r="M39" s="34" t="str">
        <f t="shared" si="2"/>
        <v>180882280</v>
      </c>
      <c r="N39" s="35">
        <f t="shared" si="3"/>
        <v>1</v>
      </c>
      <c r="O39" s="35">
        <f t="shared" si="4"/>
        <v>1</v>
      </c>
      <c r="P39" s="35">
        <f t="shared" si="5"/>
        <v>1</v>
      </c>
      <c r="Q39" s="36">
        <f t="shared" si="6"/>
        <v>1</v>
      </c>
      <c r="R39" s="37" t="str">
        <f t="shared" si="7"/>
        <v>096 753 5629</v>
      </c>
      <c r="S39" s="33" t="str">
        <f t="shared" si="8"/>
        <v>0967535629</v>
      </c>
      <c r="T39" s="35" t="e">
        <f t="shared" si="9"/>
        <v>#VALUE!</v>
      </c>
      <c r="U39" s="33" t="str">
        <f t="shared" si="10"/>
        <v>0967535629</v>
      </c>
      <c r="V39" s="34" t="str">
        <f t="shared" si="11"/>
        <v>0967535629</v>
      </c>
      <c r="W39" s="35">
        <f t="shared" si="12"/>
        <v>1</v>
      </c>
      <c r="X39" s="38">
        <f t="shared" si="13"/>
        <v>1</v>
      </c>
      <c r="Y39" s="35">
        <f t="shared" si="14"/>
        <v>1</v>
      </c>
      <c r="Z39" s="36">
        <f t="shared" si="15"/>
        <v>1</v>
      </c>
      <c r="AA39" s="36">
        <f t="shared" si="16"/>
        <v>1</v>
      </c>
    </row>
    <row r="40" spans="1:27" ht="60" customHeight="1" x14ac:dyDescent="0.8">
      <c r="A40" s="3">
        <v>38</v>
      </c>
      <c r="B40" s="3" t="s">
        <v>121</v>
      </c>
      <c r="C40" s="3" t="s">
        <v>301</v>
      </c>
      <c r="D40" s="3" t="s">
        <v>122</v>
      </c>
      <c r="E40" s="3" t="s">
        <v>169</v>
      </c>
      <c r="F40" s="5" t="s">
        <v>123</v>
      </c>
      <c r="G40" s="5" t="s">
        <v>271</v>
      </c>
      <c r="H40" s="5" t="s">
        <v>271</v>
      </c>
      <c r="I40" s="3"/>
      <c r="J40" s="31"/>
      <c r="K40" s="32">
        <f t="shared" si="0"/>
        <v>2</v>
      </c>
      <c r="L40" s="33" t="str">
        <f t="shared" si="1"/>
        <v>បរទេស</v>
      </c>
      <c r="M40" s="34" t="str">
        <f t="shared" si="2"/>
        <v>បរទេស</v>
      </c>
      <c r="N40" s="35">
        <f t="shared" si="3"/>
        <v>1</v>
      </c>
      <c r="O40" s="35">
        <f t="shared" si="4"/>
        <v>1</v>
      </c>
      <c r="P40" s="35">
        <f t="shared" si="5"/>
        <v>1</v>
      </c>
      <c r="Q40" s="36">
        <f t="shared" si="6"/>
        <v>1</v>
      </c>
      <c r="R40" s="37" t="str">
        <f t="shared" si="7"/>
        <v>បរទេស</v>
      </c>
      <c r="S40" s="33" t="str">
        <f t="shared" si="8"/>
        <v>បរទេស</v>
      </c>
      <c r="T40" s="35" t="e">
        <f t="shared" si="9"/>
        <v>#VALUE!</v>
      </c>
      <c r="U40" s="33" t="str">
        <f t="shared" si="10"/>
        <v>បរទេស</v>
      </c>
      <c r="V40" s="34" t="str">
        <f t="shared" si="11"/>
        <v>បរទេស</v>
      </c>
      <c r="W40" s="35">
        <f t="shared" si="12"/>
        <v>1</v>
      </c>
      <c r="X40" s="38">
        <f t="shared" si="13"/>
        <v>1</v>
      </c>
      <c r="Y40" s="35">
        <f t="shared" si="14"/>
        <v>1</v>
      </c>
      <c r="Z40" s="36">
        <f t="shared" si="15"/>
        <v>1</v>
      </c>
      <c r="AA40" s="36">
        <f t="shared" si="16"/>
        <v>2</v>
      </c>
    </row>
    <row r="41" spans="1:27" ht="60" customHeight="1" x14ac:dyDescent="0.8">
      <c r="A41" s="3">
        <v>39</v>
      </c>
      <c r="B41" s="3" t="s">
        <v>124</v>
      </c>
      <c r="C41" s="3" t="s">
        <v>301</v>
      </c>
      <c r="D41" s="3" t="s">
        <v>125</v>
      </c>
      <c r="E41" s="3" t="s">
        <v>185</v>
      </c>
      <c r="F41" s="5">
        <v>57</v>
      </c>
      <c r="G41" s="5" t="s">
        <v>246</v>
      </c>
      <c r="H41" s="5" t="s">
        <v>247</v>
      </c>
      <c r="I41" s="3"/>
      <c r="J41" s="31"/>
      <c r="K41" s="32">
        <f t="shared" si="0"/>
        <v>1</v>
      </c>
      <c r="L41" s="33" t="str">
        <f t="shared" si="1"/>
        <v>170417143</v>
      </c>
      <c r="M41" s="34" t="str">
        <f t="shared" si="2"/>
        <v>170417143</v>
      </c>
      <c r="N41" s="35">
        <f t="shared" si="3"/>
        <v>1</v>
      </c>
      <c r="O41" s="35">
        <f t="shared" si="4"/>
        <v>1</v>
      </c>
      <c r="P41" s="35">
        <f t="shared" si="5"/>
        <v>1</v>
      </c>
      <c r="Q41" s="36">
        <f t="shared" si="6"/>
        <v>1</v>
      </c>
      <c r="R41" s="37" t="str">
        <f t="shared" si="7"/>
        <v>092 497086</v>
      </c>
      <c r="S41" s="33" t="str">
        <f t="shared" si="8"/>
        <v>092497086</v>
      </c>
      <c r="T41" s="35" t="e">
        <f t="shared" si="9"/>
        <v>#VALUE!</v>
      </c>
      <c r="U41" s="33" t="str">
        <f t="shared" si="10"/>
        <v>092497086</v>
      </c>
      <c r="V41" s="34" t="str">
        <f t="shared" si="11"/>
        <v>092497086</v>
      </c>
      <c r="W41" s="35">
        <f t="shared" si="12"/>
        <v>1</v>
      </c>
      <c r="X41" s="38">
        <f t="shared" si="13"/>
        <v>1</v>
      </c>
      <c r="Y41" s="35">
        <f t="shared" si="14"/>
        <v>1</v>
      </c>
      <c r="Z41" s="36">
        <f t="shared" si="15"/>
        <v>1</v>
      </c>
      <c r="AA41" s="36">
        <f t="shared" si="16"/>
        <v>1</v>
      </c>
    </row>
    <row r="42" spans="1:27" ht="60" customHeight="1" x14ac:dyDescent="0.8">
      <c r="A42" s="3">
        <v>40</v>
      </c>
      <c r="B42" s="3" t="s">
        <v>126</v>
      </c>
      <c r="C42" s="3" t="s">
        <v>299</v>
      </c>
      <c r="D42" s="3" t="s">
        <v>127</v>
      </c>
      <c r="E42" s="3" t="s">
        <v>180</v>
      </c>
      <c r="F42" s="5" t="s">
        <v>128</v>
      </c>
      <c r="G42" s="5" t="s">
        <v>210</v>
      </c>
      <c r="H42" s="5" t="s">
        <v>248</v>
      </c>
      <c r="I42" s="3"/>
      <c r="J42" s="31"/>
      <c r="K42" s="32">
        <f t="shared" si="0"/>
        <v>1</v>
      </c>
      <c r="L42" s="33" t="str">
        <f t="shared" si="1"/>
        <v>គ្មាន</v>
      </c>
      <c r="M42" s="34" t="str">
        <f t="shared" si="2"/>
        <v>គ្មាន</v>
      </c>
      <c r="N42" s="35">
        <f t="shared" si="3"/>
        <v>2</v>
      </c>
      <c r="O42" s="35">
        <f t="shared" si="4"/>
        <v>1</v>
      </c>
      <c r="P42" s="35">
        <f t="shared" si="5"/>
        <v>2</v>
      </c>
      <c r="Q42" s="36">
        <f t="shared" si="6"/>
        <v>2</v>
      </c>
      <c r="R42" s="37" t="str">
        <f t="shared" si="7"/>
        <v>086 522 666</v>
      </c>
      <c r="S42" s="33" t="str">
        <f t="shared" si="8"/>
        <v>086522666</v>
      </c>
      <c r="T42" s="35" t="e">
        <f t="shared" si="9"/>
        <v>#VALUE!</v>
      </c>
      <c r="U42" s="33" t="str">
        <f t="shared" si="10"/>
        <v>086522666</v>
      </c>
      <c r="V42" s="34" t="str">
        <f t="shared" si="11"/>
        <v>086522666</v>
      </c>
      <c r="W42" s="35">
        <f t="shared" si="12"/>
        <v>1</v>
      </c>
      <c r="X42" s="38">
        <f t="shared" si="13"/>
        <v>1</v>
      </c>
      <c r="Y42" s="35">
        <f t="shared" si="14"/>
        <v>1</v>
      </c>
      <c r="Z42" s="36">
        <f t="shared" si="15"/>
        <v>1</v>
      </c>
      <c r="AA42" s="36">
        <f t="shared" si="16"/>
        <v>2</v>
      </c>
    </row>
    <row r="43" spans="1:27" ht="60" customHeight="1" x14ac:dyDescent="0.8">
      <c r="A43" s="3">
        <v>41</v>
      </c>
      <c r="B43" s="3" t="s">
        <v>129</v>
      </c>
      <c r="C43" s="3" t="s">
        <v>301</v>
      </c>
      <c r="D43" s="3" t="s">
        <v>130</v>
      </c>
      <c r="E43" s="3" t="s">
        <v>180</v>
      </c>
      <c r="F43" s="5" t="s">
        <v>131</v>
      </c>
      <c r="G43" s="5" t="s">
        <v>249</v>
      </c>
      <c r="H43" s="5" t="s">
        <v>250</v>
      </c>
      <c r="I43" s="3"/>
      <c r="J43" s="31"/>
      <c r="K43" s="32">
        <f t="shared" si="0"/>
        <v>1</v>
      </c>
      <c r="L43" s="33" t="str">
        <f t="shared" si="1"/>
        <v>150923710</v>
      </c>
      <c r="M43" s="34" t="str">
        <f t="shared" si="2"/>
        <v>150923710</v>
      </c>
      <c r="N43" s="35">
        <f t="shared" si="3"/>
        <v>1</v>
      </c>
      <c r="O43" s="35">
        <f t="shared" si="4"/>
        <v>1</v>
      </c>
      <c r="P43" s="35">
        <f t="shared" si="5"/>
        <v>1</v>
      </c>
      <c r="Q43" s="36">
        <f t="shared" si="6"/>
        <v>1</v>
      </c>
      <c r="R43" s="37" t="str">
        <f t="shared" si="7"/>
        <v>090 315 641</v>
      </c>
      <c r="S43" s="33" t="str">
        <f t="shared" si="8"/>
        <v>090315641</v>
      </c>
      <c r="T43" s="35" t="e">
        <f t="shared" si="9"/>
        <v>#VALUE!</v>
      </c>
      <c r="U43" s="33" t="str">
        <f t="shared" si="10"/>
        <v>090315641</v>
      </c>
      <c r="V43" s="34" t="str">
        <f t="shared" si="11"/>
        <v>090315641</v>
      </c>
      <c r="W43" s="35">
        <f t="shared" si="12"/>
        <v>1</v>
      </c>
      <c r="X43" s="38">
        <f t="shared" si="13"/>
        <v>1</v>
      </c>
      <c r="Y43" s="35">
        <f t="shared" si="14"/>
        <v>1</v>
      </c>
      <c r="Z43" s="36">
        <f t="shared" si="15"/>
        <v>1</v>
      </c>
      <c r="AA43" s="36">
        <f t="shared" si="16"/>
        <v>1</v>
      </c>
    </row>
    <row r="44" spans="1:27" ht="60" customHeight="1" x14ac:dyDescent="0.8">
      <c r="A44" s="3">
        <v>42</v>
      </c>
      <c r="B44" s="3" t="s">
        <v>132</v>
      </c>
      <c r="C44" s="3" t="s">
        <v>301</v>
      </c>
      <c r="D44" s="3" t="s">
        <v>133</v>
      </c>
      <c r="E44" s="3" t="s">
        <v>180</v>
      </c>
      <c r="F44" s="5" t="s">
        <v>134</v>
      </c>
      <c r="G44" s="5" t="s">
        <v>210</v>
      </c>
      <c r="H44" s="5" t="s">
        <v>251</v>
      </c>
      <c r="I44" s="3"/>
      <c r="J44" s="31"/>
      <c r="K44" s="32">
        <f t="shared" si="0"/>
        <v>1</v>
      </c>
      <c r="L44" s="33" t="str">
        <f t="shared" si="1"/>
        <v>គ្មាន</v>
      </c>
      <c r="M44" s="34" t="str">
        <f t="shared" si="2"/>
        <v>គ្មាន</v>
      </c>
      <c r="N44" s="35">
        <f t="shared" si="3"/>
        <v>2</v>
      </c>
      <c r="O44" s="35">
        <f t="shared" si="4"/>
        <v>1</v>
      </c>
      <c r="P44" s="35">
        <f t="shared" si="5"/>
        <v>2</v>
      </c>
      <c r="Q44" s="36">
        <f t="shared" si="6"/>
        <v>2</v>
      </c>
      <c r="R44" s="37" t="str">
        <f t="shared" si="7"/>
        <v>093 668 282</v>
      </c>
      <c r="S44" s="33" t="str">
        <f t="shared" si="8"/>
        <v>093668282</v>
      </c>
      <c r="T44" s="35" t="e">
        <f t="shared" si="9"/>
        <v>#VALUE!</v>
      </c>
      <c r="U44" s="33" t="str">
        <f t="shared" si="10"/>
        <v>093668282</v>
      </c>
      <c r="V44" s="34" t="str">
        <f t="shared" si="11"/>
        <v>093668282</v>
      </c>
      <c r="W44" s="35">
        <f t="shared" si="12"/>
        <v>1</v>
      </c>
      <c r="X44" s="38">
        <f t="shared" si="13"/>
        <v>1</v>
      </c>
      <c r="Y44" s="35">
        <f t="shared" si="14"/>
        <v>1</v>
      </c>
      <c r="Z44" s="36">
        <f t="shared" si="15"/>
        <v>1</v>
      </c>
      <c r="AA44" s="36">
        <f t="shared" si="16"/>
        <v>2</v>
      </c>
    </row>
    <row r="45" spans="1:27" ht="60" customHeight="1" x14ac:dyDescent="0.8">
      <c r="A45" s="3">
        <v>43</v>
      </c>
      <c r="B45" s="3" t="s">
        <v>135</v>
      </c>
      <c r="C45" s="3" t="s">
        <v>301</v>
      </c>
      <c r="D45" s="3" t="s">
        <v>136</v>
      </c>
      <c r="E45" s="3" t="s">
        <v>166</v>
      </c>
      <c r="F45" s="5">
        <v>69</v>
      </c>
      <c r="G45" s="5" t="s">
        <v>210</v>
      </c>
      <c r="H45" s="5" t="s">
        <v>252</v>
      </c>
      <c r="I45" s="3"/>
      <c r="J45" s="31"/>
      <c r="K45" s="32">
        <f t="shared" si="0"/>
        <v>1</v>
      </c>
      <c r="L45" s="33" t="str">
        <f t="shared" si="1"/>
        <v>គ្មាន</v>
      </c>
      <c r="M45" s="34" t="str">
        <f t="shared" si="2"/>
        <v>គ្មាន</v>
      </c>
      <c r="N45" s="35">
        <f t="shared" si="3"/>
        <v>2</v>
      </c>
      <c r="O45" s="35">
        <f t="shared" si="4"/>
        <v>1</v>
      </c>
      <c r="P45" s="35">
        <f t="shared" si="5"/>
        <v>2</v>
      </c>
      <c r="Q45" s="36">
        <f t="shared" si="6"/>
        <v>2</v>
      </c>
      <c r="R45" s="37" t="str">
        <f t="shared" si="7"/>
        <v>092 947 004</v>
      </c>
      <c r="S45" s="33" t="str">
        <f t="shared" si="8"/>
        <v>092947004</v>
      </c>
      <c r="T45" s="35" t="e">
        <f t="shared" si="9"/>
        <v>#VALUE!</v>
      </c>
      <c r="U45" s="33" t="str">
        <f t="shared" si="10"/>
        <v>092947004</v>
      </c>
      <c r="V45" s="34" t="str">
        <f t="shared" si="11"/>
        <v>092947004</v>
      </c>
      <c r="W45" s="35">
        <f t="shared" si="12"/>
        <v>1</v>
      </c>
      <c r="X45" s="38">
        <f t="shared" si="13"/>
        <v>1</v>
      </c>
      <c r="Y45" s="35">
        <f t="shared" si="14"/>
        <v>1</v>
      </c>
      <c r="Z45" s="36">
        <f t="shared" si="15"/>
        <v>1</v>
      </c>
      <c r="AA45" s="36">
        <f t="shared" si="16"/>
        <v>2</v>
      </c>
    </row>
    <row r="46" spans="1:27" ht="60" customHeight="1" x14ac:dyDescent="0.8">
      <c r="A46" s="3">
        <v>44</v>
      </c>
      <c r="B46" s="3" t="s">
        <v>137</v>
      </c>
      <c r="C46" s="3" t="s">
        <v>299</v>
      </c>
      <c r="D46" s="3" t="s">
        <v>138</v>
      </c>
      <c r="E46" s="3" t="s">
        <v>178</v>
      </c>
      <c r="F46" s="5">
        <v>70</v>
      </c>
      <c r="G46" s="5" t="s">
        <v>210</v>
      </c>
      <c r="H46" s="5" t="s">
        <v>253</v>
      </c>
      <c r="I46" s="3"/>
      <c r="J46" s="31"/>
      <c r="K46" s="32">
        <f t="shared" si="0"/>
        <v>1</v>
      </c>
      <c r="L46" s="33" t="str">
        <f t="shared" si="1"/>
        <v>គ្មាន</v>
      </c>
      <c r="M46" s="34" t="str">
        <f t="shared" si="2"/>
        <v>គ្មាន</v>
      </c>
      <c r="N46" s="35">
        <f t="shared" si="3"/>
        <v>2</v>
      </c>
      <c r="O46" s="35">
        <f t="shared" si="4"/>
        <v>1</v>
      </c>
      <c r="P46" s="35">
        <f t="shared" si="5"/>
        <v>2</v>
      </c>
      <c r="Q46" s="36">
        <f t="shared" si="6"/>
        <v>2</v>
      </c>
      <c r="R46" s="37" t="str">
        <f t="shared" si="7"/>
        <v>010 50 50 62</v>
      </c>
      <c r="S46" s="33" t="str">
        <f t="shared" si="8"/>
        <v>010505062</v>
      </c>
      <c r="T46" s="35" t="e">
        <f t="shared" si="9"/>
        <v>#VALUE!</v>
      </c>
      <c r="U46" s="33" t="str">
        <f t="shared" si="10"/>
        <v>010505062</v>
      </c>
      <c r="V46" s="34" t="str">
        <f t="shared" si="11"/>
        <v>010505062</v>
      </c>
      <c r="W46" s="35">
        <f t="shared" si="12"/>
        <v>1</v>
      </c>
      <c r="X46" s="38">
        <f t="shared" si="13"/>
        <v>1</v>
      </c>
      <c r="Y46" s="35">
        <f t="shared" si="14"/>
        <v>1</v>
      </c>
      <c r="Z46" s="36">
        <f t="shared" si="15"/>
        <v>1</v>
      </c>
      <c r="AA46" s="36">
        <f t="shared" si="16"/>
        <v>2</v>
      </c>
    </row>
    <row r="47" spans="1:27" ht="60" customHeight="1" x14ac:dyDescent="0.8">
      <c r="A47" s="3">
        <v>45</v>
      </c>
      <c r="B47" s="3" t="s">
        <v>139</v>
      </c>
      <c r="C47" s="3" t="s">
        <v>299</v>
      </c>
      <c r="D47" s="3" t="s">
        <v>140</v>
      </c>
      <c r="E47" s="3" t="s">
        <v>169</v>
      </c>
      <c r="F47" s="5" t="s">
        <v>141</v>
      </c>
      <c r="G47" s="5" t="s">
        <v>254</v>
      </c>
      <c r="H47" s="5" t="s">
        <v>255</v>
      </c>
      <c r="I47" s="3"/>
      <c r="J47" s="31"/>
      <c r="K47" s="32">
        <f t="shared" si="0"/>
        <v>1</v>
      </c>
      <c r="L47" s="33" t="str">
        <f t="shared" si="1"/>
        <v>170751858</v>
      </c>
      <c r="M47" s="34" t="str">
        <f t="shared" si="2"/>
        <v>170751858</v>
      </c>
      <c r="N47" s="35">
        <f t="shared" si="3"/>
        <v>1</v>
      </c>
      <c r="O47" s="35">
        <f t="shared" si="4"/>
        <v>1</v>
      </c>
      <c r="P47" s="35">
        <f t="shared" si="5"/>
        <v>1</v>
      </c>
      <c r="Q47" s="36">
        <f t="shared" si="6"/>
        <v>1</v>
      </c>
      <c r="R47" s="37" t="str">
        <f t="shared" si="7"/>
        <v>016 72 13 95</v>
      </c>
      <c r="S47" s="33" t="str">
        <f t="shared" si="8"/>
        <v>016721395</v>
      </c>
      <c r="T47" s="35" t="e">
        <f t="shared" si="9"/>
        <v>#VALUE!</v>
      </c>
      <c r="U47" s="33" t="str">
        <f t="shared" si="10"/>
        <v>016721395</v>
      </c>
      <c r="V47" s="34" t="str">
        <f t="shared" si="11"/>
        <v>016721395</v>
      </c>
      <c r="W47" s="35">
        <f t="shared" si="12"/>
        <v>1</v>
      </c>
      <c r="X47" s="38">
        <f t="shared" si="13"/>
        <v>1</v>
      </c>
      <c r="Y47" s="35">
        <f t="shared" si="14"/>
        <v>1</v>
      </c>
      <c r="Z47" s="36">
        <f t="shared" si="15"/>
        <v>1</v>
      </c>
      <c r="AA47" s="36">
        <f t="shared" si="16"/>
        <v>1</v>
      </c>
    </row>
    <row r="48" spans="1:27" ht="60" customHeight="1" x14ac:dyDescent="0.8">
      <c r="A48" s="3">
        <v>46</v>
      </c>
      <c r="B48" s="3" t="s">
        <v>142</v>
      </c>
      <c r="C48" s="3" t="s">
        <v>301</v>
      </c>
      <c r="D48" s="3" t="s">
        <v>143</v>
      </c>
      <c r="E48" s="3" t="s">
        <v>169</v>
      </c>
      <c r="F48" s="5" t="s">
        <v>144</v>
      </c>
      <c r="G48" s="5" t="s">
        <v>256</v>
      </c>
      <c r="H48" s="5" t="s">
        <v>257</v>
      </c>
      <c r="I48" s="3"/>
      <c r="J48" s="31"/>
      <c r="K48" s="32">
        <f t="shared" si="0"/>
        <v>1</v>
      </c>
      <c r="L48" s="33" t="str">
        <f t="shared" si="1"/>
        <v>180518857</v>
      </c>
      <c r="M48" s="34" t="str">
        <f t="shared" si="2"/>
        <v>180518857</v>
      </c>
      <c r="N48" s="35">
        <f t="shared" si="3"/>
        <v>1</v>
      </c>
      <c r="O48" s="35">
        <f t="shared" si="4"/>
        <v>1</v>
      </c>
      <c r="P48" s="35">
        <f t="shared" si="5"/>
        <v>1</v>
      </c>
      <c r="Q48" s="36">
        <f t="shared" si="6"/>
        <v>1</v>
      </c>
      <c r="R48" s="37" t="str">
        <f t="shared" si="7"/>
        <v>096 548 8655</v>
      </c>
      <c r="S48" s="33" t="str">
        <f t="shared" si="8"/>
        <v>0965488655</v>
      </c>
      <c r="T48" s="35" t="e">
        <f t="shared" si="9"/>
        <v>#VALUE!</v>
      </c>
      <c r="U48" s="33" t="str">
        <f t="shared" si="10"/>
        <v>0965488655</v>
      </c>
      <c r="V48" s="34" t="str">
        <f t="shared" si="11"/>
        <v>0965488655</v>
      </c>
      <c r="W48" s="35">
        <f t="shared" si="12"/>
        <v>1</v>
      </c>
      <c r="X48" s="38">
        <f t="shared" si="13"/>
        <v>1</v>
      </c>
      <c r="Y48" s="35">
        <f t="shared" si="14"/>
        <v>1</v>
      </c>
      <c r="Z48" s="36">
        <f t="shared" si="15"/>
        <v>1</v>
      </c>
      <c r="AA48" s="36">
        <f t="shared" si="16"/>
        <v>1</v>
      </c>
    </row>
    <row r="49" spans="1:27" ht="60" customHeight="1" x14ac:dyDescent="0.8">
      <c r="A49" s="3">
        <v>47</v>
      </c>
      <c r="B49" s="3" t="s">
        <v>145</v>
      </c>
      <c r="C49" s="3" t="s">
        <v>301</v>
      </c>
      <c r="D49" s="3" t="s">
        <v>146</v>
      </c>
      <c r="E49" s="3" t="s">
        <v>176</v>
      </c>
      <c r="F49" s="5" t="s">
        <v>147</v>
      </c>
      <c r="G49" s="5" t="s">
        <v>258</v>
      </c>
      <c r="H49" s="5" t="s">
        <v>259</v>
      </c>
      <c r="I49" s="3"/>
      <c r="J49" s="31"/>
      <c r="K49" s="32">
        <f t="shared" si="0"/>
        <v>1</v>
      </c>
      <c r="L49" s="33" t="str">
        <f t="shared" si="1"/>
        <v>180861553</v>
      </c>
      <c r="M49" s="34" t="str">
        <f t="shared" si="2"/>
        <v>180861553</v>
      </c>
      <c r="N49" s="35">
        <f t="shared" si="3"/>
        <v>1</v>
      </c>
      <c r="O49" s="35">
        <f t="shared" si="4"/>
        <v>1</v>
      </c>
      <c r="P49" s="35">
        <f t="shared" si="5"/>
        <v>1</v>
      </c>
      <c r="Q49" s="36">
        <f t="shared" si="6"/>
        <v>1</v>
      </c>
      <c r="R49" s="37" t="str">
        <f t="shared" si="7"/>
        <v>0966614146</v>
      </c>
      <c r="S49" s="33" t="str">
        <f t="shared" si="8"/>
        <v>0966614146</v>
      </c>
      <c r="T49" s="35" t="e">
        <f t="shared" si="9"/>
        <v>#VALUE!</v>
      </c>
      <c r="U49" s="33" t="str">
        <f t="shared" si="10"/>
        <v>0966614146</v>
      </c>
      <c r="V49" s="34" t="str">
        <f t="shared" si="11"/>
        <v>0966614146</v>
      </c>
      <c r="W49" s="35">
        <f t="shared" si="12"/>
        <v>1</v>
      </c>
      <c r="X49" s="38">
        <f t="shared" si="13"/>
        <v>1</v>
      </c>
      <c r="Y49" s="35">
        <f t="shared" si="14"/>
        <v>1</v>
      </c>
      <c r="Z49" s="36">
        <f t="shared" si="15"/>
        <v>1</v>
      </c>
      <c r="AA49" s="36">
        <f t="shared" si="16"/>
        <v>1</v>
      </c>
    </row>
    <row r="50" spans="1:27" ht="60" customHeight="1" x14ac:dyDescent="0.8">
      <c r="A50" s="3">
        <v>48</v>
      </c>
      <c r="B50" s="3" t="s">
        <v>148</v>
      </c>
      <c r="C50" s="3" t="s">
        <v>301</v>
      </c>
      <c r="D50" s="3" t="s">
        <v>149</v>
      </c>
      <c r="E50" s="3" t="s">
        <v>182</v>
      </c>
      <c r="F50" s="5">
        <v>75</v>
      </c>
      <c r="G50" s="5" t="s">
        <v>210</v>
      </c>
      <c r="H50" s="5" t="s">
        <v>260</v>
      </c>
      <c r="I50" s="3"/>
      <c r="J50" s="31"/>
      <c r="K50" s="32">
        <f t="shared" si="0"/>
        <v>1</v>
      </c>
      <c r="L50" s="33" t="str">
        <f t="shared" si="1"/>
        <v>គ្មាន</v>
      </c>
      <c r="M50" s="34" t="str">
        <f t="shared" si="2"/>
        <v>គ្មាន</v>
      </c>
      <c r="N50" s="35">
        <f t="shared" si="3"/>
        <v>2</v>
      </c>
      <c r="O50" s="35">
        <f t="shared" si="4"/>
        <v>1</v>
      </c>
      <c r="P50" s="35">
        <f t="shared" si="5"/>
        <v>2</v>
      </c>
      <c r="Q50" s="36">
        <f t="shared" si="6"/>
        <v>2</v>
      </c>
      <c r="R50" s="37" t="str">
        <f t="shared" si="7"/>
        <v>086344666</v>
      </c>
      <c r="S50" s="33" t="str">
        <f t="shared" si="8"/>
        <v>086344666</v>
      </c>
      <c r="T50" s="35" t="e">
        <f t="shared" si="9"/>
        <v>#VALUE!</v>
      </c>
      <c r="U50" s="33" t="str">
        <f t="shared" si="10"/>
        <v>086344666</v>
      </c>
      <c r="V50" s="34" t="str">
        <f t="shared" si="11"/>
        <v>086344666</v>
      </c>
      <c r="W50" s="35">
        <f t="shared" si="12"/>
        <v>1</v>
      </c>
      <c r="X50" s="38">
        <f t="shared" si="13"/>
        <v>1</v>
      </c>
      <c r="Y50" s="35">
        <f t="shared" si="14"/>
        <v>1</v>
      </c>
      <c r="Z50" s="36">
        <f t="shared" si="15"/>
        <v>1</v>
      </c>
      <c r="AA50" s="36">
        <f t="shared" si="16"/>
        <v>2</v>
      </c>
    </row>
    <row r="51" spans="1:27" ht="60" customHeight="1" x14ac:dyDescent="0.8">
      <c r="A51" s="3">
        <v>49</v>
      </c>
      <c r="B51" s="3" t="s">
        <v>150</v>
      </c>
      <c r="C51" s="3" t="s">
        <v>299</v>
      </c>
      <c r="D51" s="3" t="s">
        <v>151</v>
      </c>
      <c r="E51" s="3" t="s">
        <v>166</v>
      </c>
      <c r="F51" s="5">
        <v>76</v>
      </c>
      <c r="G51" s="5" t="s">
        <v>210</v>
      </c>
      <c r="H51" s="5" t="s">
        <v>261</v>
      </c>
      <c r="I51" s="3"/>
      <c r="J51" s="31"/>
      <c r="K51" s="32">
        <f t="shared" si="0"/>
        <v>1</v>
      </c>
      <c r="L51" s="33" t="str">
        <f t="shared" si="1"/>
        <v>គ្មាន</v>
      </c>
      <c r="M51" s="34" t="str">
        <f t="shared" si="2"/>
        <v>គ្មាន</v>
      </c>
      <c r="N51" s="35">
        <f t="shared" si="3"/>
        <v>2</v>
      </c>
      <c r="O51" s="35">
        <f t="shared" si="4"/>
        <v>1</v>
      </c>
      <c r="P51" s="35">
        <f t="shared" si="5"/>
        <v>2</v>
      </c>
      <c r="Q51" s="36">
        <f t="shared" si="6"/>
        <v>2</v>
      </c>
      <c r="R51" s="37" t="str">
        <f t="shared" si="7"/>
        <v>085 834 271</v>
      </c>
      <c r="S51" s="33" t="str">
        <f t="shared" si="8"/>
        <v>085834271</v>
      </c>
      <c r="T51" s="35" t="e">
        <f t="shared" si="9"/>
        <v>#VALUE!</v>
      </c>
      <c r="U51" s="33" t="str">
        <f t="shared" si="10"/>
        <v>085834271</v>
      </c>
      <c r="V51" s="34" t="str">
        <f t="shared" si="11"/>
        <v>085834271</v>
      </c>
      <c r="W51" s="35">
        <f t="shared" si="12"/>
        <v>1</v>
      </c>
      <c r="X51" s="38">
        <f t="shared" si="13"/>
        <v>1</v>
      </c>
      <c r="Y51" s="35">
        <f t="shared" si="14"/>
        <v>1</v>
      </c>
      <c r="Z51" s="36">
        <f t="shared" si="15"/>
        <v>1</v>
      </c>
      <c r="AA51" s="36">
        <f t="shared" si="16"/>
        <v>2</v>
      </c>
    </row>
    <row r="52" spans="1:27" ht="60" customHeight="1" x14ac:dyDescent="0.8">
      <c r="A52" s="3">
        <v>50</v>
      </c>
      <c r="B52" s="3" t="s">
        <v>152</v>
      </c>
      <c r="C52" s="3" t="s">
        <v>301</v>
      </c>
      <c r="D52" s="3" t="s">
        <v>153</v>
      </c>
      <c r="E52" s="3" t="s">
        <v>176</v>
      </c>
      <c r="F52" s="5" t="s">
        <v>154</v>
      </c>
      <c r="G52" s="5" t="s">
        <v>262</v>
      </c>
      <c r="H52" s="5" t="s">
        <v>263</v>
      </c>
      <c r="I52" s="3"/>
      <c r="J52" s="31"/>
      <c r="K52" s="32">
        <f t="shared" si="0"/>
        <v>1</v>
      </c>
      <c r="L52" s="33" t="str">
        <f t="shared" si="1"/>
        <v>180546448</v>
      </c>
      <c r="M52" s="34" t="str">
        <f t="shared" si="2"/>
        <v>180546448</v>
      </c>
      <c r="N52" s="35">
        <f t="shared" si="3"/>
        <v>1</v>
      </c>
      <c r="O52" s="35">
        <f t="shared" si="4"/>
        <v>1</v>
      </c>
      <c r="P52" s="35">
        <f t="shared" si="5"/>
        <v>1</v>
      </c>
      <c r="Q52" s="36">
        <f t="shared" si="6"/>
        <v>1</v>
      </c>
      <c r="R52" s="37" t="str">
        <f t="shared" si="7"/>
        <v>0965853602</v>
      </c>
      <c r="S52" s="33" t="str">
        <f t="shared" si="8"/>
        <v>0965853602</v>
      </c>
      <c r="T52" s="35" t="e">
        <f t="shared" si="9"/>
        <v>#VALUE!</v>
      </c>
      <c r="U52" s="33" t="str">
        <f t="shared" si="10"/>
        <v>0965853602</v>
      </c>
      <c r="V52" s="34" t="str">
        <f t="shared" si="11"/>
        <v>0965853602</v>
      </c>
      <c r="W52" s="35">
        <f t="shared" si="12"/>
        <v>1</v>
      </c>
      <c r="X52" s="38">
        <f t="shared" si="13"/>
        <v>1</v>
      </c>
      <c r="Y52" s="35">
        <f t="shared" si="14"/>
        <v>1</v>
      </c>
      <c r="Z52" s="36">
        <f t="shared" si="15"/>
        <v>1</v>
      </c>
      <c r="AA52" s="36">
        <f t="shared" si="16"/>
        <v>1</v>
      </c>
    </row>
    <row r="53" spans="1:27" ht="60" customHeight="1" x14ac:dyDescent="0.8">
      <c r="A53" s="3">
        <v>51</v>
      </c>
      <c r="B53" s="3" t="s">
        <v>155</v>
      </c>
      <c r="C53" s="3" t="s">
        <v>301</v>
      </c>
      <c r="D53" s="3" t="s">
        <v>156</v>
      </c>
      <c r="E53" s="3" t="s">
        <v>176</v>
      </c>
      <c r="F53" s="5" t="s">
        <v>157</v>
      </c>
      <c r="G53" s="5" t="s">
        <v>264</v>
      </c>
      <c r="H53" s="5" t="s">
        <v>265</v>
      </c>
      <c r="I53" s="3"/>
      <c r="J53" s="31"/>
      <c r="K53" s="32">
        <f t="shared" si="0"/>
        <v>1</v>
      </c>
      <c r="L53" s="33" t="str">
        <f t="shared" si="1"/>
        <v>170360800</v>
      </c>
      <c r="M53" s="34" t="str">
        <f t="shared" si="2"/>
        <v>170360800</v>
      </c>
      <c r="N53" s="35">
        <f t="shared" si="3"/>
        <v>1</v>
      </c>
      <c r="O53" s="35">
        <f t="shared" si="4"/>
        <v>1</v>
      </c>
      <c r="P53" s="35">
        <f t="shared" si="5"/>
        <v>1</v>
      </c>
      <c r="Q53" s="36">
        <f t="shared" si="6"/>
        <v>1</v>
      </c>
      <c r="R53" s="37" t="str">
        <f t="shared" si="7"/>
        <v>081 722 335</v>
      </c>
      <c r="S53" s="33" t="str">
        <f t="shared" si="8"/>
        <v>081722335</v>
      </c>
      <c r="T53" s="35" t="e">
        <f t="shared" si="9"/>
        <v>#VALUE!</v>
      </c>
      <c r="U53" s="33" t="str">
        <f t="shared" si="10"/>
        <v>081722335</v>
      </c>
      <c r="V53" s="34" t="str">
        <f t="shared" si="11"/>
        <v>081722335</v>
      </c>
      <c r="W53" s="35">
        <f t="shared" si="12"/>
        <v>1</v>
      </c>
      <c r="X53" s="38">
        <f t="shared" si="13"/>
        <v>1</v>
      </c>
      <c r="Y53" s="35">
        <f t="shared" si="14"/>
        <v>1</v>
      </c>
      <c r="Z53" s="36">
        <f t="shared" si="15"/>
        <v>1</v>
      </c>
      <c r="AA53" s="36">
        <f t="shared" si="16"/>
        <v>1</v>
      </c>
    </row>
    <row r="54" spans="1:27" ht="60" customHeight="1" x14ac:dyDescent="0.8">
      <c r="A54" s="3">
        <v>52</v>
      </c>
      <c r="B54" s="3" t="s">
        <v>158</v>
      </c>
      <c r="C54" s="3" t="s">
        <v>299</v>
      </c>
      <c r="D54" s="3" t="s">
        <v>159</v>
      </c>
      <c r="E54" s="3" t="s">
        <v>179</v>
      </c>
      <c r="F54" s="5">
        <v>82</v>
      </c>
      <c r="G54" s="5" t="s">
        <v>210</v>
      </c>
      <c r="H54" s="5" t="s">
        <v>266</v>
      </c>
      <c r="I54" s="3"/>
      <c r="J54" s="31"/>
      <c r="K54" s="32">
        <f t="shared" si="0"/>
        <v>1</v>
      </c>
      <c r="L54" s="33" t="str">
        <f t="shared" si="1"/>
        <v>គ្មាន</v>
      </c>
      <c r="M54" s="34" t="str">
        <f t="shared" si="2"/>
        <v>គ្មាន</v>
      </c>
      <c r="N54" s="35">
        <f t="shared" si="3"/>
        <v>2</v>
      </c>
      <c r="O54" s="35">
        <f t="shared" si="4"/>
        <v>1</v>
      </c>
      <c r="P54" s="35">
        <f t="shared" si="5"/>
        <v>2</v>
      </c>
      <c r="Q54" s="36">
        <f t="shared" si="6"/>
        <v>2</v>
      </c>
      <c r="R54" s="37" t="str">
        <f t="shared" si="7"/>
        <v>093​ 466 ​131</v>
      </c>
      <c r="S54" s="33" t="str">
        <f t="shared" si="8"/>
        <v>093466131</v>
      </c>
      <c r="T54" s="35" t="e">
        <f t="shared" si="9"/>
        <v>#VALUE!</v>
      </c>
      <c r="U54" s="33" t="str">
        <f t="shared" si="10"/>
        <v>093466131</v>
      </c>
      <c r="V54" s="34" t="str">
        <f t="shared" si="11"/>
        <v>093466131</v>
      </c>
      <c r="W54" s="35">
        <f t="shared" si="12"/>
        <v>1</v>
      </c>
      <c r="X54" s="38">
        <f t="shared" si="13"/>
        <v>1</v>
      </c>
      <c r="Y54" s="35">
        <f t="shared" si="14"/>
        <v>1</v>
      </c>
      <c r="Z54" s="36">
        <f t="shared" si="15"/>
        <v>1</v>
      </c>
      <c r="AA54" s="36">
        <f t="shared" si="16"/>
        <v>2</v>
      </c>
    </row>
    <row r="55" spans="1:27" ht="60" customHeight="1" x14ac:dyDescent="0.8">
      <c r="A55" s="3">
        <v>53</v>
      </c>
      <c r="B55" s="3" t="s">
        <v>160</v>
      </c>
      <c r="C55" s="3" t="s">
        <v>299</v>
      </c>
      <c r="D55" s="3" t="s">
        <v>161</v>
      </c>
      <c r="E55" s="3" t="s">
        <v>166</v>
      </c>
      <c r="F55" s="5">
        <v>83</v>
      </c>
      <c r="G55" s="5" t="s">
        <v>210</v>
      </c>
      <c r="H55" s="5" t="s">
        <v>267</v>
      </c>
      <c r="I55" s="3"/>
      <c r="J55" s="31"/>
      <c r="K55" s="32">
        <f t="shared" si="0"/>
        <v>1</v>
      </c>
      <c r="L55" s="33" t="str">
        <f t="shared" si="1"/>
        <v>គ្មាន</v>
      </c>
      <c r="M55" s="34" t="str">
        <f t="shared" si="2"/>
        <v>គ្មាន</v>
      </c>
      <c r="N55" s="35">
        <f t="shared" si="3"/>
        <v>2</v>
      </c>
      <c r="O55" s="35">
        <f t="shared" si="4"/>
        <v>1</v>
      </c>
      <c r="P55" s="35">
        <f t="shared" si="5"/>
        <v>2</v>
      </c>
      <c r="Q55" s="36">
        <f t="shared" si="6"/>
        <v>2</v>
      </c>
      <c r="R55" s="37" t="str">
        <f t="shared" si="7"/>
        <v>096 249 524 6</v>
      </c>
      <c r="S55" s="33" t="str">
        <f t="shared" si="8"/>
        <v>0962495246</v>
      </c>
      <c r="T55" s="35" t="e">
        <f t="shared" si="9"/>
        <v>#VALUE!</v>
      </c>
      <c r="U55" s="33" t="str">
        <f t="shared" si="10"/>
        <v>0962495246</v>
      </c>
      <c r="V55" s="34" t="str">
        <f t="shared" si="11"/>
        <v>0962495246</v>
      </c>
      <c r="W55" s="35">
        <f t="shared" si="12"/>
        <v>1</v>
      </c>
      <c r="X55" s="38">
        <f t="shared" si="13"/>
        <v>1</v>
      </c>
      <c r="Y55" s="35">
        <f t="shared" si="14"/>
        <v>1</v>
      </c>
      <c r="Z55" s="36">
        <f t="shared" si="15"/>
        <v>1</v>
      </c>
      <c r="AA55" s="36">
        <f t="shared" si="16"/>
        <v>2</v>
      </c>
    </row>
    <row r="56" spans="1:27" ht="60" customHeight="1" x14ac:dyDescent="0.8">
      <c r="A56" s="3">
        <v>54</v>
      </c>
      <c r="B56" s="3" t="s">
        <v>162</v>
      </c>
      <c r="C56" s="3" t="s">
        <v>299</v>
      </c>
      <c r="D56" s="3" t="s">
        <v>163</v>
      </c>
      <c r="E56" s="3" t="s">
        <v>179</v>
      </c>
      <c r="F56" s="5">
        <v>86</v>
      </c>
      <c r="G56" s="5" t="s">
        <v>210</v>
      </c>
      <c r="H56" s="5" t="s">
        <v>268</v>
      </c>
      <c r="I56" s="3"/>
      <c r="J56" s="31"/>
      <c r="K56" s="32">
        <f t="shared" si="0"/>
        <v>1</v>
      </c>
      <c r="L56" s="33" t="str">
        <f t="shared" si="1"/>
        <v>គ្មាន</v>
      </c>
      <c r="M56" s="34" t="str">
        <f t="shared" si="2"/>
        <v>គ្មាន</v>
      </c>
      <c r="N56" s="35">
        <f t="shared" si="3"/>
        <v>2</v>
      </c>
      <c r="O56" s="35">
        <f t="shared" si="4"/>
        <v>1</v>
      </c>
      <c r="P56" s="35">
        <f t="shared" si="5"/>
        <v>2</v>
      </c>
      <c r="Q56" s="36">
        <f t="shared" si="6"/>
        <v>2</v>
      </c>
      <c r="R56" s="37" t="str">
        <f t="shared" si="7"/>
        <v>012 228 501</v>
      </c>
      <c r="S56" s="33" t="str">
        <f t="shared" si="8"/>
        <v>012228501</v>
      </c>
      <c r="T56" s="35" t="e">
        <f t="shared" si="9"/>
        <v>#VALUE!</v>
      </c>
      <c r="U56" s="33" t="str">
        <f t="shared" si="10"/>
        <v>012228501</v>
      </c>
      <c r="V56" s="34" t="str">
        <f t="shared" si="11"/>
        <v>012228501</v>
      </c>
      <c r="W56" s="35">
        <f t="shared" si="12"/>
        <v>1</v>
      </c>
      <c r="X56" s="38">
        <f t="shared" si="13"/>
        <v>1</v>
      </c>
      <c r="Y56" s="35">
        <f t="shared" si="14"/>
        <v>1</v>
      </c>
      <c r="Z56" s="36">
        <f t="shared" si="15"/>
        <v>1</v>
      </c>
      <c r="AA56" s="36">
        <f t="shared" si="16"/>
        <v>2</v>
      </c>
    </row>
    <row r="57" spans="1:27" x14ac:dyDescent="0.8">
      <c r="A57" s="47"/>
      <c r="B57" s="47"/>
      <c r="C57" s="47"/>
      <c r="D57" s="47"/>
      <c r="E57" s="47"/>
      <c r="F57" s="48"/>
      <c r="G57" s="48"/>
      <c r="H57" s="48"/>
      <c r="I57" s="47"/>
    </row>
    <row r="58" spans="1:27" x14ac:dyDescent="0.8">
      <c r="A58" s="47"/>
      <c r="B58" s="47"/>
      <c r="C58" s="47"/>
      <c r="D58" s="47"/>
      <c r="E58" s="47"/>
      <c r="F58" s="48"/>
      <c r="G58" s="48"/>
      <c r="H58" s="48"/>
      <c r="I58" s="47"/>
    </row>
    <row r="59" spans="1:27" ht="40.049999999999997" customHeight="1" x14ac:dyDescent="0.8">
      <c r="A59" s="49" t="s">
        <v>164</v>
      </c>
      <c r="B59" s="47"/>
      <c r="C59" s="47"/>
      <c r="D59" s="47"/>
      <c r="E59" s="47"/>
      <c r="F59" s="48"/>
      <c r="G59" s="50" t="s">
        <v>165</v>
      </c>
      <c r="H59" s="48"/>
      <c r="I59" s="47"/>
    </row>
    <row r="60" spans="1:27" x14ac:dyDescent="0.8">
      <c r="A60" s="47"/>
      <c r="B60" s="47"/>
      <c r="C60" s="47"/>
      <c r="D60" s="47"/>
      <c r="E60" s="47"/>
      <c r="F60" s="48"/>
      <c r="G60" s="48"/>
      <c r="H60" s="48"/>
      <c r="I60" s="47"/>
    </row>
    <row r="61" spans="1:27" x14ac:dyDescent="0.8">
      <c r="A61" s="47"/>
      <c r="B61" s="47"/>
      <c r="C61" s="47"/>
      <c r="D61" s="47"/>
      <c r="E61" s="47"/>
      <c r="F61" s="48"/>
      <c r="G61" s="48"/>
      <c r="H61" s="48"/>
      <c r="I61" s="47"/>
    </row>
    <row r="62" spans="1:27" x14ac:dyDescent="0.8">
      <c r="A62" s="47"/>
      <c r="B62" s="47"/>
      <c r="C62" s="47"/>
      <c r="D62" s="47"/>
      <c r="E62" s="47"/>
      <c r="F62" s="48"/>
      <c r="G62" s="48"/>
      <c r="H62" s="48"/>
      <c r="I62" s="47"/>
    </row>
    <row r="63" spans="1:27" x14ac:dyDescent="0.8">
      <c r="A63" s="47"/>
      <c r="B63" s="47"/>
      <c r="C63" s="47"/>
      <c r="D63" s="47"/>
      <c r="E63" s="47"/>
      <c r="F63" s="48"/>
      <c r="G63" s="48"/>
      <c r="H63" s="48"/>
      <c r="I63" s="47"/>
    </row>
    <row r="64" spans="1:27" x14ac:dyDescent="0.8">
      <c r="A64" s="47"/>
      <c r="B64" s="47"/>
      <c r="C64" s="47"/>
      <c r="D64" s="47"/>
      <c r="E64" s="47"/>
      <c r="F64" s="48"/>
      <c r="G64" s="48"/>
      <c r="H64" s="48"/>
      <c r="I64" s="47"/>
    </row>
  </sheetData>
  <sheetProtection formatCells="0" formatColumns="0" formatRows="0" insertColumns="0" insertRows="0" insertHyperlinks="0" deleteColumns="0" deleteRows="0" sort="0" autoFilter="0" pivotTables="0"/>
  <autoFilter ref="A2:BC2"/>
  <mergeCells count="6">
    <mergeCell ref="AR3:BC3"/>
    <mergeCell ref="A1:I1"/>
    <mergeCell ref="A57:I58"/>
    <mergeCell ref="A59:F64"/>
    <mergeCell ref="G59:I64"/>
    <mergeCell ref="J1:AA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80" zoomScaleSheetLayoutView="100" workbookViewId="0">
      <selection activeCell="I6" sqref="I6"/>
    </sheetView>
  </sheetViews>
  <sheetFormatPr defaultColWidth="9" defaultRowHeight="22.8" x14ac:dyDescent="0.8"/>
  <cols>
    <col min="1" max="1" width="6" style="57" customWidth="1"/>
    <col min="2" max="2" width="7.296875" style="57" bestFit="1" customWidth="1"/>
    <col min="3" max="3" width="16" style="57" customWidth="1"/>
    <col min="4" max="4" width="5" style="57" customWidth="1"/>
    <col min="5" max="5" width="12" style="57" customWidth="1"/>
    <col min="6" max="6" width="13" style="57" customWidth="1"/>
    <col min="7" max="7" width="24.8984375" style="71" bestFit="1" customWidth="1"/>
    <col min="8" max="8" width="13.296875" style="71" bestFit="1" customWidth="1"/>
    <col min="9" max="9" width="14.09765625" style="71" customWidth="1"/>
    <col min="10" max="10" width="23.69921875" style="57" customWidth="1"/>
    <col min="11" max="16384" width="9" style="57"/>
  </cols>
  <sheetData>
    <row r="1" spans="1:10" ht="90" customHeight="1" x14ac:dyDescent="0.8">
      <c r="A1" s="55" t="s">
        <v>304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x14ac:dyDescent="0.8">
      <c r="A2" s="72" t="s">
        <v>305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ht="64.8" x14ac:dyDescent="0.8">
      <c r="A3" s="58" t="s">
        <v>303</v>
      </c>
      <c r="B3" s="59" t="s">
        <v>302</v>
      </c>
      <c r="C3" s="60" t="s">
        <v>2</v>
      </c>
      <c r="D3" s="60" t="s">
        <v>3</v>
      </c>
      <c r="E3" s="60" t="s">
        <v>4</v>
      </c>
      <c r="F3" s="60" t="s">
        <v>5</v>
      </c>
      <c r="G3" s="61" t="s">
        <v>6</v>
      </c>
      <c r="H3" s="61" t="s">
        <v>7</v>
      </c>
      <c r="I3" s="60" t="s">
        <v>8</v>
      </c>
      <c r="J3" s="60" t="s">
        <v>9</v>
      </c>
    </row>
    <row r="4" spans="1:10" ht="58.05" customHeight="1" x14ac:dyDescent="0.8">
      <c r="A4" s="62">
        <v>1</v>
      </c>
      <c r="B4" s="63">
        <v>1</v>
      </c>
      <c r="C4" s="63" t="s">
        <v>10</v>
      </c>
      <c r="D4" s="63" t="s">
        <v>301</v>
      </c>
      <c r="E4" s="63" t="s">
        <v>12</v>
      </c>
      <c r="F4" s="63" t="s">
        <v>166</v>
      </c>
      <c r="G4" s="64" t="s">
        <v>13</v>
      </c>
      <c r="H4" s="64" t="s">
        <v>167</v>
      </c>
      <c r="I4" s="64" t="s">
        <v>168</v>
      </c>
      <c r="J4" s="63"/>
    </row>
    <row r="5" spans="1:10" ht="58.05" customHeight="1" x14ac:dyDescent="0.8">
      <c r="A5" s="63">
        <v>2</v>
      </c>
      <c r="B5" s="63">
        <v>2</v>
      </c>
      <c r="C5" s="63" t="s">
        <v>14</v>
      </c>
      <c r="D5" s="63" t="s">
        <v>301</v>
      </c>
      <c r="E5" s="63" t="s">
        <v>15</v>
      </c>
      <c r="F5" s="63" t="s">
        <v>169</v>
      </c>
      <c r="G5" s="64" t="s">
        <v>16</v>
      </c>
      <c r="H5" s="64" t="s">
        <v>170</v>
      </c>
      <c r="I5" s="64" t="s">
        <v>171</v>
      </c>
      <c r="J5" s="63"/>
    </row>
    <row r="6" spans="1:10" ht="58.05" customHeight="1" x14ac:dyDescent="0.8">
      <c r="A6" s="63">
        <v>3</v>
      </c>
      <c r="B6" s="63">
        <v>3</v>
      </c>
      <c r="C6" s="63" t="s">
        <v>17</v>
      </c>
      <c r="D6" s="63" t="s">
        <v>301</v>
      </c>
      <c r="E6" s="63" t="s">
        <v>18</v>
      </c>
      <c r="F6" s="63" t="s">
        <v>166</v>
      </c>
      <c r="G6" s="64" t="s">
        <v>19</v>
      </c>
      <c r="H6" s="64" t="s">
        <v>172</v>
      </c>
      <c r="I6" s="64" t="s">
        <v>173</v>
      </c>
      <c r="J6" s="63"/>
    </row>
    <row r="7" spans="1:10" ht="58.05" customHeight="1" x14ac:dyDescent="0.8">
      <c r="A7" s="63">
        <v>4</v>
      </c>
      <c r="B7" s="63">
        <v>4</v>
      </c>
      <c r="C7" s="63" t="s">
        <v>20</v>
      </c>
      <c r="D7" s="63" t="s">
        <v>301</v>
      </c>
      <c r="E7" s="63" t="s">
        <v>21</v>
      </c>
      <c r="F7" s="63" t="s">
        <v>176</v>
      </c>
      <c r="G7" s="64" t="s">
        <v>22</v>
      </c>
      <c r="H7" s="64" t="s">
        <v>174</v>
      </c>
      <c r="I7" s="64" t="s">
        <v>175</v>
      </c>
      <c r="J7" s="63"/>
    </row>
    <row r="8" spans="1:10" ht="58.05" customHeight="1" x14ac:dyDescent="0.8">
      <c r="A8" s="63">
        <v>5</v>
      </c>
      <c r="B8" s="63">
        <v>5</v>
      </c>
      <c r="C8" s="63" t="s">
        <v>23</v>
      </c>
      <c r="D8" s="63" t="s">
        <v>301</v>
      </c>
      <c r="E8" s="63" t="s">
        <v>24</v>
      </c>
      <c r="F8" s="63" t="s">
        <v>166</v>
      </c>
      <c r="G8" s="64" t="s">
        <v>25</v>
      </c>
      <c r="H8" s="64" t="s">
        <v>186</v>
      </c>
      <c r="I8" s="64" t="s">
        <v>187</v>
      </c>
      <c r="J8" s="63"/>
    </row>
    <row r="9" spans="1:10" ht="58.05" customHeight="1" x14ac:dyDescent="0.8">
      <c r="A9" s="63">
        <v>6</v>
      </c>
      <c r="B9" s="63">
        <v>6</v>
      </c>
      <c r="C9" s="63" t="s">
        <v>26</v>
      </c>
      <c r="D9" s="63" t="s">
        <v>301</v>
      </c>
      <c r="E9" s="63" t="s">
        <v>27</v>
      </c>
      <c r="F9" s="63" t="s">
        <v>177</v>
      </c>
      <c r="G9" s="64" t="s">
        <v>28</v>
      </c>
      <c r="H9" s="64" t="s">
        <v>188</v>
      </c>
      <c r="I9" s="64" t="s">
        <v>189</v>
      </c>
      <c r="J9" s="63"/>
    </row>
    <row r="10" spans="1:10" ht="58.05" customHeight="1" x14ac:dyDescent="0.8">
      <c r="A10" s="63">
        <v>7</v>
      </c>
      <c r="B10" s="63">
        <v>7</v>
      </c>
      <c r="C10" s="63" t="s">
        <v>29</v>
      </c>
      <c r="D10" s="63" t="s">
        <v>301</v>
      </c>
      <c r="E10" s="63" t="s">
        <v>30</v>
      </c>
      <c r="F10" s="63" t="s">
        <v>166</v>
      </c>
      <c r="G10" s="64" t="s">
        <v>31</v>
      </c>
      <c r="H10" s="64" t="s">
        <v>190</v>
      </c>
      <c r="I10" s="64" t="s">
        <v>191</v>
      </c>
      <c r="J10" s="63"/>
    </row>
    <row r="11" spans="1:10" ht="58.05" customHeight="1" x14ac:dyDescent="0.8">
      <c r="A11" s="63">
        <v>8</v>
      </c>
      <c r="B11" s="63">
        <v>8</v>
      </c>
      <c r="C11" s="63" t="s">
        <v>32</v>
      </c>
      <c r="D11" s="63" t="s">
        <v>299</v>
      </c>
      <c r="E11" s="63" t="s">
        <v>34</v>
      </c>
      <c r="F11" s="63" t="s">
        <v>176</v>
      </c>
      <c r="G11" s="64" t="s">
        <v>35</v>
      </c>
      <c r="H11" s="64" t="s">
        <v>192</v>
      </c>
      <c r="I11" s="64" t="s">
        <v>193</v>
      </c>
      <c r="J11" s="63"/>
    </row>
    <row r="12" spans="1:10" ht="58.05" customHeight="1" x14ac:dyDescent="0.8">
      <c r="A12" s="63">
        <v>9</v>
      </c>
      <c r="B12" s="63">
        <v>9</v>
      </c>
      <c r="C12" s="63" t="s">
        <v>36</v>
      </c>
      <c r="D12" s="63" t="s">
        <v>301</v>
      </c>
      <c r="E12" s="63" t="s">
        <v>37</v>
      </c>
      <c r="F12" s="63" t="s">
        <v>177</v>
      </c>
      <c r="G12" s="64" t="s">
        <v>38</v>
      </c>
      <c r="H12" s="64" t="s">
        <v>194</v>
      </c>
      <c r="I12" s="64" t="s">
        <v>195</v>
      </c>
      <c r="J12" s="63"/>
    </row>
    <row r="13" spans="1:10" ht="58.05" customHeight="1" x14ac:dyDescent="0.8">
      <c r="A13" s="63">
        <v>10</v>
      </c>
      <c r="B13" s="63">
        <v>10</v>
      </c>
      <c r="C13" s="63" t="s">
        <v>39</v>
      </c>
      <c r="D13" s="63" t="s">
        <v>301</v>
      </c>
      <c r="E13" s="63" t="s">
        <v>40</v>
      </c>
      <c r="F13" s="63" t="s">
        <v>177</v>
      </c>
      <c r="G13" s="64" t="s">
        <v>41</v>
      </c>
      <c r="H13" s="64" t="s">
        <v>196</v>
      </c>
      <c r="I13" s="64" t="s">
        <v>197</v>
      </c>
      <c r="J13" s="63"/>
    </row>
    <row r="14" spans="1:10" ht="58.05" customHeight="1" x14ac:dyDescent="0.8">
      <c r="A14" s="63">
        <v>11</v>
      </c>
      <c r="B14" s="63">
        <v>11</v>
      </c>
      <c r="C14" s="63" t="s">
        <v>42</v>
      </c>
      <c r="D14" s="63" t="s">
        <v>299</v>
      </c>
      <c r="E14" s="63" t="s">
        <v>43</v>
      </c>
      <c r="F14" s="63" t="s">
        <v>169</v>
      </c>
      <c r="G14" s="64" t="s">
        <v>44</v>
      </c>
      <c r="H14" s="64" t="s">
        <v>198</v>
      </c>
      <c r="I14" s="64" t="s">
        <v>199</v>
      </c>
      <c r="J14" s="63"/>
    </row>
    <row r="15" spans="1:10" ht="58.05" customHeight="1" x14ac:dyDescent="0.8">
      <c r="A15" s="63">
        <v>12</v>
      </c>
      <c r="B15" s="63">
        <v>12</v>
      </c>
      <c r="C15" s="63" t="s">
        <v>45</v>
      </c>
      <c r="D15" s="63" t="s">
        <v>299</v>
      </c>
      <c r="E15" s="63" t="s">
        <v>46</v>
      </c>
      <c r="F15" s="63" t="s">
        <v>178</v>
      </c>
      <c r="G15" s="64" t="s">
        <v>47</v>
      </c>
      <c r="H15" s="64" t="s">
        <v>200</v>
      </c>
      <c r="I15" s="64" t="s">
        <v>201</v>
      </c>
      <c r="J15" s="63"/>
    </row>
    <row r="16" spans="1:10" ht="58.05" customHeight="1" x14ac:dyDescent="0.8">
      <c r="A16" s="63">
        <v>13</v>
      </c>
      <c r="B16" s="63">
        <v>13</v>
      </c>
      <c r="C16" s="63" t="s">
        <v>48</v>
      </c>
      <c r="D16" s="63" t="s">
        <v>301</v>
      </c>
      <c r="E16" s="63" t="s">
        <v>49</v>
      </c>
      <c r="F16" s="63" t="s">
        <v>179</v>
      </c>
      <c r="G16" s="64" t="s">
        <v>50</v>
      </c>
      <c r="H16" s="64" t="s">
        <v>202</v>
      </c>
      <c r="I16" s="64" t="s">
        <v>203</v>
      </c>
      <c r="J16" s="63"/>
    </row>
    <row r="17" spans="1:10" ht="58.05" customHeight="1" x14ac:dyDescent="0.8">
      <c r="A17" s="63">
        <v>14</v>
      </c>
      <c r="B17" s="63">
        <v>15</v>
      </c>
      <c r="C17" s="63" t="s">
        <v>54</v>
      </c>
      <c r="D17" s="63" t="s">
        <v>301</v>
      </c>
      <c r="E17" s="63" t="s">
        <v>55</v>
      </c>
      <c r="F17" s="63" t="s">
        <v>177</v>
      </c>
      <c r="G17" s="64" t="s">
        <v>56</v>
      </c>
      <c r="H17" s="64" t="s">
        <v>206</v>
      </c>
      <c r="I17" s="64" t="s">
        <v>207</v>
      </c>
      <c r="J17" s="63"/>
    </row>
    <row r="18" spans="1:10" ht="58.05" customHeight="1" x14ac:dyDescent="0.8">
      <c r="A18" s="63">
        <v>15</v>
      </c>
      <c r="B18" s="63">
        <v>16</v>
      </c>
      <c r="C18" s="63" t="s">
        <v>57</v>
      </c>
      <c r="D18" s="63" t="s">
        <v>301</v>
      </c>
      <c r="E18" s="63" t="s">
        <v>58</v>
      </c>
      <c r="F18" s="63" t="s">
        <v>176</v>
      </c>
      <c r="G18" s="64" t="s">
        <v>59</v>
      </c>
      <c r="H18" s="64" t="s">
        <v>208</v>
      </c>
      <c r="I18" s="64" t="s">
        <v>209</v>
      </c>
      <c r="J18" s="63"/>
    </row>
    <row r="19" spans="1:10" ht="58.05" customHeight="1" x14ac:dyDescent="0.8">
      <c r="A19" s="63">
        <v>16</v>
      </c>
      <c r="B19" s="63">
        <v>18</v>
      </c>
      <c r="C19" s="63" t="s">
        <v>62</v>
      </c>
      <c r="D19" s="63" t="s">
        <v>301</v>
      </c>
      <c r="E19" s="63" t="s">
        <v>63</v>
      </c>
      <c r="F19" s="63" t="s">
        <v>180</v>
      </c>
      <c r="G19" s="64" t="s">
        <v>64</v>
      </c>
      <c r="H19" s="64" t="s">
        <v>212</v>
      </c>
      <c r="I19" s="64" t="s">
        <v>213</v>
      </c>
      <c r="J19" s="63"/>
    </row>
    <row r="20" spans="1:10" ht="58.05" customHeight="1" x14ac:dyDescent="0.8">
      <c r="A20" s="63">
        <v>17</v>
      </c>
      <c r="B20" s="63">
        <v>21</v>
      </c>
      <c r="C20" s="63" t="s">
        <v>70</v>
      </c>
      <c r="D20" s="63" t="s">
        <v>299</v>
      </c>
      <c r="E20" s="63" t="s">
        <v>71</v>
      </c>
      <c r="F20" s="63" t="s">
        <v>169</v>
      </c>
      <c r="G20" s="64" t="s">
        <v>72</v>
      </c>
      <c r="H20" s="64" t="s">
        <v>216</v>
      </c>
      <c r="I20" s="64" t="s">
        <v>217</v>
      </c>
      <c r="J20" s="63"/>
    </row>
    <row r="21" spans="1:10" ht="58.05" customHeight="1" x14ac:dyDescent="0.8">
      <c r="A21" s="63">
        <v>18</v>
      </c>
      <c r="B21" s="63">
        <v>22</v>
      </c>
      <c r="C21" s="63" t="s">
        <v>73</v>
      </c>
      <c r="D21" s="63" t="s">
        <v>301</v>
      </c>
      <c r="E21" s="63" t="s">
        <v>74</v>
      </c>
      <c r="F21" s="63" t="s">
        <v>166</v>
      </c>
      <c r="G21" s="64" t="s">
        <v>75</v>
      </c>
      <c r="H21" s="64" t="s">
        <v>218</v>
      </c>
      <c r="I21" s="64" t="s">
        <v>219</v>
      </c>
      <c r="J21" s="63"/>
    </row>
    <row r="22" spans="1:10" ht="58.05" customHeight="1" x14ac:dyDescent="0.8">
      <c r="A22" s="63">
        <v>19</v>
      </c>
      <c r="B22" s="63">
        <v>23</v>
      </c>
      <c r="C22" s="63" t="s">
        <v>76</v>
      </c>
      <c r="D22" s="63" t="s">
        <v>299</v>
      </c>
      <c r="E22" s="63" t="s">
        <v>77</v>
      </c>
      <c r="F22" s="63" t="s">
        <v>180</v>
      </c>
      <c r="G22" s="64" t="s">
        <v>78</v>
      </c>
      <c r="H22" s="64" t="s">
        <v>220</v>
      </c>
      <c r="I22" s="64" t="s">
        <v>221</v>
      </c>
      <c r="J22" s="63"/>
    </row>
    <row r="23" spans="1:10" ht="58.05" customHeight="1" x14ac:dyDescent="0.8">
      <c r="A23" s="63">
        <v>20</v>
      </c>
      <c r="B23" s="63">
        <v>24</v>
      </c>
      <c r="C23" s="63" t="s">
        <v>79</v>
      </c>
      <c r="D23" s="63" t="s">
        <v>301</v>
      </c>
      <c r="E23" s="63" t="s">
        <v>80</v>
      </c>
      <c r="F23" s="63" t="s">
        <v>180</v>
      </c>
      <c r="G23" s="64" t="s">
        <v>81</v>
      </c>
      <c r="H23" s="64" t="s">
        <v>222</v>
      </c>
      <c r="I23" s="64" t="s">
        <v>223</v>
      </c>
      <c r="J23" s="63"/>
    </row>
    <row r="24" spans="1:10" ht="58.05" customHeight="1" x14ac:dyDescent="0.8">
      <c r="A24" s="63">
        <v>21</v>
      </c>
      <c r="B24" s="63">
        <v>30</v>
      </c>
      <c r="C24" s="63" t="s">
        <v>97</v>
      </c>
      <c r="D24" s="63" t="s">
        <v>301</v>
      </c>
      <c r="E24" s="63" t="s">
        <v>98</v>
      </c>
      <c r="F24" s="63" t="s">
        <v>177</v>
      </c>
      <c r="G24" s="64" t="s">
        <v>99</v>
      </c>
      <c r="H24" s="64" t="s">
        <v>229</v>
      </c>
      <c r="I24" s="64" t="s">
        <v>230</v>
      </c>
      <c r="J24" s="63"/>
    </row>
    <row r="25" spans="1:10" ht="58.05" customHeight="1" x14ac:dyDescent="0.8">
      <c r="A25" s="63">
        <v>22</v>
      </c>
      <c r="B25" s="63">
        <v>31</v>
      </c>
      <c r="C25" s="63" t="s">
        <v>100</v>
      </c>
      <c r="D25" s="63" t="s">
        <v>301</v>
      </c>
      <c r="E25" s="63" t="s">
        <v>101</v>
      </c>
      <c r="F25" s="63" t="s">
        <v>176</v>
      </c>
      <c r="G25" s="64" t="s">
        <v>102</v>
      </c>
      <c r="H25" s="64" t="s">
        <v>231</v>
      </c>
      <c r="I25" s="64" t="s">
        <v>232</v>
      </c>
      <c r="J25" s="63"/>
    </row>
    <row r="26" spans="1:10" ht="58.05" customHeight="1" x14ac:dyDescent="0.8">
      <c r="A26" s="63">
        <v>23</v>
      </c>
      <c r="B26" s="63">
        <v>32</v>
      </c>
      <c r="C26" s="63" t="s">
        <v>103</v>
      </c>
      <c r="D26" s="63" t="s">
        <v>301</v>
      </c>
      <c r="E26" s="63" t="s">
        <v>104</v>
      </c>
      <c r="F26" s="63" t="s">
        <v>180</v>
      </c>
      <c r="G26" s="64" t="s">
        <v>105</v>
      </c>
      <c r="H26" s="64" t="s">
        <v>233</v>
      </c>
      <c r="I26" s="64" t="s">
        <v>234</v>
      </c>
      <c r="J26" s="63"/>
    </row>
    <row r="27" spans="1:10" ht="58.05" customHeight="1" x14ac:dyDescent="0.8">
      <c r="A27" s="63">
        <v>24</v>
      </c>
      <c r="B27" s="63">
        <v>35</v>
      </c>
      <c r="C27" s="63" t="s">
        <v>112</v>
      </c>
      <c r="D27" s="63" t="s">
        <v>301</v>
      </c>
      <c r="E27" s="63" t="s">
        <v>113</v>
      </c>
      <c r="F27" s="63" t="s">
        <v>184</v>
      </c>
      <c r="G27" s="64" t="s">
        <v>114</v>
      </c>
      <c r="H27" s="64" t="s">
        <v>239</v>
      </c>
      <c r="I27" s="64" t="s">
        <v>240</v>
      </c>
      <c r="J27" s="63"/>
    </row>
    <row r="28" spans="1:10" ht="58.05" customHeight="1" x14ac:dyDescent="0.8">
      <c r="A28" s="63">
        <v>25</v>
      </c>
      <c r="B28" s="63">
        <v>37</v>
      </c>
      <c r="C28" s="63" t="s">
        <v>118</v>
      </c>
      <c r="D28" s="63" t="s">
        <v>301</v>
      </c>
      <c r="E28" s="63" t="s">
        <v>119</v>
      </c>
      <c r="F28" s="63" t="s">
        <v>177</v>
      </c>
      <c r="G28" s="64" t="s">
        <v>120</v>
      </c>
      <c r="H28" s="64" t="s">
        <v>242</v>
      </c>
      <c r="I28" s="64" t="s">
        <v>243</v>
      </c>
      <c r="J28" s="63"/>
    </row>
    <row r="29" spans="1:10" ht="58.05" customHeight="1" x14ac:dyDescent="0.8">
      <c r="A29" s="63">
        <v>26</v>
      </c>
      <c r="B29" s="63">
        <v>39</v>
      </c>
      <c r="C29" s="63" t="s">
        <v>124</v>
      </c>
      <c r="D29" s="63" t="s">
        <v>301</v>
      </c>
      <c r="E29" s="63" t="s">
        <v>125</v>
      </c>
      <c r="F29" s="63" t="s">
        <v>185</v>
      </c>
      <c r="G29" s="64">
        <v>57</v>
      </c>
      <c r="H29" s="64" t="s">
        <v>246</v>
      </c>
      <c r="I29" s="64" t="s">
        <v>247</v>
      </c>
      <c r="J29" s="63"/>
    </row>
    <row r="30" spans="1:10" ht="58.05" customHeight="1" x14ac:dyDescent="0.8">
      <c r="A30" s="63">
        <v>27</v>
      </c>
      <c r="B30" s="63">
        <v>41</v>
      </c>
      <c r="C30" s="63" t="s">
        <v>129</v>
      </c>
      <c r="D30" s="63" t="s">
        <v>301</v>
      </c>
      <c r="E30" s="63" t="s">
        <v>130</v>
      </c>
      <c r="F30" s="63" t="s">
        <v>180</v>
      </c>
      <c r="G30" s="64" t="s">
        <v>131</v>
      </c>
      <c r="H30" s="64" t="s">
        <v>249</v>
      </c>
      <c r="I30" s="64" t="s">
        <v>250</v>
      </c>
      <c r="J30" s="63"/>
    </row>
    <row r="31" spans="1:10" ht="58.05" customHeight="1" x14ac:dyDescent="0.8">
      <c r="A31" s="63">
        <v>28</v>
      </c>
      <c r="B31" s="63">
        <v>45</v>
      </c>
      <c r="C31" s="63" t="s">
        <v>139</v>
      </c>
      <c r="D31" s="63" t="s">
        <v>299</v>
      </c>
      <c r="E31" s="63" t="s">
        <v>140</v>
      </c>
      <c r="F31" s="63" t="s">
        <v>169</v>
      </c>
      <c r="G31" s="64" t="s">
        <v>141</v>
      </c>
      <c r="H31" s="64" t="s">
        <v>254</v>
      </c>
      <c r="I31" s="64" t="s">
        <v>255</v>
      </c>
      <c r="J31" s="63"/>
    </row>
    <row r="32" spans="1:10" ht="58.05" customHeight="1" x14ac:dyDescent="0.8">
      <c r="A32" s="63">
        <v>29</v>
      </c>
      <c r="B32" s="63">
        <v>46</v>
      </c>
      <c r="C32" s="63" t="s">
        <v>142</v>
      </c>
      <c r="D32" s="63" t="s">
        <v>301</v>
      </c>
      <c r="E32" s="63" t="s">
        <v>143</v>
      </c>
      <c r="F32" s="63" t="s">
        <v>169</v>
      </c>
      <c r="G32" s="64" t="s">
        <v>144</v>
      </c>
      <c r="H32" s="64" t="s">
        <v>256</v>
      </c>
      <c r="I32" s="64" t="s">
        <v>257</v>
      </c>
      <c r="J32" s="63"/>
    </row>
    <row r="33" spans="1:10" ht="58.05" customHeight="1" x14ac:dyDescent="0.8">
      <c r="A33" s="63">
        <v>30</v>
      </c>
      <c r="B33" s="63">
        <v>47</v>
      </c>
      <c r="C33" s="63" t="s">
        <v>145</v>
      </c>
      <c r="D33" s="63" t="s">
        <v>301</v>
      </c>
      <c r="E33" s="63" t="s">
        <v>146</v>
      </c>
      <c r="F33" s="63" t="s">
        <v>176</v>
      </c>
      <c r="G33" s="64" t="s">
        <v>147</v>
      </c>
      <c r="H33" s="64" t="s">
        <v>258</v>
      </c>
      <c r="I33" s="64" t="s">
        <v>259</v>
      </c>
      <c r="J33" s="63"/>
    </row>
    <row r="34" spans="1:10" ht="58.05" customHeight="1" x14ac:dyDescent="0.8">
      <c r="A34" s="63">
        <v>31</v>
      </c>
      <c r="B34" s="63">
        <v>50</v>
      </c>
      <c r="C34" s="63" t="s">
        <v>152</v>
      </c>
      <c r="D34" s="63" t="s">
        <v>301</v>
      </c>
      <c r="E34" s="63" t="s">
        <v>153</v>
      </c>
      <c r="F34" s="63" t="s">
        <v>176</v>
      </c>
      <c r="G34" s="64" t="s">
        <v>154</v>
      </c>
      <c r="H34" s="64" t="s">
        <v>262</v>
      </c>
      <c r="I34" s="64" t="s">
        <v>263</v>
      </c>
      <c r="J34" s="63"/>
    </row>
    <row r="35" spans="1:10" ht="58.05" customHeight="1" x14ac:dyDescent="0.8">
      <c r="A35" s="63">
        <v>32</v>
      </c>
      <c r="B35" s="63">
        <v>51</v>
      </c>
      <c r="C35" s="63" t="s">
        <v>155</v>
      </c>
      <c r="D35" s="63" t="s">
        <v>301</v>
      </c>
      <c r="E35" s="63" t="s">
        <v>156</v>
      </c>
      <c r="F35" s="63" t="s">
        <v>176</v>
      </c>
      <c r="G35" s="64" t="s">
        <v>157</v>
      </c>
      <c r="H35" s="64" t="s">
        <v>264</v>
      </c>
      <c r="I35" s="64" t="s">
        <v>265</v>
      </c>
      <c r="J35" s="63"/>
    </row>
    <row r="36" spans="1:10" x14ac:dyDescent="0.8">
      <c r="B36" s="65"/>
      <c r="C36" s="65"/>
      <c r="D36" s="65"/>
      <c r="E36" s="65"/>
      <c r="F36" s="65"/>
      <c r="G36" s="66"/>
      <c r="H36" s="66"/>
      <c r="I36" s="66"/>
      <c r="J36" s="65"/>
    </row>
    <row r="37" spans="1:10" x14ac:dyDescent="0.8">
      <c r="A37" s="67" t="s">
        <v>306</v>
      </c>
      <c r="B37" s="68"/>
      <c r="C37" s="68"/>
      <c r="D37" s="68"/>
      <c r="E37" s="68"/>
      <c r="F37" s="68"/>
      <c r="G37" s="69"/>
      <c r="H37" s="69"/>
      <c r="I37" s="69"/>
      <c r="J37" s="69"/>
    </row>
    <row r="38" spans="1:10" x14ac:dyDescent="0.8">
      <c r="B38" s="69"/>
      <c r="C38" s="69"/>
      <c r="D38" s="69"/>
      <c r="E38" s="70"/>
      <c r="F38" s="69"/>
      <c r="G38" s="69"/>
      <c r="H38" s="69"/>
      <c r="I38" s="69"/>
      <c r="J38" s="69"/>
    </row>
    <row r="39" spans="1:10" x14ac:dyDescent="0.8">
      <c r="B39" s="69"/>
      <c r="C39" s="69"/>
      <c r="D39" s="69"/>
      <c r="E39" s="70"/>
      <c r="F39" s="69"/>
      <c r="G39" s="69"/>
      <c r="H39" s="69"/>
      <c r="I39" s="69"/>
      <c r="J39" s="69"/>
    </row>
    <row r="40" spans="1:10" x14ac:dyDescent="0.8">
      <c r="B40" s="69"/>
      <c r="C40" s="69"/>
      <c r="D40" s="69"/>
      <c r="E40" s="70"/>
      <c r="F40" s="69"/>
      <c r="G40" s="69"/>
      <c r="H40" s="69"/>
      <c r="I40" s="69"/>
      <c r="J40" s="69"/>
    </row>
    <row r="41" spans="1:10" x14ac:dyDescent="0.8">
      <c r="B41" s="69"/>
      <c r="C41" s="69"/>
      <c r="D41" s="69"/>
      <c r="E41" s="70"/>
      <c r="F41" s="69"/>
      <c r="G41" s="69"/>
      <c r="H41" s="69"/>
      <c r="I41" s="69"/>
      <c r="J41" s="69"/>
    </row>
  </sheetData>
  <sheetProtection algorithmName="SHA-512" hashValue="fnVrlRdZQe5yULCbFMgOAw0GJmmgaIhUQDu0ha3SV3il+ftN8fmeDu378R9kneL99Qpg4wGu8zFzl+Gws2ODqg==" saltValue="LdimoO3WQ0VjfAr6hZqJz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scale="98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2020-04-30T12:55:11Z</cp:lastPrinted>
  <dcterms:created xsi:type="dcterms:W3CDTF">2020-04-27T07:15:50Z</dcterms:created>
  <dcterms:modified xsi:type="dcterms:W3CDTF">2020-04-30T12:55:17Z</dcterms:modified>
</cp:coreProperties>
</file>