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9 April 2020\"/>
    </mc:Choice>
  </mc:AlternateContent>
  <bookViews>
    <workbookView xWindow="0" yWindow="0" windowWidth="19440" windowHeight="8616" activeTab="2"/>
  </bookViews>
  <sheets>
    <sheet name="បញ្ជីឈ្មោះកម្មករ" sheetId="2" r:id="rId1"/>
    <sheet name="ផ្ទៀងផ្ទាត់" sheetId="3" r:id="rId2"/>
    <sheet name="upload" sheetId="4" r:id="rId3"/>
  </sheets>
  <definedNames>
    <definedName name="_xlnm.Print_Area" localSheetId="2">upload!$A$1:$J$7</definedName>
    <definedName name="_xlnm.Print_Area" localSheetId="0">បញ្ជីឈ្មោះកម្មករ!$A$1:$I$11</definedName>
    <definedName name="_xlnm.Print_Area" localSheetId="1">ផ្ទៀងផ្ទាត់!$A$1:$BC$11</definedName>
    <definedName name="_xlnm.Print_Titles" localSheetId="2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" l="1"/>
  <c r="L4" i="3"/>
  <c r="M4" i="3" s="1"/>
  <c r="R4" i="3"/>
  <c r="S4" i="3" s="1"/>
  <c r="T4" i="3" s="1"/>
  <c r="U4" i="3" s="1"/>
  <c r="V4" i="3" s="1"/>
  <c r="AX2" i="3"/>
  <c r="AS2" i="3"/>
  <c r="AR2" i="3"/>
  <c r="R3" i="3"/>
  <c r="S3" i="3" s="1"/>
  <c r="T3" i="3" s="1"/>
  <c r="U3" i="3" s="1"/>
  <c r="V3" i="3" s="1"/>
  <c r="L3" i="3"/>
  <c r="M3" i="3" s="1"/>
  <c r="K3" i="3"/>
  <c r="AW2" i="3"/>
  <c r="O4" i="3" l="1"/>
  <c r="N4" i="3"/>
  <c r="P4" i="3"/>
  <c r="Q4" i="3" s="1"/>
  <c r="W4" i="3"/>
  <c r="Y4" i="3"/>
  <c r="X4" i="3"/>
  <c r="O3" i="3"/>
  <c r="P3" i="3"/>
  <c r="Y3" i="3"/>
  <c r="W3" i="3"/>
  <c r="X3" i="3"/>
  <c r="N3" i="3"/>
  <c r="Z3" i="3" l="1"/>
  <c r="Z4" i="3"/>
  <c r="AA4" i="3" s="1"/>
  <c r="AU2" i="3" s="1"/>
  <c r="Q3" i="3"/>
  <c r="AA3" i="3" s="1"/>
  <c r="AV2" i="3" l="1"/>
  <c r="AT2" i="3"/>
  <c r="AY2" i="3"/>
  <c r="AZ2" i="3"/>
  <c r="BA2" i="3" l="1"/>
  <c r="BB2" i="3" s="1"/>
</calcChain>
</file>

<file path=xl/sharedStrings.xml><?xml version="1.0" encoding="utf-8"?>
<sst xmlns="http://schemas.openxmlformats.org/spreadsheetml/2006/main" count="137" uniqueCount="69">
  <si>
    <t>ល.រ</t>
  </si>
  <si>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</si>
  <si>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</si>
  <si>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</si>
  <si>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</si>
  <si>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</si>
  <si>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</si>
  <si>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</si>
  <si>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</si>
  <si>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</si>
  <si>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ស</t>
  </si>
  <si>
    <t>-ក្រុមហ៊ុនត្រូវបោះត្រានៅគ្រប់ទំព័រលើបញ្ជីឈ្មោះនេះ</t>
  </si>
  <si>
    <t>ម្ចាស់ ឬនាយក</t>
  </si>
  <si>
    <t>-ក្រុមហ៊ុនត្រូវផ្ញើបញ្ជីឈ្មោះនេះជា Excel File និង Scan បញ្ជីឈ្មោះដែលបោះត្រា និងមានស្នាមមេដៃ 
ជា PDF File មក E-mail: suspension@nea.gov.kh</t>
  </si>
  <si>
    <t xml:space="preserve">ស្នាមមេដៃបញ្ជាក់របស់កម្មករនិយោជិត </t>
  </si>
  <si>
    <t>អេង លឹមវាង</t>
  </si>
  <si>
    <t>ប</t>
  </si>
  <si>
    <t>25.05.1987</t>
  </si>
  <si>
    <t>អ្នកលក់សំបុត្រ</t>
  </si>
  <si>
    <t>060925741</t>
  </si>
  <si>
    <t>រ័ត្ន សុខាដាវី</t>
  </si>
  <si>
    <t>27.07.1989</t>
  </si>
  <si>
    <t>គណនីករ</t>
  </si>
  <si>
    <t>180715258</t>
  </si>
  <si>
    <t>092​905210</t>
  </si>
  <si>
    <t>095929567</t>
  </si>
  <si>
    <t>​បានបញ្ចប់ត្រឹមលេខរៀងទី២</t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</si>
  <si>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ក្រុមហ៊ុន.....មែងហ្គោ ត្រាវែល &amp; ធួរ.....  សកម្មភាពអាជីវកម្ម ..ទីភ្នាក់ងារទេសចរណ៍..
អាសយដ្ឋាន ផ្ទះលេខ K16 ផ្លូវក្រវាន់ ភូមិ ត្រពាំងសេស, សង្កាត់ គោកចក , ក្រុងសៀមរាប ,  ខេត្តសៀមរាប 
</t>
    </r>
    <r>
      <rPr>
        <sz val="12"/>
        <rFont val="Khmer OS Battambang"/>
      </rPr>
      <t>រយៈពេលព្យួរកិច្ចសន្យាការងារ ២ ខែ ចាប់ពីថ្ងៃទី០១ ខែ ឧសភា រហូតដល់ ថ្ងៃទី  ៣០ ខែ មិថុនា ឆ្នាំ២០២០</t>
    </r>
  </si>
  <si>
    <t>ថ្ងៃទី ២៧ ខែ មេសា ឆ្នាំ២០២0</t>
  </si>
  <si>
    <t>គ្មាន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</si>
  <si>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</si>
  <si>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</si>
  <si>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</si>
  <si>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</si>
  <si>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</si>
  <si>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</si>
  <si>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</si>
  <si>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</si>
  <si>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</si>
  <si>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</si>
  <si>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</si>
  <si>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</si>
  <si>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</si>
  <si>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</si>
  <si>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</si>
  <si>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</si>
  <si>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</si>
  <si>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</si>
  <si>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</si>
  <si>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</si>
  <si>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</si>
  <si>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</si>
  <si>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</si>
  <si>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</si>
  <si>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</si>
  <si>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</si>
  <si>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</si>
  <si>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</si>
  <si>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</si>
  <si>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</si>
  <si>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</si>
  <si>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</si>
  <si>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</si>
  <si>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ដើម</t>
  </si>
  <si>
    <t>ល.រ ថ្មី</t>
  </si>
  <si>
    <t xml:space="preserve">លេខសមាជិក ប.ស.ស/
លេខរៀងក្នុងបញ្ជីកម្មករនិយោជិត
ដែលបានធ្វើបច្ចុប្បន្នភាពមកក្រសួង </t>
  </si>
  <si>
    <t>​បានបញ្ចប់ត្រឹមលេខរៀងថ្មីទី 2 ឈ្មោះ រ័ត្ន សុខាដាវី (ស្រីចំនួន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</si>
  <si>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មែងហ្គោ ត្រាវែល &amp; ធួរ  សកម្មភាពអាជីវកម្ម ទីភ្នាក់ងារទេសចរណ៍
</t>
    </r>
    <r>
      <rPr>
        <sz val="12"/>
        <rFont val="Khmer OS Battambang"/>
      </rPr>
      <t xml:space="preserve">អាសយដ្ឋាន ផ្ទះលេខ K16 ផ្លូវក្រវាន់ ភូមិ ត្រពាំងសេស, សង្កាត់ គោកចក , ក្រុងសៀមរាប ,  ខេត្តសៀមរាប </t>
    </r>
  </si>
  <si>
    <r>
      <t xml:space="preserve"> </t>
    </r>
    <r>
      <rPr>
        <sz val="11"/>
        <rFont val="Khmer OS Battambang"/>
      </rPr>
      <t>រយៈពេលព្យួរកិច្ចសន្យាការងារ ២ ខែ ចាប់ពីថ្ងៃទី០១ ខែ ឧសភា រហូតដល់ ថ្ងៃទី  ៣០ ខែ មិថុនា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</si>
</sst>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b/>
      <sz val="11"/>
      <color theme="1"/>
      <name val="Khmer OS Battambang"/>
    </font>
    <font>
      <sz val="11"/>
      <name val="Khmer OS Battambang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9"/>
      <color theme="1"/>
      <name val="Khmer OS Battambang"/>
    </font>
    <font>
      <sz val="11"/>
      <name val="Khmer OS Siemreap"/>
    </font>
    <font>
      <sz val="12"/>
      <name val="Khmer OS Siemreap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0" fillId="0" borderId="6" xfId="0" applyBorder="1"/>
    <xf numFmtId="0" fontId="13" fillId="9" borderId="7" xfId="0" applyFont="1" applyFill="1" applyBorder="1" applyAlignment="1" applyProtection="1">
      <alignment horizontal="center" vertical="center" wrapText="1"/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 wrapText="1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49" fontId="17" fillId="10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49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3" fillId="2" borderId="4" xfId="0" applyFont="1" applyFill="1" applyBorder="1" applyAlignment="1">
      <alignment horizontal="right" vertical="center"/>
    </xf>
    <xf numFmtId="0" fontId="0" fillId="0" borderId="4" xfId="0" applyBorder="1"/>
    <xf numFmtId="0" fontId="24" fillId="0" borderId="4" xfId="0" applyFont="1" applyBorder="1"/>
    <xf numFmtId="0" fontId="0" fillId="2" borderId="0" xfId="0" applyFill="1"/>
    <xf numFmtId="49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/>
    <xf numFmtId="0" fontId="0" fillId="0" borderId="0" xfId="0" applyAlignment="1" applyProtection="1"/>
    <xf numFmtId="49" fontId="1" fillId="0" borderId="0" xfId="0" applyNumberFormat="1" applyFont="1" applyAlignment="1" applyProtection="1"/>
    <xf numFmtId="49" fontId="2" fillId="0" borderId="0" xfId="0" applyNumberFormat="1" applyFont="1" applyProtection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Protection="1"/>
    <xf numFmtId="49" fontId="3" fillId="0" borderId="0" xfId="0" applyNumberFormat="1" applyFont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85" zoomScaleSheetLayoutView="100" workbookViewId="0">
      <selection activeCell="A7" sqref="A7"/>
    </sheetView>
  </sheetViews>
  <sheetFormatPr defaultRowHeight="14.4" x14ac:dyDescent="0.3"/>
  <cols>
    <col min="1" max="1" width="7.77734375" customWidth="1"/>
    <col min="2" max="2" width="22.21875" customWidth="1"/>
    <col min="3" max="3" width="6.21875" customWidth="1"/>
    <col min="4" max="4" width="13.77734375" customWidth="1"/>
    <col min="5" max="5" width="22.21875" style="13" customWidth="1"/>
    <col min="6" max="6" width="21.5546875" style="13" customWidth="1"/>
    <col min="7" max="7" width="17.21875" style="13" customWidth="1"/>
    <col min="8" max="8" width="16.5546875" style="13" customWidth="1"/>
    <col min="9" max="9" width="17.77734375" style="13" customWidth="1"/>
  </cols>
  <sheetData>
    <row r="1" spans="1:9" ht="102.45" customHeight="1" x14ac:dyDescent="0.3">
      <c r="A1" s="57" t="s">
        <v>27</v>
      </c>
      <c r="B1" s="57"/>
      <c r="C1" s="57"/>
      <c r="D1" s="57"/>
      <c r="E1" s="57"/>
      <c r="F1" s="57"/>
      <c r="G1" s="57"/>
      <c r="H1" s="57"/>
      <c r="I1" s="57"/>
    </row>
    <row r="2" spans="1:9" s="7" customFormat="1" ht="99" customHeight="1" x14ac:dyDescent="0.3">
      <c r="A2" s="4" t="s">
        <v>0</v>
      </c>
      <c r="B2" s="4" t="s">
        <v>1</v>
      </c>
      <c r="C2" s="4" t="s">
        <v>4</v>
      </c>
      <c r="D2" s="4" t="s">
        <v>5</v>
      </c>
      <c r="E2" s="16" t="s">
        <v>3</v>
      </c>
      <c r="F2" s="17" t="s">
        <v>9</v>
      </c>
      <c r="G2" s="17" t="s">
        <v>8</v>
      </c>
      <c r="H2" s="14" t="s">
        <v>2</v>
      </c>
      <c r="I2" s="18" t="s">
        <v>14</v>
      </c>
    </row>
    <row r="3" spans="1:9" s="8" customFormat="1" ht="50.25" customHeight="1" x14ac:dyDescent="0.3">
      <c r="A3" s="11">
        <v>1</v>
      </c>
      <c r="B3" s="9" t="s">
        <v>15</v>
      </c>
      <c r="C3" s="10" t="s">
        <v>16</v>
      </c>
      <c r="D3" s="10" t="s">
        <v>17</v>
      </c>
      <c r="E3" s="19" t="s">
        <v>18</v>
      </c>
      <c r="F3" s="12" t="s">
        <v>29</v>
      </c>
      <c r="G3" s="10" t="s">
        <v>19</v>
      </c>
      <c r="H3" s="10" t="s">
        <v>25</v>
      </c>
      <c r="I3" s="9"/>
    </row>
    <row r="4" spans="1:9" s="8" customFormat="1" ht="50.25" customHeight="1" x14ac:dyDescent="0.3">
      <c r="A4" s="11">
        <v>2</v>
      </c>
      <c r="B4" s="20" t="s">
        <v>20</v>
      </c>
      <c r="C4" s="10" t="s">
        <v>10</v>
      </c>
      <c r="D4" s="9" t="s">
        <v>21</v>
      </c>
      <c r="E4" s="19" t="s">
        <v>22</v>
      </c>
      <c r="F4" s="12" t="s">
        <v>29</v>
      </c>
      <c r="G4" s="10" t="s">
        <v>23</v>
      </c>
      <c r="H4" s="10" t="s">
        <v>24</v>
      </c>
      <c r="I4" s="9"/>
    </row>
    <row r="5" spans="1:9" s="8" customFormat="1" ht="50.25" customHeight="1" x14ac:dyDescent="0.3">
      <c r="A5" s="11">
        <v>3</v>
      </c>
      <c r="B5" s="9"/>
      <c r="C5" s="9"/>
      <c r="D5" s="9"/>
      <c r="E5" s="9"/>
      <c r="F5" s="9"/>
      <c r="G5" s="9"/>
      <c r="H5" s="9"/>
      <c r="I5" s="9"/>
    </row>
    <row r="6" spans="1:9" s="8" customFormat="1" ht="50.1" customHeight="1" x14ac:dyDescent="0.3">
      <c r="A6" s="11">
        <v>4</v>
      </c>
      <c r="B6" s="9"/>
      <c r="C6" s="9"/>
      <c r="D6" s="9"/>
      <c r="E6" s="9"/>
      <c r="F6" s="9"/>
      <c r="G6" s="9"/>
      <c r="H6" s="9"/>
      <c r="I6" s="9"/>
    </row>
    <row r="7" spans="1:9" s="6" customFormat="1" ht="29.55" customHeight="1" x14ac:dyDescent="0.8">
      <c r="A7" s="5" t="s">
        <v>26</v>
      </c>
      <c r="B7" s="5"/>
      <c r="C7" s="5"/>
      <c r="D7" s="5"/>
      <c r="E7" s="15"/>
      <c r="F7" s="15"/>
      <c r="G7" s="15"/>
      <c r="H7" s="15"/>
      <c r="I7" s="15"/>
    </row>
    <row r="8" spans="1:9" ht="22.8" x14ac:dyDescent="0.8">
      <c r="A8" s="1"/>
      <c r="B8" s="1"/>
      <c r="C8" s="1"/>
      <c r="D8" s="1"/>
      <c r="E8" s="3"/>
      <c r="F8" s="3"/>
      <c r="G8" s="56" t="s">
        <v>28</v>
      </c>
      <c r="H8" s="56"/>
    </row>
    <row r="9" spans="1:9" ht="22.8" x14ac:dyDescent="0.8">
      <c r="A9" s="2" t="s">
        <v>7</v>
      </c>
      <c r="B9" s="3"/>
      <c r="C9" s="3"/>
      <c r="D9" s="3"/>
      <c r="E9" s="3"/>
      <c r="F9" s="3"/>
      <c r="G9" s="56" t="s">
        <v>6</v>
      </c>
      <c r="H9" s="56"/>
    </row>
    <row r="10" spans="1:9" ht="22.8" x14ac:dyDescent="0.8">
      <c r="A10" s="3"/>
      <c r="B10" s="3" t="s">
        <v>11</v>
      </c>
      <c r="C10" s="3"/>
      <c r="D10" s="3"/>
      <c r="E10" s="3"/>
      <c r="F10" s="3"/>
      <c r="G10" s="56" t="s">
        <v>12</v>
      </c>
      <c r="H10" s="56"/>
    </row>
    <row r="11" spans="1:9" ht="54" customHeight="1" x14ac:dyDescent="0.3">
      <c r="B11" s="58" t="s">
        <v>13</v>
      </c>
      <c r="C11" s="58"/>
      <c r="D11" s="58"/>
      <c r="E11" s="58"/>
      <c r="F11" s="58"/>
    </row>
  </sheetData>
  <mergeCells count="5">
    <mergeCell ref="G8:H8"/>
    <mergeCell ref="G9:H9"/>
    <mergeCell ref="G10:H10"/>
    <mergeCell ref="A1:I1"/>
    <mergeCell ref="B11:F11"/>
  </mergeCells>
  <printOptions horizontalCentered="1"/>
  <pageMargins left="0.4" right="0.2" top="0.25" bottom="0.25" header="0.3" footer="0.25"/>
  <pageSetup paperSize="9" scale="91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view="pageBreakPreview" topLeftCell="Z1" zoomScaleNormal="85" zoomScaleSheetLayoutView="100" workbookViewId="0">
      <selection activeCell="BA2" sqref="AR2:BA2"/>
    </sheetView>
  </sheetViews>
  <sheetFormatPr defaultRowHeight="14.4" x14ac:dyDescent="0.3"/>
  <cols>
    <col min="1" max="1" width="7.77734375" customWidth="1"/>
    <col min="2" max="2" width="22.21875" customWidth="1"/>
    <col min="3" max="3" width="6.21875" customWidth="1"/>
    <col min="4" max="4" width="13.77734375" customWidth="1"/>
    <col min="5" max="5" width="22.21875" style="13" customWidth="1"/>
    <col min="6" max="6" width="21.5546875" style="13" customWidth="1"/>
    <col min="7" max="7" width="17.21875" style="13" customWidth="1"/>
    <col min="8" max="8" width="16.5546875" style="13" customWidth="1"/>
    <col min="9" max="9" width="17.77734375" style="13" customWidth="1"/>
    <col min="10" max="10" width="12.77734375" customWidth="1"/>
    <col min="11" max="11" width="10.5546875" customWidth="1"/>
    <col min="12" max="12" width="11.5546875" customWidth="1"/>
    <col min="13" max="13" width="12.44140625" style="13" customWidth="1"/>
    <col min="14" max="17" width="9.21875" customWidth="1"/>
    <col min="18" max="18" width="14" customWidth="1"/>
    <col min="19" max="19" width="14.21875" customWidth="1"/>
    <col min="20" max="20" width="10.77734375" customWidth="1"/>
    <col min="21" max="21" width="13.77734375" customWidth="1"/>
    <col min="22" max="22" width="14.5546875" style="13" customWidth="1"/>
    <col min="23" max="24" width="9.21875" customWidth="1"/>
    <col min="25" max="25" width="12.44140625" customWidth="1"/>
    <col min="26" max="26" width="10.5546875" customWidth="1"/>
    <col min="27" max="27" width="10.21875" customWidth="1"/>
    <col min="28" max="28" width="10.21875" style="55" customWidth="1"/>
    <col min="29" max="29" width="8.77734375" hidden="1" customWidth="1"/>
    <col min="30" max="30" width="17.5546875" hidden="1" customWidth="1"/>
    <col min="31" max="31" width="8.77734375" hidden="1" customWidth="1"/>
    <col min="32" max="32" width="12.77734375" hidden="1" customWidth="1"/>
    <col min="33" max="33" width="17.5546875" hidden="1" customWidth="1"/>
    <col min="34" max="34" width="13.21875" hidden="1" customWidth="1"/>
    <col min="35" max="35" width="13.77734375" hidden="1" customWidth="1"/>
    <col min="36" max="36" width="14.44140625" hidden="1" customWidth="1"/>
    <col min="37" max="37" width="13.21875" hidden="1" customWidth="1"/>
    <col min="38" max="38" width="13.77734375" hidden="1" customWidth="1"/>
    <col min="39" max="39" width="14.44140625" hidden="1" customWidth="1"/>
    <col min="40" max="40" width="13.21875" hidden="1" customWidth="1"/>
    <col min="41" max="41" width="13.77734375" hidden="1" customWidth="1"/>
    <col min="42" max="42" width="14.44140625" hidden="1" customWidth="1"/>
    <col min="43" max="43" width="8.77734375" hidden="1" customWidth="1"/>
    <col min="45" max="45" width="10.77734375" customWidth="1"/>
    <col min="52" max="52" width="11.21875" customWidth="1"/>
    <col min="53" max="53" width="11.77734375" customWidth="1"/>
    <col min="54" max="54" width="10.21875" bestFit="1" customWidth="1"/>
    <col min="55" max="55" width="40.5546875" customWidth="1"/>
  </cols>
  <sheetData>
    <row r="1" spans="1:55" ht="102.45" customHeight="1" thickTop="1" x14ac:dyDescent="0.3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9" t="s">
        <v>30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21"/>
      <c r="AC1" s="22" t="s">
        <v>4</v>
      </c>
      <c r="AD1" s="22" t="s">
        <v>31</v>
      </c>
      <c r="AE1" s="23" t="s">
        <v>4</v>
      </c>
      <c r="AF1" s="23" t="s">
        <v>32</v>
      </c>
      <c r="AG1" s="23" t="s">
        <v>31</v>
      </c>
      <c r="AH1" s="24" t="s">
        <v>33</v>
      </c>
      <c r="AI1" s="24" t="s">
        <v>34</v>
      </c>
      <c r="AJ1" s="24" t="s">
        <v>35</v>
      </c>
      <c r="AK1" s="25" t="s">
        <v>33</v>
      </c>
      <c r="AL1" s="25" t="s">
        <v>34</v>
      </c>
      <c r="AM1" s="25" t="s">
        <v>35</v>
      </c>
      <c r="AN1" s="26" t="s">
        <v>33</v>
      </c>
      <c r="AO1" s="26" t="s">
        <v>34</v>
      </c>
      <c r="AP1" s="26" t="s">
        <v>35</v>
      </c>
      <c r="AQ1" s="27"/>
      <c r="AR1" s="28" t="s">
        <v>36</v>
      </c>
      <c r="AS1" s="28" t="s">
        <v>37</v>
      </c>
      <c r="AT1" s="28" t="s">
        <v>38</v>
      </c>
      <c r="AU1" s="28" t="s">
        <v>39</v>
      </c>
      <c r="AV1" s="28" t="s">
        <v>40</v>
      </c>
      <c r="AW1" s="28" t="s">
        <v>41</v>
      </c>
      <c r="AX1" s="28" t="s">
        <v>33</v>
      </c>
      <c r="AY1" s="28" t="s">
        <v>42</v>
      </c>
      <c r="AZ1" s="28" t="s">
        <v>43</v>
      </c>
      <c r="BA1" s="28" t="s">
        <v>44</v>
      </c>
      <c r="BB1" s="29" t="s">
        <v>45</v>
      </c>
      <c r="BC1" s="30" t="s">
        <v>46</v>
      </c>
    </row>
    <row r="2" spans="1:55" s="7" customFormat="1" ht="99" customHeight="1" thickBot="1" x14ac:dyDescent="0.35">
      <c r="A2" s="4" t="s">
        <v>0</v>
      </c>
      <c r="B2" s="4" t="s">
        <v>1</v>
      </c>
      <c r="C2" s="4" t="s">
        <v>4</v>
      </c>
      <c r="D2" s="4" t="s">
        <v>5</v>
      </c>
      <c r="E2" s="16" t="s">
        <v>3</v>
      </c>
      <c r="F2" s="17" t="s">
        <v>9</v>
      </c>
      <c r="G2" s="17" t="s">
        <v>8</v>
      </c>
      <c r="H2" s="14" t="s">
        <v>2</v>
      </c>
      <c r="I2" s="18" t="s">
        <v>14</v>
      </c>
      <c r="J2" s="31" t="s">
        <v>33</v>
      </c>
      <c r="K2" s="32" t="s">
        <v>32</v>
      </c>
      <c r="L2" s="32" t="s">
        <v>47</v>
      </c>
      <c r="M2" s="33" t="s">
        <v>48</v>
      </c>
      <c r="N2" s="32" t="s">
        <v>49</v>
      </c>
      <c r="O2" s="32" t="s">
        <v>50</v>
      </c>
      <c r="P2" s="32" t="s">
        <v>51</v>
      </c>
      <c r="Q2" s="32" t="s">
        <v>34</v>
      </c>
      <c r="R2" s="32" t="s">
        <v>52</v>
      </c>
      <c r="S2" s="32" t="s">
        <v>53</v>
      </c>
      <c r="T2" s="32" t="s">
        <v>54</v>
      </c>
      <c r="U2" s="32" t="s">
        <v>55</v>
      </c>
      <c r="V2" s="33" t="s">
        <v>56</v>
      </c>
      <c r="W2" s="32" t="s">
        <v>57</v>
      </c>
      <c r="X2" s="32" t="s">
        <v>58</v>
      </c>
      <c r="Y2" s="32" t="s">
        <v>59</v>
      </c>
      <c r="Z2" s="32" t="s">
        <v>35</v>
      </c>
      <c r="AA2" s="32" t="s">
        <v>31</v>
      </c>
      <c r="AB2" s="34"/>
      <c r="AC2" s="35" t="s">
        <v>60</v>
      </c>
      <c r="AD2" s="35">
        <v>1</v>
      </c>
      <c r="AE2" s="36" t="s">
        <v>60</v>
      </c>
      <c r="AF2" s="36">
        <v>2</v>
      </c>
      <c r="AG2" s="36">
        <v>1</v>
      </c>
      <c r="AH2" s="37">
        <v>2</v>
      </c>
      <c r="AI2" s="37">
        <v>1</v>
      </c>
      <c r="AJ2" s="37">
        <v>1</v>
      </c>
      <c r="AK2" s="38"/>
      <c r="AL2" s="38">
        <v>2</v>
      </c>
      <c r="AM2" s="38">
        <v>1</v>
      </c>
      <c r="AN2" s="39"/>
      <c r="AO2" s="39">
        <v>1</v>
      </c>
      <c r="AP2" s="39">
        <v>2</v>
      </c>
      <c r="AQ2" s="40"/>
      <c r="AR2" s="41">
        <f>COUNTA($A$3:$A4)</f>
        <v>2</v>
      </c>
      <c r="AS2" s="41">
        <f>COUNTIF($C$3:$C4,"ស្រី")</f>
        <v>1</v>
      </c>
      <c r="AT2" s="41">
        <f>COUNTIF($AA$3:$AA4,1)</f>
        <v>2</v>
      </c>
      <c r="AU2" s="41">
        <f>DCOUNT($A$2:$AA4,"ផ្ទៀងផ្ទាត់ចុងក្រោយ",$AC$1:$AD$2)</f>
        <v>1</v>
      </c>
      <c r="AV2" s="41">
        <f>COUNTIF($AA$3:$AA$4,2)</f>
        <v>0</v>
      </c>
      <c r="AW2" s="41">
        <f>COUNTIF(K:K,2)</f>
        <v>0</v>
      </c>
      <c r="AX2" s="41">
        <f>DCOUNT($A$2:$AA4,"គ្មានស្នាមមេដៃ",$AH$1:$AJ$2)</f>
        <v>0</v>
      </c>
      <c r="AY2" s="41">
        <f>DCOUNT($A$2:$AA4,"NID_problem",$AK$1:$AM$2)</f>
        <v>0</v>
      </c>
      <c r="AZ2" s="41">
        <f>DCOUNT($A$2:$AA4,"NID_problem",$AN$1:$AP$2)</f>
        <v>0</v>
      </c>
      <c r="BA2" s="41">
        <f>((AR2-AT2)-SUM(AW2,AX2,AY2,AZ2))</f>
        <v>0</v>
      </c>
      <c r="BB2" s="42" t="str">
        <f>IF((AR2-AT2)=(AW2+AY2+AZ2+AX2+BA2),"ត្រឹមត្រូវ","មិនត្រឹមត្រូវ")</f>
        <v>ត្រឹមត្រូវ</v>
      </c>
      <c r="BC2" s="43"/>
    </row>
    <row r="3" spans="1:55" s="8" customFormat="1" ht="50.25" customHeight="1" x14ac:dyDescent="0.3">
      <c r="A3" s="11">
        <v>1</v>
      </c>
      <c r="B3" s="9" t="s">
        <v>15</v>
      </c>
      <c r="C3" s="10" t="s">
        <v>62</v>
      </c>
      <c r="D3" s="10" t="s">
        <v>17</v>
      </c>
      <c r="E3" s="19" t="s">
        <v>18</v>
      </c>
      <c r="F3" s="12" t="s">
        <v>29</v>
      </c>
      <c r="G3" s="10" t="s">
        <v>19</v>
      </c>
      <c r="H3" s="10" t="s">
        <v>25</v>
      </c>
      <c r="I3" s="9"/>
      <c r="J3" s="44"/>
      <c r="K3" s="45">
        <f>IF(OR(H3="បរទេស",G3="បរទេស"),2,1)</f>
        <v>1</v>
      </c>
      <c r="L3" s="4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060925741</v>
      </c>
      <c r="M3" s="47" t="str">
        <f>IF(L3="បរទេស","បរទេស",IF(AND($BC$2=1,LEN(L3)=8),"0"&amp;L3,IF(LEN(L3)&gt;9,2,LEFT(L3,9))))</f>
        <v>060925741</v>
      </c>
      <c r="N3" s="48">
        <f>IF(L3="បរទេស",1,IF((LEN($M3)-9)=0,1,2))</f>
        <v>1</v>
      </c>
      <c r="O3" s="48">
        <f>IF(M3="",2,1)</f>
        <v>1</v>
      </c>
      <c r="P3" s="48">
        <f>IF(M3="បរទេស",1,IF(COUNTIF(M:M,$M3)&gt;1,2,1))</f>
        <v>1</v>
      </c>
      <c r="Q3" s="49">
        <f>IF(M3="បរទេស",1,MAX(N3:P3))</f>
        <v>1</v>
      </c>
      <c r="R3" s="50" t="str">
        <f>H3</f>
        <v>095929567</v>
      </c>
      <c r="S3" s="46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095929567</v>
      </c>
      <c r="T3" s="48" t="e">
        <f>LEFT(S3, SEARCH("/",S3,1)-1)</f>
        <v>#VALUE!</v>
      </c>
      <c r="U3" s="46" t="str">
        <f>IFERROR(T3,S3)</f>
        <v>095929567</v>
      </c>
      <c r="V3" s="47" t="str">
        <f>IF(LEFT(U3,5)="បរទេស","បរទេស",IF(LEFT(U3,3)="855","0"&amp;MID(U3,4,10),IF(LEFT(U3,1)="0",MID(U3,1,10),IF(LEFT(U3,1)&gt;=1,"0"&amp;MID(U3,1,10),U3))))</f>
        <v>095929567</v>
      </c>
      <c r="W3" s="48">
        <f>IF(V3="បរទេស",1,IF(OR(LEN(V3)=9,LEN(V3)=10),1,2))</f>
        <v>1</v>
      </c>
      <c r="X3" s="51">
        <f>IF(V3="",2,1)</f>
        <v>1</v>
      </c>
      <c r="Y3" s="48">
        <f>IF(V3="បរទេស",1,IF(COUNTIF(V:V,$V3)&gt;1,2,1))</f>
        <v>1</v>
      </c>
      <c r="Z3" s="49">
        <f>IF(V3="បរទេស",1,MAX(W3:Y3))</f>
        <v>1</v>
      </c>
      <c r="AA3" s="49">
        <f>IF(K3=2,2,MAX(J3,Q3,Z3,Z3))</f>
        <v>1</v>
      </c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R3" s="61" t="s">
        <v>61</v>
      </c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1:55" s="8" customFormat="1" ht="50.25" customHeight="1" x14ac:dyDescent="0.3">
      <c r="A4" s="11">
        <v>2</v>
      </c>
      <c r="B4" s="20" t="s">
        <v>20</v>
      </c>
      <c r="C4" s="10" t="s">
        <v>60</v>
      </c>
      <c r="D4" s="9" t="s">
        <v>21</v>
      </c>
      <c r="E4" s="19" t="s">
        <v>22</v>
      </c>
      <c r="F4" s="12" t="s">
        <v>29</v>
      </c>
      <c r="G4" s="10" t="s">
        <v>23</v>
      </c>
      <c r="H4" s="10" t="s">
        <v>24</v>
      </c>
      <c r="I4" s="9"/>
      <c r="J4" s="44"/>
      <c r="K4" s="45">
        <f>IF(OR(H4="បរទេស",G4="បរទេស"),2,1)</f>
        <v>1</v>
      </c>
      <c r="L4" s="4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180715258</v>
      </c>
      <c r="M4" s="47" t="str">
        <f>IF(L4="បរទេស","បរទេស",IF(AND($BC$2=1,LEN(L4)=8),"0"&amp;L4,IF(LEN(L4)&gt;9,2,LEFT(L4,9))))</f>
        <v>180715258</v>
      </c>
      <c r="N4" s="48">
        <f>IF(L4="បរទេស",1,IF((LEN($M4)-9)=0,1,2))</f>
        <v>1</v>
      </c>
      <c r="O4" s="48">
        <f>IF(M4="",2,1)</f>
        <v>1</v>
      </c>
      <c r="P4" s="48">
        <f>IF(M4="បរទេស",1,IF(COUNTIF(M:M,$M4)&gt;1,2,1))</f>
        <v>1</v>
      </c>
      <c r="Q4" s="49">
        <f>IF(M4="បរទេស",1,MAX(N4:P4))</f>
        <v>1</v>
      </c>
      <c r="R4" s="50" t="str">
        <f>H4</f>
        <v>092​905210</v>
      </c>
      <c r="S4" s="46" t="str">
        <f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092905210</v>
      </c>
      <c r="T4" s="48" t="e">
        <f>LEFT(S4, SEARCH("/",S4,1)-1)</f>
        <v>#VALUE!</v>
      </c>
      <c r="U4" s="46" t="str">
        <f>IFERROR(T4,S4)</f>
        <v>092905210</v>
      </c>
      <c r="V4" s="47" t="str">
        <f>IF(LEFT(U4,5)="បរទេស","បរទេស",IF(LEFT(U4,3)="855","0"&amp;MID(U4,4,10),IF(LEFT(U4,1)="0",MID(U4,1,10),IF(LEFT(U4,1)&gt;=1,"0"&amp;MID(U4,1,10),U4))))</f>
        <v>092905210</v>
      </c>
      <c r="W4" s="48">
        <f>IF(V4="បរទេស",1,IF(OR(LEN(V4)=9,LEN(V4)=10),1,2))</f>
        <v>1</v>
      </c>
      <c r="X4" s="51">
        <f>IF(V4="",2,1)</f>
        <v>1</v>
      </c>
      <c r="Y4" s="48">
        <f>IF(V4="បរទេស",1,IF(COUNTIF(V:V,$V4)&gt;1,2,1))</f>
        <v>1</v>
      </c>
      <c r="Z4" s="49">
        <f>IF(V4="បរទេស",1,MAX(W4:Y4))</f>
        <v>1</v>
      </c>
      <c r="AA4" s="49">
        <f>IF(K4=2,2,MAX(J4,Q4,Z4,Z4))</f>
        <v>1</v>
      </c>
      <c r="AB4" s="5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s="8" customFormat="1" ht="50.25" customHeight="1" x14ac:dyDescent="0.3">
      <c r="A5" s="11">
        <v>3</v>
      </c>
      <c r="B5" s="9"/>
      <c r="C5" s="9"/>
      <c r="D5" s="9"/>
      <c r="E5" s="9"/>
      <c r="F5" s="9"/>
      <c r="G5" s="9"/>
      <c r="H5" s="9"/>
      <c r="I5" s="9"/>
      <c r="J5"/>
      <c r="K5"/>
      <c r="L5"/>
      <c r="M5" s="13"/>
      <c r="N5"/>
      <c r="O5"/>
      <c r="P5"/>
      <c r="Q5"/>
      <c r="R5"/>
      <c r="S5"/>
      <c r="T5"/>
      <c r="U5"/>
      <c r="V5" s="13"/>
      <c r="W5"/>
      <c r="X5"/>
      <c r="Y5"/>
      <c r="Z5"/>
      <c r="AA5"/>
      <c r="AB5" s="5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8" customFormat="1" ht="50.1" customHeight="1" x14ac:dyDescent="0.3">
      <c r="A6" s="11">
        <v>4</v>
      </c>
      <c r="B6" s="9"/>
      <c r="C6" s="9"/>
      <c r="D6" s="9"/>
      <c r="E6" s="9"/>
      <c r="F6" s="9"/>
      <c r="G6" s="9"/>
      <c r="H6" s="9"/>
      <c r="I6" s="9"/>
      <c r="J6"/>
      <c r="K6"/>
      <c r="L6"/>
      <c r="M6" s="13"/>
      <c r="N6"/>
      <c r="O6"/>
      <c r="P6"/>
      <c r="Q6"/>
      <c r="R6"/>
      <c r="S6"/>
      <c r="T6"/>
      <c r="U6"/>
      <c r="V6" s="13"/>
      <c r="W6"/>
      <c r="X6"/>
      <c r="Y6"/>
      <c r="Z6"/>
      <c r="AA6"/>
      <c r="AB6" s="55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s="6" customFormat="1" ht="29.55" customHeight="1" x14ac:dyDescent="0.8">
      <c r="A7" s="5" t="s">
        <v>26</v>
      </c>
      <c r="B7" s="5"/>
      <c r="C7" s="5"/>
      <c r="D7" s="5"/>
      <c r="E7" s="15"/>
      <c r="F7" s="15"/>
      <c r="G7" s="15"/>
      <c r="H7" s="15"/>
      <c r="I7" s="15"/>
      <c r="J7"/>
      <c r="K7"/>
      <c r="L7"/>
      <c r="M7" s="13"/>
      <c r="N7"/>
      <c r="O7"/>
      <c r="P7"/>
      <c r="Q7"/>
      <c r="R7"/>
      <c r="S7"/>
      <c r="T7"/>
      <c r="U7"/>
      <c r="V7" s="13"/>
      <c r="W7"/>
      <c r="X7"/>
      <c r="Y7"/>
      <c r="Z7"/>
      <c r="AA7"/>
      <c r="AB7" s="55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22.8" x14ac:dyDescent="0.8">
      <c r="A8" s="1"/>
      <c r="B8" s="1"/>
      <c r="C8" s="1"/>
      <c r="D8" s="1"/>
      <c r="E8" s="3"/>
      <c r="F8" s="3"/>
      <c r="G8" s="56" t="s">
        <v>28</v>
      </c>
      <c r="H8" s="56"/>
    </row>
    <row r="9" spans="1:55" ht="22.8" x14ac:dyDescent="0.8">
      <c r="A9" s="2" t="s">
        <v>7</v>
      </c>
      <c r="B9" s="3"/>
      <c r="C9" s="3"/>
      <c r="D9" s="3"/>
      <c r="E9" s="3"/>
      <c r="F9" s="3"/>
      <c r="G9" s="56" t="s">
        <v>6</v>
      </c>
      <c r="H9" s="56"/>
    </row>
    <row r="10" spans="1:55" ht="22.8" x14ac:dyDescent="0.8">
      <c r="A10" s="3"/>
      <c r="B10" s="3" t="s">
        <v>11</v>
      </c>
      <c r="C10" s="3"/>
      <c r="D10" s="3"/>
      <c r="E10" s="3"/>
      <c r="F10" s="3"/>
      <c r="G10" s="56" t="s">
        <v>12</v>
      </c>
      <c r="H10" s="56"/>
    </row>
    <row r="11" spans="1:55" ht="54" customHeight="1" x14ac:dyDescent="0.3">
      <c r="B11" s="58" t="s">
        <v>13</v>
      </c>
      <c r="C11" s="58"/>
      <c r="D11" s="58"/>
      <c r="E11" s="58"/>
      <c r="F11" s="58"/>
    </row>
  </sheetData>
  <mergeCells count="7">
    <mergeCell ref="B11:F11"/>
    <mergeCell ref="J1:AA1"/>
    <mergeCell ref="AR3:BC3"/>
    <mergeCell ref="A1:I1"/>
    <mergeCell ref="G8:H8"/>
    <mergeCell ref="G9:H9"/>
    <mergeCell ref="G10:H10"/>
  </mergeCells>
  <printOptions horizontalCentered="1"/>
  <pageMargins left="0.4" right="0.2" top="0.25" bottom="0.25" header="0.3" footer="0.25"/>
  <pageSetup paperSize="9" scale="91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85" zoomScaleSheetLayoutView="100" workbookViewId="0">
      <selection activeCell="J4" sqref="J4"/>
    </sheetView>
  </sheetViews>
  <sheetFormatPr defaultRowHeight="14.4" x14ac:dyDescent="0.3"/>
  <cols>
    <col min="1" max="1" width="7.109375" style="64" customWidth="1"/>
    <col min="2" max="2" width="9" style="64" customWidth="1"/>
    <col min="3" max="3" width="19.5546875" style="64" customWidth="1"/>
    <col min="4" max="4" width="6.21875" style="64" customWidth="1"/>
    <col min="5" max="5" width="13.77734375" style="64" customWidth="1"/>
    <col min="6" max="6" width="14.21875" style="86" bestFit="1" customWidth="1"/>
    <col min="7" max="7" width="30.33203125" style="86" customWidth="1"/>
    <col min="8" max="8" width="17.21875" style="86" customWidth="1"/>
    <col min="9" max="9" width="16.5546875" style="86" customWidth="1"/>
    <col min="10" max="10" width="23.77734375" style="86" customWidth="1"/>
    <col min="11" max="16384" width="8.88671875" style="64"/>
  </cols>
  <sheetData>
    <row r="1" spans="1:10" ht="90" customHeight="1" x14ac:dyDescent="0.3">
      <c r="A1" s="63" t="s">
        <v>67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7.75" customHeight="1" x14ac:dyDescent="0.3">
      <c r="A2" s="91" t="s">
        <v>68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s="65" customFormat="1" ht="64.8" x14ac:dyDescent="0.3">
      <c r="A3" s="88" t="s">
        <v>64</v>
      </c>
      <c r="B3" s="88" t="s">
        <v>63</v>
      </c>
      <c r="C3" s="88" t="s">
        <v>1</v>
      </c>
      <c r="D3" s="88" t="s">
        <v>4</v>
      </c>
      <c r="E3" s="88" t="s">
        <v>5</v>
      </c>
      <c r="F3" s="89" t="s">
        <v>3</v>
      </c>
      <c r="G3" s="89" t="s">
        <v>65</v>
      </c>
      <c r="H3" s="89" t="s">
        <v>8</v>
      </c>
      <c r="I3" s="89" t="s">
        <v>2</v>
      </c>
      <c r="J3" s="90" t="s">
        <v>14</v>
      </c>
    </row>
    <row r="4" spans="1:10" s="71" customFormat="1" ht="60" customHeight="1" x14ac:dyDescent="0.3">
      <c r="A4" s="66">
        <v>1</v>
      </c>
      <c r="B4" s="66">
        <v>1</v>
      </c>
      <c r="C4" s="67" t="s">
        <v>15</v>
      </c>
      <c r="D4" s="68" t="s">
        <v>62</v>
      </c>
      <c r="E4" s="68" t="s">
        <v>17</v>
      </c>
      <c r="F4" s="69" t="s">
        <v>18</v>
      </c>
      <c r="G4" s="70" t="s">
        <v>29</v>
      </c>
      <c r="H4" s="68" t="s">
        <v>19</v>
      </c>
      <c r="I4" s="68" t="s">
        <v>25</v>
      </c>
      <c r="J4" s="67"/>
    </row>
    <row r="5" spans="1:10" s="71" customFormat="1" ht="60" customHeight="1" x14ac:dyDescent="0.3">
      <c r="A5" s="66">
        <v>2</v>
      </c>
      <c r="B5" s="66">
        <v>2</v>
      </c>
      <c r="C5" s="72" t="s">
        <v>20</v>
      </c>
      <c r="D5" s="68" t="s">
        <v>60</v>
      </c>
      <c r="E5" s="67" t="s">
        <v>21</v>
      </c>
      <c r="F5" s="69" t="s">
        <v>22</v>
      </c>
      <c r="G5" s="70" t="s">
        <v>29</v>
      </c>
      <c r="H5" s="68" t="s">
        <v>23</v>
      </c>
      <c r="I5" s="68" t="s">
        <v>24</v>
      </c>
      <c r="J5" s="67"/>
    </row>
    <row r="6" spans="1:10" s="79" customFormat="1" ht="25.5" customHeight="1" x14ac:dyDescent="0.3">
      <c r="A6" s="73"/>
      <c r="B6" s="73"/>
      <c r="C6" s="74"/>
      <c r="D6" s="75"/>
      <c r="E6" s="76"/>
      <c r="F6" s="77"/>
      <c r="G6" s="78"/>
      <c r="H6" s="75"/>
      <c r="I6" s="75"/>
      <c r="J6" s="76"/>
    </row>
    <row r="7" spans="1:10" s="81" customFormat="1" ht="29.55" customHeight="1" x14ac:dyDescent="0.8">
      <c r="A7" s="80" t="s">
        <v>66</v>
      </c>
      <c r="C7" s="80"/>
      <c r="D7" s="80"/>
      <c r="E7" s="80"/>
      <c r="F7" s="82"/>
      <c r="G7" s="82"/>
      <c r="H7" s="82"/>
      <c r="I7" s="82"/>
      <c r="J7" s="82"/>
    </row>
    <row r="8" spans="1:10" ht="22.8" x14ac:dyDescent="0.8">
      <c r="B8" s="83"/>
      <c r="C8" s="84"/>
      <c r="D8" s="84"/>
      <c r="E8" s="84"/>
      <c r="F8" s="84"/>
      <c r="G8" s="84"/>
      <c r="H8" s="85"/>
      <c r="I8" s="85"/>
    </row>
    <row r="9" spans="1:10" ht="22.8" x14ac:dyDescent="0.8">
      <c r="B9" s="84"/>
      <c r="C9" s="84"/>
      <c r="D9" s="84"/>
      <c r="E9" s="84"/>
      <c r="F9" s="84"/>
      <c r="G9" s="84"/>
      <c r="H9" s="85"/>
      <c r="I9" s="85"/>
    </row>
    <row r="10" spans="1:10" ht="54" customHeight="1" x14ac:dyDescent="0.3">
      <c r="C10" s="87"/>
      <c r="D10" s="87"/>
      <c r="E10" s="87"/>
      <c r="F10" s="87"/>
      <c r="G10" s="87"/>
    </row>
  </sheetData>
  <sheetProtection algorithmName="SHA-512" hashValue="YSvamRAEQ+lb70NARZ8r6/hAXV7zMDv8/HyuhGWDrFjvDO8lvC4trmkr4CObq/r8ds77iHI7hUPKoenxbZUj2Q==" saltValue="Q3qeMAtSpZFHrF5oECuYjA==" spinCount="100000" sheet="1" objects="1" scenarios="1"/>
  <mergeCells count="5">
    <mergeCell ref="C10:G10"/>
    <mergeCell ref="A2:J2"/>
    <mergeCell ref="A1:J1"/>
    <mergeCell ref="H8:I8"/>
    <mergeCell ref="H9:I9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1" orientation="landscape" copies="2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បញ្ជីឈ្មោះកម្មករ</vt:lpstr>
      <vt:lpstr>ផ្ទៀងផ្ទាត់</vt:lpstr>
      <vt:lpstr>upload</vt:lpstr>
      <vt:lpstr>upload!Print_Area</vt:lpstr>
      <vt:lpstr>បញ្ជីឈ្មោះកម្មករ!Print_Area</vt:lpstr>
      <vt:lpstr>ផ្ទៀងផ្ទាត់!Print_Area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2020-04-29T10:30:26Z</cp:lastPrinted>
  <dcterms:created xsi:type="dcterms:W3CDTF">2020-02-27T01:37:14Z</dcterms:created>
  <dcterms:modified xsi:type="dcterms:W3CDTF">2020-04-30T03:41:09Z</dcterms:modified>
</cp:coreProperties>
</file>