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May 2021\10.05.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Upload!#REF!</definedName>
    <definedName name="_xlnm.Print_Area" localSheetId="0">Upload!$A$1:$J$39</definedName>
    <definedName name="_xlnm.Print_Titles" localSheetId="0">Upload!$3:$3</definedName>
  </definedNames>
  <calcPr calcId="162913"/>
</workbook>
</file>

<file path=xl/calcChain.xml><?xml version="1.0" encoding="utf-8"?>
<calcChain xmlns="http://schemas.openxmlformats.org/spreadsheetml/2006/main">
  <c r="BM35" i="3" l="1"/>
  <c r="BN35" i="3" s="1"/>
  <c r="BO35" i="3" s="1"/>
  <c r="BP35" i="3" s="1"/>
  <c r="BQ35" i="3" s="1"/>
  <c r="BG35" i="3"/>
  <c r="BH35" i="3" s="1"/>
  <c r="BF35" i="3"/>
  <c r="BM34" i="3"/>
  <c r="BN34" i="3" s="1"/>
  <c r="BO34" i="3" s="1"/>
  <c r="BP34" i="3" s="1"/>
  <c r="BQ34" i="3" s="1"/>
  <c r="BG34" i="3"/>
  <c r="BH34" i="3" s="1"/>
  <c r="BF34" i="3"/>
  <c r="BM33" i="3"/>
  <c r="BN33" i="3" s="1"/>
  <c r="BO33" i="3" s="1"/>
  <c r="BP33" i="3" s="1"/>
  <c r="BQ33" i="3" s="1"/>
  <c r="BG33" i="3"/>
  <c r="BH33" i="3" s="1"/>
  <c r="BJ33" i="3" s="1"/>
  <c r="BF33" i="3"/>
  <c r="BM32" i="3"/>
  <c r="BN32" i="3" s="1"/>
  <c r="BO32" i="3" s="1"/>
  <c r="BP32" i="3" s="1"/>
  <c r="BQ32" i="3" s="1"/>
  <c r="BS32" i="3" s="1"/>
  <c r="BG32" i="3"/>
  <c r="BF32" i="3"/>
  <c r="BM31" i="3"/>
  <c r="BN31" i="3" s="1"/>
  <c r="BO31" i="3" s="1"/>
  <c r="BP31" i="3" s="1"/>
  <c r="BQ31" i="3" s="1"/>
  <c r="BG31" i="3"/>
  <c r="BH31" i="3" s="1"/>
  <c r="BF31" i="3"/>
  <c r="BM30" i="3"/>
  <c r="BN30" i="3" s="1"/>
  <c r="BO30" i="3" s="1"/>
  <c r="BP30" i="3" s="1"/>
  <c r="BQ30" i="3" s="1"/>
  <c r="BG30" i="3"/>
  <c r="BH30" i="3" s="1"/>
  <c r="BI30" i="3" s="1"/>
  <c r="BF30" i="3"/>
  <c r="BM29" i="3"/>
  <c r="BN29" i="3" s="1"/>
  <c r="BO29" i="3" s="1"/>
  <c r="BP29" i="3" s="1"/>
  <c r="BQ29" i="3" s="1"/>
  <c r="BR29" i="3" s="1"/>
  <c r="BG29" i="3"/>
  <c r="BH29" i="3" s="1"/>
  <c r="BJ29" i="3" s="1"/>
  <c r="BF29" i="3"/>
  <c r="BM28" i="3"/>
  <c r="BN28" i="3" s="1"/>
  <c r="BO28" i="3" s="1"/>
  <c r="BP28" i="3" s="1"/>
  <c r="BQ28" i="3" s="1"/>
  <c r="BS28" i="3" s="1"/>
  <c r="BG28" i="3"/>
  <c r="BF28" i="3"/>
  <c r="BM27" i="3"/>
  <c r="BN27" i="3" s="1"/>
  <c r="BO27" i="3" s="1"/>
  <c r="BP27" i="3" s="1"/>
  <c r="BQ27" i="3" s="1"/>
  <c r="BG27" i="3"/>
  <c r="BH27" i="3" s="1"/>
  <c r="BF27" i="3"/>
  <c r="BM26" i="3"/>
  <c r="BN26" i="3" s="1"/>
  <c r="BO26" i="3" s="1"/>
  <c r="BP26" i="3" s="1"/>
  <c r="BQ26" i="3" s="1"/>
  <c r="BG26" i="3"/>
  <c r="BF26" i="3"/>
  <c r="BM25" i="3"/>
  <c r="BN25" i="3" s="1"/>
  <c r="BO25" i="3" s="1"/>
  <c r="BP25" i="3" s="1"/>
  <c r="BQ25" i="3" s="1"/>
  <c r="BR25" i="3" s="1"/>
  <c r="BG25" i="3"/>
  <c r="BH25" i="3" s="1"/>
  <c r="BJ25" i="3" s="1"/>
  <c r="BF25" i="3"/>
  <c r="BM24" i="3"/>
  <c r="BN24" i="3" s="1"/>
  <c r="BO24" i="3" s="1"/>
  <c r="BP24" i="3" s="1"/>
  <c r="BQ24" i="3" s="1"/>
  <c r="BG24" i="3"/>
  <c r="BF24" i="3"/>
  <c r="BM23" i="3"/>
  <c r="BN23" i="3" s="1"/>
  <c r="BO23" i="3" s="1"/>
  <c r="BP23" i="3" s="1"/>
  <c r="BQ23" i="3" s="1"/>
  <c r="BG23" i="3"/>
  <c r="BH23" i="3" s="1"/>
  <c r="BF23" i="3"/>
  <c r="BM22" i="3"/>
  <c r="BN22" i="3" s="1"/>
  <c r="BO22" i="3" s="1"/>
  <c r="BP22" i="3" s="1"/>
  <c r="BQ22" i="3" s="1"/>
  <c r="BG22" i="3"/>
  <c r="BH22" i="3" s="1"/>
  <c r="BI22" i="3" s="1"/>
  <c r="BF22" i="3"/>
  <c r="BM21" i="3"/>
  <c r="BN21" i="3" s="1"/>
  <c r="BO21" i="3" s="1"/>
  <c r="BP21" i="3" s="1"/>
  <c r="BQ21" i="3" s="1"/>
  <c r="BG21" i="3"/>
  <c r="BH21" i="3" s="1"/>
  <c r="BI21" i="3" s="1"/>
  <c r="BF21" i="3"/>
  <c r="BM20" i="3"/>
  <c r="BN20" i="3" s="1"/>
  <c r="BO20" i="3" s="1"/>
  <c r="BP20" i="3" s="1"/>
  <c r="BQ20" i="3" s="1"/>
  <c r="BG20" i="3"/>
  <c r="BF20" i="3"/>
  <c r="BM19" i="3"/>
  <c r="BN19" i="3" s="1"/>
  <c r="BO19" i="3" s="1"/>
  <c r="BP19" i="3" s="1"/>
  <c r="BQ19" i="3" s="1"/>
  <c r="BG19" i="3"/>
  <c r="BH19" i="3" s="1"/>
  <c r="BJ19" i="3" s="1"/>
  <c r="BF19" i="3"/>
  <c r="BM18" i="3"/>
  <c r="BN18" i="3" s="1"/>
  <c r="BO18" i="3" s="1"/>
  <c r="BP18" i="3" s="1"/>
  <c r="BQ18" i="3" s="1"/>
  <c r="BG18" i="3"/>
  <c r="BH18" i="3" s="1"/>
  <c r="BF18" i="3"/>
  <c r="BM17" i="3"/>
  <c r="BN17" i="3" s="1"/>
  <c r="BO17" i="3" s="1"/>
  <c r="BP17" i="3" s="1"/>
  <c r="BQ17" i="3" s="1"/>
  <c r="BG17" i="3"/>
  <c r="BF17" i="3"/>
  <c r="BM16" i="3"/>
  <c r="BN16" i="3" s="1"/>
  <c r="BO16" i="3" s="1"/>
  <c r="BP16" i="3" s="1"/>
  <c r="BQ16" i="3" s="1"/>
  <c r="BG16" i="3"/>
  <c r="BH16" i="3" s="1"/>
  <c r="BJ16" i="3" s="1"/>
  <c r="BF16" i="3"/>
  <c r="BM15" i="3"/>
  <c r="BN15" i="3" s="1"/>
  <c r="BO15" i="3" s="1"/>
  <c r="BP15" i="3" s="1"/>
  <c r="BQ15" i="3" s="1"/>
  <c r="BG15" i="3"/>
  <c r="BH15" i="3" s="1"/>
  <c r="BI15" i="3" s="1"/>
  <c r="BF15" i="3"/>
  <c r="BM14" i="3"/>
  <c r="BN14" i="3" s="1"/>
  <c r="BO14" i="3" s="1"/>
  <c r="BP14" i="3" s="1"/>
  <c r="BQ14" i="3" s="1"/>
  <c r="BG14" i="3"/>
  <c r="BH14" i="3" s="1"/>
  <c r="BF14" i="3"/>
  <c r="BM13" i="3"/>
  <c r="BN13" i="3" s="1"/>
  <c r="BO13" i="3" s="1"/>
  <c r="BP13" i="3" s="1"/>
  <c r="BQ13" i="3" s="1"/>
  <c r="BG13" i="3"/>
  <c r="BH13" i="3" s="1"/>
  <c r="BJ13" i="3" s="1"/>
  <c r="BF13" i="3"/>
  <c r="BM12" i="3"/>
  <c r="BN12" i="3" s="1"/>
  <c r="BO12" i="3" s="1"/>
  <c r="BP12" i="3" s="1"/>
  <c r="BQ12" i="3" s="1"/>
  <c r="BG12" i="3"/>
  <c r="BF12" i="3"/>
  <c r="BM11" i="3"/>
  <c r="BN11" i="3" s="1"/>
  <c r="BO11" i="3" s="1"/>
  <c r="BP11" i="3" s="1"/>
  <c r="BQ11" i="3" s="1"/>
  <c r="BG11" i="3"/>
  <c r="BH11" i="3" s="1"/>
  <c r="BJ11" i="3" s="1"/>
  <c r="BF11" i="3"/>
  <c r="BM10" i="3"/>
  <c r="BN10" i="3" s="1"/>
  <c r="BO10" i="3" s="1"/>
  <c r="BP10" i="3" s="1"/>
  <c r="BQ10" i="3" s="1"/>
  <c r="BG10" i="3"/>
  <c r="BH10" i="3" s="1"/>
  <c r="BF10" i="3"/>
  <c r="BM9" i="3"/>
  <c r="BN9" i="3" s="1"/>
  <c r="BO9" i="3" s="1"/>
  <c r="BP9" i="3" s="1"/>
  <c r="BQ9" i="3" s="1"/>
  <c r="BG9" i="3"/>
  <c r="BF9" i="3"/>
  <c r="BM8" i="3"/>
  <c r="BN8" i="3" s="1"/>
  <c r="BO8" i="3" s="1"/>
  <c r="BP8" i="3" s="1"/>
  <c r="BQ8" i="3" s="1"/>
  <c r="BG8" i="3"/>
  <c r="BH8" i="3" s="1"/>
  <c r="BF8" i="3"/>
  <c r="BM7" i="3"/>
  <c r="BN7" i="3" s="1"/>
  <c r="BO7" i="3" s="1"/>
  <c r="BP7" i="3" s="1"/>
  <c r="BQ7" i="3" s="1"/>
  <c r="BG7" i="3"/>
  <c r="BH7" i="3" s="1"/>
  <c r="BF7" i="3"/>
  <c r="BM6" i="3"/>
  <c r="BN6" i="3" s="1"/>
  <c r="BO6" i="3" s="1"/>
  <c r="BP6" i="3" s="1"/>
  <c r="BQ6" i="3" s="1"/>
  <c r="BG6" i="3"/>
  <c r="BH6" i="3" s="1"/>
  <c r="BJ6" i="3" s="1"/>
  <c r="BF6" i="3"/>
  <c r="BM5" i="3"/>
  <c r="BN5" i="3" s="1"/>
  <c r="BO5" i="3" s="1"/>
  <c r="BP5" i="3" s="1"/>
  <c r="BQ5" i="3" s="1"/>
  <c r="BG5" i="3"/>
  <c r="BH5" i="3" s="1"/>
  <c r="BF5" i="3"/>
  <c r="BI11" i="3" l="1"/>
  <c r="BI13" i="3"/>
  <c r="BJ8" i="3"/>
  <c r="BI8" i="3"/>
  <c r="BH26" i="3"/>
  <c r="BI26" i="3" s="1"/>
  <c r="BI29" i="3"/>
  <c r="BI34" i="3"/>
  <c r="BH9" i="3"/>
  <c r="BJ9" i="3" s="1"/>
  <c r="BI25" i="3"/>
  <c r="BI33" i="3"/>
  <c r="BT17" i="3"/>
  <c r="BS17" i="3"/>
  <c r="BR17" i="3"/>
  <c r="BS22" i="3"/>
  <c r="BR22" i="3"/>
  <c r="BT22" i="3"/>
  <c r="BR23" i="3"/>
  <c r="BS23" i="3"/>
  <c r="BT23" i="3"/>
  <c r="BR5" i="3"/>
  <c r="BT26" i="3"/>
  <c r="BT5" i="3"/>
  <c r="BS5" i="3"/>
  <c r="BT30" i="3"/>
  <c r="BT13" i="3"/>
  <c r="BS13" i="3"/>
  <c r="BR13" i="3"/>
  <c r="BS14" i="3"/>
  <c r="BT14" i="3"/>
  <c r="BR14" i="3"/>
  <c r="BS18" i="3"/>
  <c r="BT18" i="3"/>
  <c r="BR18" i="3"/>
  <c r="BT7" i="3"/>
  <c r="BS7" i="3"/>
  <c r="BR7" i="3"/>
  <c r="BS8" i="3"/>
  <c r="BT8" i="3"/>
  <c r="BR8" i="3"/>
  <c r="BR9" i="3"/>
  <c r="BT9" i="3"/>
  <c r="BS9" i="3"/>
  <c r="BR15" i="3"/>
  <c r="BT15" i="3"/>
  <c r="BS15" i="3"/>
  <c r="BJ10" i="3"/>
  <c r="BR12" i="3"/>
  <c r="BT12" i="3"/>
  <c r="BS12" i="3"/>
  <c r="BJ5" i="3"/>
  <c r="BI5" i="3"/>
  <c r="BR6" i="3"/>
  <c r="BT6" i="3"/>
  <c r="BS6" i="3"/>
  <c r="BT11" i="3"/>
  <c r="BS11" i="3"/>
  <c r="BR11" i="3"/>
  <c r="BR20" i="3"/>
  <c r="BS20" i="3"/>
  <c r="BT20" i="3"/>
  <c r="BT21" i="3"/>
  <c r="BS21" i="3"/>
  <c r="BR21" i="3"/>
  <c r="BT16" i="3"/>
  <c r="BR19" i="3"/>
  <c r="BT19" i="3"/>
  <c r="BI14" i="3"/>
  <c r="BR16" i="3"/>
  <c r="BH17" i="3"/>
  <c r="BI17" i="3" s="1"/>
  <c r="BI18" i="3"/>
  <c r="BS19" i="3"/>
  <c r="BT24" i="3"/>
  <c r="BH28" i="3"/>
  <c r="BS34" i="3"/>
  <c r="BR34" i="3"/>
  <c r="BJ35" i="3"/>
  <c r="BJ15" i="3"/>
  <c r="BH20" i="3"/>
  <c r="BT29" i="3"/>
  <c r="BS29" i="3"/>
  <c r="BJ31" i="3"/>
  <c r="BI7" i="3"/>
  <c r="BR10" i="3"/>
  <c r="BI6" i="3"/>
  <c r="BJ7" i="3"/>
  <c r="BS10" i="3"/>
  <c r="BH12" i="3"/>
  <c r="BJ14" i="3"/>
  <c r="BI16" i="3"/>
  <c r="BS16" i="3"/>
  <c r="BJ18" i="3"/>
  <c r="BI19" i="3"/>
  <c r="BJ21" i="3"/>
  <c r="BI23" i="3"/>
  <c r="BH24" i="3"/>
  <c r="BI24" i="3" s="1"/>
  <c r="BR24" i="3"/>
  <c r="BS26" i="3"/>
  <c r="BR26" i="3"/>
  <c r="BT34" i="3"/>
  <c r="BI10" i="3"/>
  <c r="BT10" i="3"/>
  <c r="BJ23" i="3"/>
  <c r="BS24" i="3"/>
  <c r="BT25" i="3"/>
  <c r="BS25" i="3"/>
  <c r="BJ27" i="3"/>
  <c r="BR27" i="3"/>
  <c r="BT27" i="3"/>
  <c r="BS27" i="3"/>
  <c r="BT28" i="3"/>
  <c r="BR28" i="3"/>
  <c r="BS30" i="3"/>
  <c r="BR30" i="3"/>
  <c r="BR31" i="3"/>
  <c r="BT31" i="3"/>
  <c r="BS31" i="3"/>
  <c r="BT32" i="3"/>
  <c r="BR32" i="3"/>
  <c r="BT33" i="3"/>
  <c r="BS33" i="3"/>
  <c r="BR33" i="3"/>
  <c r="BR35" i="3"/>
  <c r="BT35" i="3"/>
  <c r="BS35" i="3"/>
  <c r="BH32" i="3"/>
  <c r="BJ22" i="3"/>
  <c r="BJ26" i="3"/>
  <c r="BJ30" i="3"/>
  <c r="BJ34" i="3"/>
  <c r="BI27" i="3"/>
  <c r="BI31" i="3"/>
  <c r="BI35" i="3"/>
  <c r="BU5" i="3" l="1"/>
  <c r="BU17" i="3"/>
  <c r="BU8" i="3"/>
  <c r="BU15" i="3"/>
  <c r="BU14" i="3"/>
  <c r="BU23" i="3"/>
  <c r="BU33" i="3"/>
  <c r="BU20" i="3"/>
  <c r="BU13" i="3"/>
  <c r="BU24" i="3"/>
  <c r="BU29" i="3"/>
  <c r="BU25" i="3"/>
  <c r="BU21" i="3"/>
  <c r="BU27" i="3"/>
  <c r="BK18" i="3"/>
  <c r="BL18" i="3" s="1"/>
  <c r="BK26" i="3"/>
  <c r="BU19" i="3"/>
  <c r="BU35" i="3"/>
  <c r="BU32" i="3"/>
  <c r="BU28" i="3"/>
  <c r="BI9" i="3"/>
  <c r="BK25" i="3"/>
  <c r="BL25" i="3" s="1"/>
  <c r="BV25" i="3" s="1"/>
  <c r="BU34" i="3"/>
  <c r="BU6" i="3"/>
  <c r="BU12" i="3"/>
  <c r="BU18" i="3"/>
  <c r="BU31" i="3"/>
  <c r="BU16" i="3"/>
  <c r="BU26" i="3"/>
  <c r="BU7" i="3"/>
  <c r="BU10" i="3"/>
  <c r="BU11" i="3"/>
  <c r="BU9" i="3"/>
  <c r="BU22" i="3"/>
  <c r="BK13" i="3"/>
  <c r="BL13" i="3" s="1"/>
  <c r="BK20" i="3"/>
  <c r="BJ20" i="3"/>
  <c r="BK16" i="3"/>
  <c r="BL16" i="3" s="1"/>
  <c r="BK7" i="3"/>
  <c r="BL7" i="3" s="1"/>
  <c r="BJ12" i="3"/>
  <c r="BK12" i="3"/>
  <c r="BK9" i="3"/>
  <c r="BL9" i="3" s="1"/>
  <c r="BK21" i="3"/>
  <c r="BL21" i="3" s="1"/>
  <c r="BK35" i="3"/>
  <c r="BL35" i="3" s="1"/>
  <c r="BK5" i="3"/>
  <c r="BL5" i="3" s="1"/>
  <c r="BK11" i="3"/>
  <c r="BL11" i="3" s="1"/>
  <c r="BK33" i="3"/>
  <c r="BL33" i="3" s="1"/>
  <c r="BV33" i="3" s="1"/>
  <c r="BK34" i="3"/>
  <c r="BL26" i="3"/>
  <c r="BV26" i="3" s="1"/>
  <c r="BK22" i="3"/>
  <c r="BL22" i="3" s="1"/>
  <c r="BV22" i="3" s="1"/>
  <c r="BJ24" i="3"/>
  <c r="BK24" i="3"/>
  <c r="BI12" i="3"/>
  <c r="BK19" i="3"/>
  <c r="BL19" i="3" s="1"/>
  <c r="BV19" i="3" s="1"/>
  <c r="BK23" i="3"/>
  <c r="BL23" i="3" s="1"/>
  <c r="BK31" i="3"/>
  <c r="BL31" i="3" s="1"/>
  <c r="BK27" i="3"/>
  <c r="BL27" i="3" s="1"/>
  <c r="BK32" i="3"/>
  <c r="BJ32" i="3"/>
  <c r="BK8" i="3"/>
  <c r="BL8" i="3" s="1"/>
  <c r="BV8" i="3" s="1"/>
  <c r="BK28" i="3"/>
  <c r="BJ28" i="3"/>
  <c r="BK14" i="3"/>
  <c r="BL14" i="3" s="1"/>
  <c r="BV14" i="3" s="1"/>
  <c r="BK29" i="3"/>
  <c r="BL29" i="3" s="1"/>
  <c r="BV29" i="3" s="1"/>
  <c r="BL34" i="3"/>
  <c r="BV34" i="3" s="1"/>
  <c r="BK30" i="3"/>
  <c r="BL30" i="3" s="1"/>
  <c r="BV30" i="3" s="1"/>
  <c r="BI32" i="3"/>
  <c r="BU30" i="3"/>
  <c r="BK15" i="3"/>
  <c r="BL15" i="3" s="1"/>
  <c r="BV15" i="3" s="1"/>
  <c r="BI20" i="3"/>
  <c r="BI28" i="3"/>
  <c r="BK17" i="3"/>
  <c r="BJ17" i="3"/>
  <c r="BK6" i="3"/>
  <c r="BL6" i="3" s="1"/>
  <c r="BK10" i="3"/>
  <c r="BL10" i="3" s="1"/>
  <c r="BV10" i="3" s="1"/>
  <c r="BV27" i="3" l="1"/>
  <c r="BV23" i="3"/>
  <c r="BV21" i="3"/>
  <c r="BV13" i="3"/>
  <c r="BV35" i="3"/>
  <c r="BV9" i="3"/>
  <c r="BV18" i="3"/>
  <c r="BL17" i="3"/>
  <c r="BV17" i="3" s="1"/>
  <c r="BL12" i="3"/>
  <c r="BV12" i="3" s="1"/>
  <c r="BL32" i="3"/>
  <c r="BV32" i="3" s="1"/>
  <c r="BV7" i="3"/>
  <c r="BL24" i="3"/>
  <c r="BV24" i="3" s="1"/>
  <c r="BL28" i="3"/>
  <c r="BV28" i="3" s="1"/>
  <c r="BL20" i="3"/>
  <c r="BV20" i="3" s="1"/>
  <c r="BV6" i="3"/>
  <c r="BV11" i="3"/>
  <c r="BV16" i="3"/>
  <c r="BV31" i="3"/>
  <c r="BV5" i="3"/>
</calcChain>
</file>

<file path=xl/sharedStrings.xml><?xml version="1.0" encoding="utf-8"?>
<sst xmlns="http://schemas.openxmlformats.org/spreadsheetml/2006/main" count="265" uniqueCount="198">
  <si>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</si>
  <si>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</si>
  <si>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</si>
  <si>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</si>
  <si>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</si>
  <si>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ផាត់ រូ</t>
  </si>
  <si>
    <t>1996-06-05</t>
  </si>
  <si>
    <t>ហួន វស៊ី</t>
  </si>
  <si>
    <t>1995-04-23</t>
  </si>
  <si>
    <t>29502181232151ញ</t>
  </si>
  <si>
    <t>ហុក វិច្ឆិកា</t>
  </si>
  <si>
    <t>1998-11-21</t>
  </si>
  <si>
    <t>29807192150647វ</t>
  </si>
  <si>
    <t>លិក ម៉ាល័យ</t>
  </si>
  <si>
    <t>1993-12-26</t>
  </si>
  <si>
    <t>29301181225825ថ</t>
  </si>
  <si>
    <t>ឡាយថាន់ សម្ភាសន៍</t>
  </si>
  <si>
    <t>1996-04-11</t>
  </si>
  <si>
    <t>29601181225569ម</t>
  </si>
  <si>
    <t>អ៊ឹម ណារិន</t>
  </si>
  <si>
    <t>1994-08-12</t>
  </si>
  <si>
    <t>អ៊ីង ធី</t>
  </si>
  <si>
    <t>1992-05-13</t>
  </si>
  <si>
    <t>19201181225813ឋ</t>
  </si>
  <si>
    <t>សាម ទើង</t>
  </si>
  <si>
    <t>2000-07-15</t>
  </si>
  <si>
    <t>10012192275620ច</t>
  </si>
  <si>
    <t>វ៉ាញ យួម</t>
  </si>
  <si>
    <t>1986-10-30</t>
  </si>
  <si>
    <t>រ៉ែម មករា</t>
  </si>
  <si>
    <t>1983-01-05</t>
  </si>
  <si>
    <t>18302202313370គ</t>
  </si>
  <si>
    <t>រ៉ាន់ ចាន់ម៉ាឡា</t>
  </si>
  <si>
    <t>1998-01-23</t>
  </si>
  <si>
    <t>29812171111243ដ</t>
  </si>
  <si>
    <t>ធឿន វិបុល</t>
  </si>
  <si>
    <t>1999-09-28</t>
  </si>
  <si>
    <t>19903202333017ដ</t>
  </si>
  <si>
    <t>លី សុខម៉េង</t>
  </si>
  <si>
    <t>2001-07-23</t>
  </si>
  <si>
    <t>10112192275589ប</t>
  </si>
  <si>
    <t>ឡិ សុផល</t>
  </si>
  <si>
    <t>2001-01-01</t>
  </si>
  <si>
    <t>10104192044193ឆ</t>
  </si>
  <si>
    <t>ទ្រី ភក្តី</t>
  </si>
  <si>
    <t>1982-02-10</t>
  </si>
  <si>
    <t>18202181231936ណ</t>
  </si>
  <si>
    <t>សៅ សំភី</t>
  </si>
  <si>
    <t>1990-10-01</t>
  </si>
  <si>
    <t>29002181232060ឃ</t>
  </si>
  <si>
    <t>ភិន  សុវណ្ណនី</t>
  </si>
  <si>
    <t>1994-02-28</t>
  </si>
  <si>
    <t>27902202313383ឌ</t>
  </si>
  <si>
    <t>ភួង  ផល្លា</t>
  </si>
  <si>
    <t>1989-02-02</t>
  </si>
  <si>
    <t>28912192275628ឡ</t>
  </si>
  <si>
    <t>សង សុវណ្ណឆៃ</t>
  </si>
  <si>
    <t>2001-09-26</t>
  </si>
  <si>
    <t>20107192151666ណ</t>
  </si>
  <si>
    <t>ស្ដាយ សានី</t>
  </si>
  <si>
    <t>1999-09-18</t>
  </si>
  <si>
    <t>29907192150658ឡ</t>
  </si>
  <si>
    <t>ឃឹម ឆវី</t>
  </si>
  <si>
    <t>1997-09-21</t>
  </si>
  <si>
    <t>29712192275669ស</t>
  </si>
  <si>
    <t>ធឿន សុធន់</t>
  </si>
  <si>
    <t>1995-12-11</t>
  </si>
  <si>
    <t>19511170960076ប</t>
  </si>
  <si>
    <t>ប៊ួយ ចាន្ធី</t>
  </si>
  <si>
    <t>1979-04-03</t>
  </si>
  <si>
    <t>27901181226599ស</t>
  </si>
  <si>
    <t>ឆន វត្តី</t>
  </si>
  <si>
    <t>1998-01-15</t>
  </si>
  <si>
    <t>29801181226618ព</t>
  </si>
  <si>
    <t>យាត គឹមសួ</t>
  </si>
  <si>
    <t>1985-01-02</t>
  </si>
  <si>
    <t>28502181232166ណ</t>
  </si>
  <si>
    <t>ចិន ជុំ</t>
  </si>
  <si>
    <t>2000-02-03</t>
  </si>
  <si>
    <t>សាន់ រីណា</t>
  </si>
  <si>
    <t>1989-06-16</t>
  </si>
  <si>
    <t>18905181382596ក</t>
  </si>
  <si>
    <t>ឈន់ ផានិត</t>
  </si>
  <si>
    <t>1998-09-02</t>
  </si>
  <si>
    <t>19807192150651ព</t>
  </si>
  <si>
    <t>នី បូរីន</t>
  </si>
  <si>
    <t>1996-11-20</t>
  </si>
  <si>
    <t>29602181232248ទ</t>
  </si>
  <si>
    <t>ឈុក ផានិត</t>
  </si>
  <si>
    <t>1981-11-11</t>
  </si>
  <si>
    <t>28107192150655ន</t>
  </si>
  <si>
    <t>ស៊ិក សាវេត</t>
  </si>
  <si>
    <t>1992-08-03</t>
  </si>
  <si>
    <t>29204181345920ទ</t>
  </si>
  <si>
    <t>Engineering</t>
  </si>
  <si>
    <t>Finance</t>
  </si>
  <si>
    <t>Food &amp;Beverege</t>
  </si>
  <si>
    <t>Front Office</t>
  </si>
  <si>
    <t xml:space="preserve">Housekeeping </t>
  </si>
  <si>
    <t>Human Resource</t>
  </si>
  <si>
    <t>Kitchen</t>
  </si>
  <si>
    <t>Operation</t>
  </si>
  <si>
    <t>Sale</t>
  </si>
  <si>
    <t>Spa</t>
  </si>
  <si>
    <t>180525562</t>
  </si>
  <si>
    <t>081491300</t>
  </si>
  <si>
    <t>180752057</t>
  </si>
  <si>
    <t>093931282</t>
  </si>
  <si>
    <t>180911738</t>
  </si>
  <si>
    <t>0963768382</t>
  </si>
  <si>
    <t>180579051</t>
  </si>
  <si>
    <t>069807476</t>
  </si>
  <si>
    <t>190573580</t>
  </si>
  <si>
    <t>0967311348</t>
  </si>
  <si>
    <t>180477758</t>
  </si>
  <si>
    <t>070454499</t>
  </si>
  <si>
    <t>040277103</t>
  </si>
  <si>
    <t>098557527</t>
  </si>
  <si>
    <t>180886356</t>
  </si>
  <si>
    <t>0966337369</t>
  </si>
  <si>
    <t>180517072</t>
  </si>
  <si>
    <t>0967824959</t>
  </si>
  <si>
    <t>180599809</t>
  </si>
  <si>
    <t>093627213</t>
  </si>
  <si>
    <t>180725952</t>
  </si>
  <si>
    <t>087309287</t>
  </si>
  <si>
    <t>170922362</t>
  </si>
  <si>
    <t>0968752352</t>
  </si>
  <si>
    <t>180972079</t>
  </si>
  <si>
    <t>0886783517</t>
  </si>
  <si>
    <t>180965078</t>
  </si>
  <si>
    <t>0963044927</t>
  </si>
  <si>
    <t>180379813</t>
  </si>
  <si>
    <t>081747297</t>
  </si>
  <si>
    <t>180444655</t>
  </si>
  <si>
    <t>010424287</t>
  </si>
  <si>
    <t>150585209</t>
  </si>
  <si>
    <t>092924078</t>
  </si>
  <si>
    <t>190802070</t>
  </si>
  <si>
    <t>0962349566</t>
  </si>
  <si>
    <t>180921983</t>
  </si>
  <si>
    <t>061499937</t>
  </si>
  <si>
    <t>180785328</t>
  </si>
  <si>
    <t>0964727987</t>
  </si>
  <si>
    <t>180628208</t>
  </si>
  <si>
    <t>098940086</t>
  </si>
  <si>
    <t>170922031</t>
  </si>
  <si>
    <t>069854577</t>
  </si>
  <si>
    <t>060016195</t>
  </si>
  <si>
    <t>093734384</t>
  </si>
  <si>
    <t>180592252</t>
  </si>
  <si>
    <t>0966780261</t>
  </si>
  <si>
    <t>150867547</t>
  </si>
  <si>
    <t>015849250</t>
  </si>
  <si>
    <t>180776322</t>
  </si>
  <si>
    <t>060338849</t>
  </si>
  <si>
    <t>180681901</t>
  </si>
  <si>
    <t>087498445</t>
  </si>
  <si>
    <t>250185541</t>
  </si>
  <si>
    <t>0968371925</t>
  </si>
  <si>
    <t>150519885</t>
  </si>
  <si>
    <t>098845475</t>
  </si>
  <si>
    <t>180168589</t>
  </si>
  <si>
    <t>016780221</t>
  </si>
  <si>
    <t>180529177</t>
  </si>
  <si>
    <t>086302640</t>
  </si>
  <si>
    <t>185061921055838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</si>
  <si>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</si>
  <si>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</si>
  <si>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</si>
  <si>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</si>
  <si>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</si>
  <si>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</si>
  <si>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</si>
  <si>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</si>
  <si>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</si>
  <si>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</si>
  <si>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</si>
  <si>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</si>
  <si>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</si>
  <si>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</si>
  <si>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</si>
  <si>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</si>
  <si>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</si>
  <si>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</si>
  <si>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</si>
  <si>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</si>
  <si>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រយៈពេលព្យួរកិច្ចសន្យាការងារ ៦០ថ្ងៃ ចាប់ពីថ្ងៃទី០៨ ខែឧសភា ឆ្នាំ២០២១ ដល់ថ្ងៃទី០៦ ខែកក្កដា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</si>
  <si>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</si>
  <si>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</si>
  <si>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</si>
  <si>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</si>
  <si>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</si>
  <si>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</si>
  <si>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</si>
  <si>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</si>
  <si>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31 ឈ្មោះ ស៊ិក សាវេត (ស្រីចំនួន 17 នាក់) ក្នុងនោះ
- ទទួលបានប្រាក់ឧបត្ថម្ភចំនួន   31 នាក់ (ស្រី  17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</si>
  <si>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ដំរីអង្គរ ខូ អិលធីឌី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លេខផ្ទះ 20 ភូមិ បន្ទាយចាស់ សង្កាត់ ស្លក្រាម  ក្រុង 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</si>
</sst>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rgb="FF000000"/>
      <name val="Khmer OS Battambang"/>
    </font>
    <font>
      <sz val="11"/>
      <color rgb="FF000000"/>
      <name val="Khmer OS Muol Light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0" fontId="4" fillId="6" borderId="3" xfId="0" applyFont="1" applyFill="1" applyBorder="1" applyAlignment="1" applyProtection="1">
      <alignment horizontal="center" vertical="center"/>
    </xf>
    <xf numFmtId="0" fontId="4" fillId="7" borderId="3" xfId="0" applyFont="1" applyFill="1" applyBorder="1" applyAlignment="1" applyProtection="1">
      <alignment horizontal="center" vertical="center"/>
    </xf>
    <xf numFmtId="0" fontId="4" fillId="8" borderId="3" xfId="0" applyFont="1" applyFill="1" applyBorder="1" applyAlignment="1" applyProtection="1">
      <alignment horizontal="center" vertical="center"/>
    </xf>
    <xf numFmtId="0" fontId="0" fillId="0" borderId="2" xfId="0" applyBorder="1" applyProtection="1"/>
    <xf numFmtId="0" fontId="5" fillId="9" borderId="3" xfId="0" applyFont="1" applyFill="1" applyBorder="1" applyAlignment="1" applyProtection="1">
      <alignment horizontal="center" vertical="center" wrapText="1"/>
    </xf>
    <xf numFmtId="0" fontId="6" fillId="10" borderId="4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/>
    </xf>
    <xf numFmtId="0" fontId="4" fillId="5" borderId="13" xfId="0" applyFont="1" applyFill="1" applyBorder="1" applyAlignment="1" applyProtection="1">
      <alignment horizontal="center" vertical="center"/>
    </xf>
    <xf numFmtId="0" fontId="4" fillId="6" borderId="13" xfId="0" applyFont="1" applyFill="1" applyBorder="1" applyAlignment="1" applyProtection="1">
      <alignment horizontal="center" vertical="center"/>
    </xf>
    <xf numFmtId="0" fontId="4" fillId="7" borderId="13" xfId="0" applyFont="1" applyFill="1" applyBorder="1" applyAlignment="1" applyProtection="1">
      <alignment horizontal="center" vertical="center"/>
    </xf>
    <xf numFmtId="0" fontId="4" fillId="8" borderId="13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5" fillId="9" borderId="13" xfId="0" applyFont="1" applyFill="1" applyBorder="1" applyAlignment="1" applyProtection="1">
      <alignment horizontal="center" vertical="center" wrapText="1"/>
    </xf>
    <xf numFmtId="0" fontId="6" fillId="10" borderId="14" xfId="0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Alignment="1" applyProtection="1">
      <alignment vertical="center" wrapText="1"/>
    </xf>
    <xf numFmtId="0" fontId="13" fillId="0" borderId="17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 wrapText="1"/>
    </xf>
    <xf numFmtId="49" fontId="13" fillId="0" borderId="17" xfId="0" applyNumberFormat="1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vertical="center"/>
    </xf>
    <xf numFmtId="0" fontId="14" fillId="0" borderId="10" xfId="0" applyFont="1" applyBorder="1" applyAlignment="1" applyProtection="1">
      <alignment vertical="center"/>
    </xf>
    <xf numFmtId="49" fontId="13" fillId="0" borderId="10" xfId="0" applyNumberFormat="1" applyFont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</xf>
    <xf numFmtId="49" fontId="13" fillId="0" borderId="7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right" vertical="center"/>
    </xf>
    <xf numFmtId="0" fontId="7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right" vertical="center"/>
    </xf>
    <xf numFmtId="2" fontId="8" fillId="0" borderId="7" xfId="0" applyNumberFormat="1" applyFont="1" applyBorder="1" applyAlignment="1" applyProtection="1">
      <alignment horizontal="right" vertical="center"/>
    </xf>
    <xf numFmtId="0" fontId="7" fillId="0" borderId="7" xfId="0" applyFont="1" applyBorder="1" applyAlignment="1" applyProtection="1">
      <alignment horizontal="right" vertical="center"/>
    </xf>
    <xf numFmtId="0" fontId="9" fillId="4" borderId="7" xfId="0" applyFont="1" applyFill="1" applyBorder="1" applyAlignment="1" applyProtection="1">
      <alignment horizontal="right" vertical="center"/>
    </xf>
    <xf numFmtId="2" fontId="10" fillId="0" borderId="7" xfId="0" applyNumberFormat="1" applyFont="1" applyBorder="1" applyAlignment="1" applyProtection="1">
      <alignment horizontal="center" vertical="center" shrinkToFit="1"/>
    </xf>
    <xf numFmtId="49" fontId="8" fillId="0" borderId="7" xfId="0" applyNumberFormat="1" applyFont="1" applyBorder="1" applyAlignment="1" applyProtection="1">
      <alignment horizontal="right" vertical="center"/>
    </xf>
    <xf numFmtId="0" fontId="7" fillId="0" borderId="7" xfId="0" applyFont="1" applyBorder="1" applyAlignment="1" applyProtection="1">
      <alignment vertical="center"/>
    </xf>
    <xf numFmtId="0" fontId="9" fillId="3" borderId="8" xfId="0" applyFont="1" applyFill="1" applyBorder="1" applyAlignment="1" applyProtection="1">
      <alignment horizontal="right" vertical="center"/>
    </xf>
    <xf numFmtId="0" fontId="0" fillId="0" borderId="8" xfId="0" applyBorder="1" applyProtection="1"/>
    <xf numFmtId="0" fontId="11" fillId="0" borderId="8" xfId="0" applyFont="1" applyBorder="1" applyProtection="1"/>
    <xf numFmtId="0" fontId="12" fillId="2" borderId="10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0" fontId="0" fillId="3" borderId="0" xfId="0" applyFill="1" applyProtection="1"/>
    <xf numFmtId="0" fontId="0" fillId="0" borderId="0" xfId="0" applyProtection="1"/>
    <xf numFmtId="0" fontId="0" fillId="3" borderId="7" xfId="0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41"/>
  <sheetViews>
    <sheetView tabSelected="1" workbookViewId="0">
      <selection activeCell="I3" sqref="I3"/>
    </sheetView>
  </sheetViews>
  <sheetFormatPr defaultColWidth="9" defaultRowHeight="22.8" x14ac:dyDescent="0.8"/>
  <cols>
    <col min="1" max="1" width="5.5" style="14" bestFit="1" customWidth="1"/>
    <col min="2" max="2" width="7.296875" style="14" bestFit="1" customWidth="1"/>
    <col min="3" max="3" width="16.8984375" style="14" customWidth="1"/>
    <col min="4" max="4" width="4" style="14" customWidth="1"/>
    <col min="5" max="5" width="12" style="14" customWidth="1"/>
    <col min="6" max="6" width="13.5" style="14" customWidth="1"/>
    <col min="7" max="7" width="18.796875" style="63" customWidth="1"/>
    <col min="8" max="8" width="15.8984375" style="63" customWidth="1"/>
    <col min="9" max="9" width="15.3984375" style="63" customWidth="1"/>
    <col min="10" max="10" width="19.59765625" style="14" customWidth="1"/>
    <col min="11" max="56" width="15" style="14" customWidth="1"/>
    <col min="57" max="57" width="11.19921875" style="53" customWidth="1"/>
    <col min="58" max="58" width="9.19921875" style="53" customWidth="1"/>
    <col min="59" max="59" width="10.09765625" style="53" customWidth="1"/>
    <col min="60" max="60" width="10.8984375" style="62" customWidth="1"/>
    <col min="61" max="64" width="8" style="53" customWidth="1"/>
    <col min="65" max="65" width="12.19921875" style="53" customWidth="1"/>
    <col min="66" max="66" width="12.3984375" style="53" customWidth="1"/>
    <col min="67" max="67" width="9.5" style="53" customWidth="1"/>
    <col min="68" max="68" width="12.09765625" style="53" customWidth="1"/>
    <col min="69" max="69" width="12.69921875" style="62" customWidth="1"/>
    <col min="70" max="71" width="8" style="53" customWidth="1"/>
    <col min="72" max="72" width="10.8984375" style="53" customWidth="1"/>
    <col min="73" max="73" width="9.19921875" style="53" customWidth="1"/>
    <col min="74" max="74" width="8.8984375" style="53" customWidth="1"/>
    <col min="75" max="75" width="8.8984375" style="52" customWidth="1"/>
    <col min="76" max="76" width="7.69921875" style="53" hidden="1" customWidth="1"/>
    <col min="77" max="77" width="15.3984375" style="53" hidden="1" customWidth="1"/>
    <col min="78" max="78" width="7.69921875" style="53" hidden="1" customWidth="1"/>
    <col min="79" max="79" width="11.19921875" style="53" hidden="1" customWidth="1"/>
    <col min="80" max="80" width="15.3984375" style="53" hidden="1" customWidth="1"/>
    <col min="81" max="81" width="11.5" style="53" hidden="1" customWidth="1"/>
    <col min="82" max="82" width="12.09765625" style="53" hidden="1" customWidth="1"/>
    <col min="83" max="83" width="12.59765625" style="53" hidden="1" customWidth="1"/>
    <col min="84" max="84" width="11.5" style="53" hidden="1" customWidth="1"/>
    <col min="85" max="85" width="12.09765625" style="53" hidden="1" customWidth="1"/>
    <col min="86" max="86" width="12.59765625" style="53" hidden="1" customWidth="1"/>
    <col min="87" max="87" width="11.5" style="53" hidden="1" customWidth="1"/>
    <col min="88" max="88" width="12.09765625" style="53" hidden="1" customWidth="1"/>
    <col min="89" max="89" width="12.59765625" style="53" hidden="1" customWidth="1"/>
    <col min="90" max="90" width="7.69921875" style="53" hidden="1" customWidth="1"/>
    <col min="91" max="91" width="9" style="53"/>
    <col min="92" max="92" width="9.5" style="53" customWidth="1"/>
    <col min="93" max="98" width="9" style="53"/>
    <col min="99" max="99" width="9.69921875" style="53" customWidth="1"/>
    <col min="100" max="100" width="10.3984375" style="53" customWidth="1"/>
    <col min="101" max="101" width="8.8984375" style="53" bestFit="1" customWidth="1"/>
    <col min="102" max="102" width="35.5" style="53" customWidth="1"/>
    <col min="103" max="16384" width="9" style="14"/>
  </cols>
  <sheetData>
    <row r="1" spans="1:102" ht="90" customHeight="1" thickTop="1" x14ac:dyDescent="0.8">
      <c r="A1" s="64" t="s">
        <v>197</v>
      </c>
      <c r="B1" s="64"/>
      <c r="C1" s="64"/>
      <c r="D1" s="64"/>
      <c r="E1" s="64"/>
      <c r="F1" s="64"/>
      <c r="G1" s="64"/>
      <c r="H1" s="64"/>
      <c r="I1" s="64"/>
      <c r="J1" s="6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2" t="s">
        <v>167</v>
      </c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5" t="s">
        <v>1</v>
      </c>
      <c r="BY1" s="5" t="s">
        <v>168</v>
      </c>
      <c r="BZ1" s="6" t="s">
        <v>1</v>
      </c>
      <c r="CA1" s="6" t="s">
        <v>169</v>
      </c>
      <c r="CB1" s="6" t="s">
        <v>168</v>
      </c>
      <c r="CC1" s="7" t="s">
        <v>170</v>
      </c>
      <c r="CD1" s="7" t="s">
        <v>171</v>
      </c>
      <c r="CE1" s="7" t="s">
        <v>172</v>
      </c>
      <c r="CF1" s="8" t="s">
        <v>170</v>
      </c>
      <c r="CG1" s="8" t="s">
        <v>171</v>
      </c>
      <c r="CH1" s="8" t="s">
        <v>172</v>
      </c>
      <c r="CI1" s="9" t="s">
        <v>170</v>
      </c>
      <c r="CJ1" s="9" t="s">
        <v>171</v>
      </c>
      <c r="CK1" s="9" t="s">
        <v>172</v>
      </c>
      <c r="CL1" s="10"/>
      <c r="CM1" s="11" t="s">
        <v>173</v>
      </c>
      <c r="CN1" s="11" t="s">
        <v>174</v>
      </c>
      <c r="CO1" s="11" t="s">
        <v>175</v>
      </c>
      <c r="CP1" s="11" t="s">
        <v>176</v>
      </c>
      <c r="CQ1" s="11" t="s">
        <v>177</v>
      </c>
      <c r="CR1" s="11" t="s">
        <v>178</v>
      </c>
      <c r="CS1" s="11" t="s">
        <v>170</v>
      </c>
      <c r="CT1" s="11" t="s">
        <v>179</v>
      </c>
      <c r="CU1" s="11" t="s">
        <v>180</v>
      </c>
      <c r="CV1" s="11" t="s">
        <v>181</v>
      </c>
      <c r="CW1" s="12" t="s">
        <v>182</v>
      </c>
      <c r="CX1" s="13" t="s">
        <v>183</v>
      </c>
    </row>
    <row r="2" spans="1:102" ht="30" customHeight="1" x14ac:dyDescent="0.8">
      <c r="A2" s="66" t="s">
        <v>187</v>
      </c>
      <c r="B2" s="66"/>
      <c r="C2" s="66"/>
      <c r="D2" s="66"/>
      <c r="E2" s="66"/>
      <c r="F2" s="66"/>
      <c r="G2" s="66"/>
      <c r="H2" s="66"/>
      <c r="I2" s="66"/>
      <c r="J2" s="6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5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7"/>
      <c r="BX2" s="18"/>
      <c r="BY2" s="18"/>
      <c r="BZ2" s="19"/>
      <c r="CA2" s="19"/>
      <c r="CB2" s="19"/>
      <c r="CC2" s="20"/>
      <c r="CD2" s="20"/>
      <c r="CE2" s="20"/>
      <c r="CF2" s="21"/>
      <c r="CG2" s="21"/>
      <c r="CH2" s="21"/>
      <c r="CI2" s="22"/>
      <c r="CJ2" s="22"/>
      <c r="CK2" s="22"/>
      <c r="CL2" s="23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5"/>
      <c r="CX2" s="26"/>
    </row>
    <row r="3" spans="1:102" ht="95.1" customHeight="1" x14ac:dyDescent="0.8">
      <c r="A3" s="27" t="s">
        <v>188</v>
      </c>
      <c r="B3" s="27" t="s">
        <v>189</v>
      </c>
      <c r="C3" s="28" t="s">
        <v>0</v>
      </c>
      <c r="D3" s="28" t="s">
        <v>1</v>
      </c>
      <c r="E3" s="28" t="s">
        <v>2</v>
      </c>
      <c r="F3" s="29" t="s">
        <v>3</v>
      </c>
      <c r="G3" s="29" t="s">
        <v>190</v>
      </c>
      <c r="H3" s="29" t="s">
        <v>191</v>
      </c>
      <c r="I3" s="29" t="s">
        <v>4</v>
      </c>
      <c r="J3" s="29" t="s">
        <v>192</v>
      </c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</row>
    <row r="4" spans="1:102" ht="33.9" customHeight="1" x14ac:dyDescent="0.8">
      <c r="A4" s="30"/>
      <c r="B4" s="31"/>
      <c r="C4" s="32" t="s">
        <v>193</v>
      </c>
      <c r="D4" s="33"/>
      <c r="E4" s="33"/>
      <c r="F4" s="33"/>
      <c r="G4" s="34"/>
      <c r="H4" s="34"/>
      <c r="I4" s="34"/>
      <c r="J4" s="31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</row>
    <row r="5" spans="1:102" ht="60" customHeight="1" x14ac:dyDescent="0.8">
      <c r="A5" s="35">
        <v>1</v>
      </c>
      <c r="B5" s="35">
        <v>1</v>
      </c>
      <c r="C5" s="35" t="s">
        <v>5</v>
      </c>
      <c r="D5" s="35" t="s">
        <v>186</v>
      </c>
      <c r="E5" s="35" t="s">
        <v>6</v>
      </c>
      <c r="F5" s="36" t="s">
        <v>94</v>
      </c>
      <c r="G5" s="37">
        <v>2</v>
      </c>
      <c r="H5" s="37" t="s">
        <v>104</v>
      </c>
      <c r="I5" s="37" t="s">
        <v>105</v>
      </c>
      <c r="J5" s="3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38"/>
      <c r="BF5" s="39">
        <f>IF(OR(I5="បរទេស",H5="បរទេស"),2,1)</f>
        <v>1</v>
      </c>
      <c r="BG5" s="40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5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180525562</v>
      </c>
      <c r="BH5" s="41" t="e">
        <f>IF(BG5="បរទេស","បរទេស",IF(AND(#REF!=1,LEN(BG5)=8),"0"&amp;BG5,IF(LEN(BG5)&gt;9,2,LEFT(BG5,9))))</f>
        <v>#REF!</v>
      </c>
      <c r="BI5" s="42" t="e">
        <f>IF(BG5="បរទេស",1,IF((LEN($BH5)-9)=0,1,2))</f>
        <v>#REF!</v>
      </c>
      <c r="BJ5" s="42" t="e">
        <f>IF(BH5="",2,1)</f>
        <v>#REF!</v>
      </c>
      <c r="BK5" s="42" t="e">
        <f t="shared" ref="BK5:BK35" si="0">IF(BH5="បរទេស",1,IF(COUNTIF(BH:BH,$BH5)&gt;1,2,1))</f>
        <v>#REF!</v>
      </c>
      <c r="BL5" s="43" t="e">
        <f>IF(BH5="បរទេស",1,MAX(BI5:BK5))</f>
        <v>#REF!</v>
      </c>
      <c r="BM5" s="44" t="str">
        <f>I5</f>
        <v>081491300</v>
      </c>
      <c r="BN5" s="40" t="str">
        <f>SUBSTITUTE(SUBSTITUTE(SUBSTITUTE(SUBSTITUTE(SUBSTITUTE(SUBSTITUTE(SUBSTITUTE(SUBSTITUTE(SUBSTITUTE(SUBSTITUTE(SUBSTITUTE(SUBSTITUTE(SUBSTITUTE(SUBSTITUTE(SUBSTITUTE(SUBSTITUTE(SUBSTITUTE(SUBSTITUTE(SUBSTITUTE(SUBSTITUTE(SUBSTITUTE(SUBSTITUTE(BM5,"១","1"),"២","2"),"៣","3"),"៤","4"),"៥","5"),"៦","6"),"៧","7"),"៨","8"),"៩","9"),"០","0")," ","")," ",""),"​",""),",","/"),"-",""),"(",""),")",""),"+855","0"),"(855)","0"),"O","0"),"o","0"),".","")</f>
        <v>081491300</v>
      </c>
      <c r="BO5" s="42" t="e">
        <f>LEFT(BN5, SEARCH("/",BN5,1)-1)</f>
        <v>#VALUE!</v>
      </c>
      <c r="BP5" s="40" t="str">
        <f>IFERROR(BO5,BN5)</f>
        <v>081491300</v>
      </c>
      <c r="BQ5" s="45" t="str">
        <f>IF(LEFT(BP5,5)="បរទេស","បរទេស",IF(LEFT(BP5,3)="855","0"&amp;MID(BP5,4,10),IF(LEFT(BP5,1)="0",MID(BP5,1,10),IF(LEFT(BP5,1)&gt;=1,"0"&amp;MID(BP5,1,10),BP5))))</f>
        <v>081491300</v>
      </c>
      <c r="BR5" s="42">
        <f>IF(BQ5="បរទេស",1,IF(OR(LEN(BQ5)=9,LEN(BQ5)=10),1,2))</f>
        <v>1</v>
      </c>
      <c r="BS5" s="46">
        <f>IF(BQ5="",2,1)</f>
        <v>1</v>
      </c>
      <c r="BT5" s="42">
        <f t="shared" ref="BT5:BT35" si="1">IF(BQ5="បរទេស",1,IF(COUNTIF(BQ:BQ,$BQ5)&gt;1,2,1))</f>
        <v>1</v>
      </c>
      <c r="BU5" s="43">
        <f>IF(BQ5="បរទេស",1,MAX(BR5:BT5))</f>
        <v>1</v>
      </c>
      <c r="BV5" s="43" t="e">
        <f>IF(BF5=2,2,MAX(BE5,BL5,BU5,BU5))</f>
        <v>#REF!</v>
      </c>
      <c r="BW5" s="47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9"/>
      <c r="CM5" s="50" t="s">
        <v>185</v>
      </c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1"/>
    </row>
    <row r="6" spans="1:102" ht="60" customHeight="1" x14ac:dyDescent="0.8">
      <c r="A6" s="35">
        <v>2</v>
      </c>
      <c r="B6" s="35">
        <v>2</v>
      </c>
      <c r="C6" s="35" t="s">
        <v>7</v>
      </c>
      <c r="D6" s="35" t="s">
        <v>184</v>
      </c>
      <c r="E6" s="35" t="s">
        <v>8</v>
      </c>
      <c r="F6" s="36" t="s">
        <v>95</v>
      </c>
      <c r="G6" s="37" t="s">
        <v>9</v>
      </c>
      <c r="H6" s="37" t="s">
        <v>106</v>
      </c>
      <c r="I6" s="37" t="s">
        <v>107</v>
      </c>
      <c r="J6" s="3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38"/>
      <c r="BF6" s="39">
        <f t="shared" ref="BF6:BF35" si="2">IF(OR(I6="បរទេស",H6="បរទេស"),2,1)</f>
        <v>1</v>
      </c>
      <c r="BG6" s="40" t="str">
        <f t="shared" ref="BG6:BG35" si="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180752057</v>
      </c>
      <c r="BH6" s="41" t="e">
        <f>IF(BG6="បរទេស","បរទេស",IF(AND(#REF!=1,LEN(BG6)=8),"0"&amp;BG6,IF(LEN(BG6)&gt;9,2,LEFT(BG6,9))))</f>
        <v>#REF!</v>
      </c>
      <c r="BI6" s="42" t="e">
        <f t="shared" ref="BI6:BI35" si="4">IF(BG6="បរទេស",1,IF((LEN($BH6)-9)=0,1,2))</f>
        <v>#REF!</v>
      </c>
      <c r="BJ6" s="42" t="e">
        <f t="shared" ref="BJ6:BJ35" si="5">IF(BH6="",2,1)</f>
        <v>#REF!</v>
      </c>
      <c r="BK6" s="42" t="e">
        <f t="shared" si="0"/>
        <v>#REF!</v>
      </c>
      <c r="BL6" s="43" t="e">
        <f t="shared" ref="BL6:BL35" si="6">IF(BH6="បរទេស",1,MAX(BI6:BK6))</f>
        <v>#REF!</v>
      </c>
      <c r="BM6" s="44" t="str">
        <f t="shared" ref="BM6:BM35" si="7">I6</f>
        <v>093931282</v>
      </c>
      <c r="BN6" s="40" t="str">
        <f t="shared" ref="BN6:BN35" si="8">SUBSTITUTE(SUBSTITUTE(SUBSTITUTE(SUBSTITUTE(SUBSTITUTE(SUBSTITUTE(SUBSTITUTE(SUBSTITUTE(SUBSTITUTE(SUBSTITUTE(SUBSTITUTE(SUBSTITUTE(SUBSTITUTE(SUBSTITUTE(SUBSTITUTE(SUBSTITUTE(SUBSTITUTE(SUBSTITUTE(SUBSTITUTE(SUBSTITUTE(SUBSTITUTE(SUBSTITUTE(BM6,"១","1"),"២","2"),"៣","3"),"៤","4"),"៥","5"),"៦","6"),"៧","7"),"៨","8"),"៩","9"),"០","0")," ","")," ",""),"​",""),",","/"),"-",""),"(",""),")",""),"+855","0"),"(855)","0"),"O","0"),"o","0"),".","")</f>
        <v>093931282</v>
      </c>
      <c r="BO6" s="42" t="e">
        <f t="shared" ref="BO6:BO35" si="9">LEFT(BN6, SEARCH("/",BN6,1)-1)</f>
        <v>#VALUE!</v>
      </c>
      <c r="BP6" s="40" t="str">
        <f t="shared" ref="BP6:BP35" si="10">IFERROR(BO6,BN6)</f>
        <v>093931282</v>
      </c>
      <c r="BQ6" s="45" t="str">
        <f t="shared" ref="BQ6:BQ35" si="11">IF(LEFT(BP6,5)="បរទេស","បរទេស",IF(LEFT(BP6,3)="855","0"&amp;MID(BP6,4,10),IF(LEFT(BP6,1)="0",MID(BP6,1,10),IF(LEFT(BP6,1)&gt;=1,"0"&amp;MID(BP6,1,10),BP6))))</f>
        <v>093931282</v>
      </c>
      <c r="BR6" s="42">
        <f t="shared" ref="BR6:BR35" si="12">IF(BQ6="បរទេស",1,IF(OR(LEN(BQ6)=9,LEN(BQ6)=10),1,2))</f>
        <v>1</v>
      </c>
      <c r="BS6" s="46">
        <f t="shared" ref="BS6:BS35" si="13">IF(BQ6="",2,1)</f>
        <v>1</v>
      </c>
      <c r="BT6" s="42">
        <f t="shared" si="1"/>
        <v>1</v>
      </c>
      <c r="BU6" s="43">
        <f t="shared" ref="BU6:BU35" si="14">IF(BQ6="បរទេស",1,MAX(BR6:BT6))</f>
        <v>1</v>
      </c>
      <c r="BV6" s="43" t="e">
        <f t="shared" ref="BV6:BV35" si="15">IF(BF6=2,2,MAX(BE6,BL6,BU6,BU6))</f>
        <v>#REF!</v>
      </c>
    </row>
    <row r="7" spans="1:102" ht="60" customHeight="1" x14ac:dyDescent="0.8">
      <c r="A7" s="35">
        <v>3</v>
      </c>
      <c r="B7" s="35">
        <v>3</v>
      </c>
      <c r="C7" s="35" t="s">
        <v>10</v>
      </c>
      <c r="D7" s="35" t="s">
        <v>184</v>
      </c>
      <c r="E7" s="35" t="s">
        <v>11</v>
      </c>
      <c r="F7" s="36" t="s">
        <v>95</v>
      </c>
      <c r="G7" s="37" t="s">
        <v>12</v>
      </c>
      <c r="H7" s="37" t="s">
        <v>108</v>
      </c>
      <c r="I7" s="37" t="s">
        <v>109</v>
      </c>
      <c r="J7" s="3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38"/>
      <c r="BF7" s="39">
        <f t="shared" si="2"/>
        <v>1</v>
      </c>
      <c r="BG7" s="40" t="str">
        <f t="shared" si="3"/>
        <v>180911738</v>
      </c>
      <c r="BH7" s="41" t="e">
        <f>IF(BG7="បរទេស","បរទេស",IF(AND(#REF!=1,LEN(BG7)=8),"0"&amp;BG7,IF(LEN(BG7)&gt;9,2,LEFT(BG7,9))))</f>
        <v>#REF!</v>
      </c>
      <c r="BI7" s="42" t="e">
        <f t="shared" si="4"/>
        <v>#REF!</v>
      </c>
      <c r="BJ7" s="42" t="e">
        <f t="shared" si="5"/>
        <v>#REF!</v>
      </c>
      <c r="BK7" s="42" t="e">
        <f t="shared" si="0"/>
        <v>#REF!</v>
      </c>
      <c r="BL7" s="43" t="e">
        <f t="shared" si="6"/>
        <v>#REF!</v>
      </c>
      <c r="BM7" s="44" t="str">
        <f t="shared" si="7"/>
        <v>0963768382</v>
      </c>
      <c r="BN7" s="40" t="str">
        <f t="shared" si="8"/>
        <v>0963768382</v>
      </c>
      <c r="BO7" s="42" t="e">
        <f t="shared" si="9"/>
        <v>#VALUE!</v>
      </c>
      <c r="BP7" s="40" t="str">
        <f t="shared" si="10"/>
        <v>0963768382</v>
      </c>
      <c r="BQ7" s="45" t="str">
        <f t="shared" si="11"/>
        <v>0963768382</v>
      </c>
      <c r="BR7" s="42">
        <f t="shared" si="12"/>
        <v>1</v>
      </c>
      <c r="BS7" s="46">
        <f t="shared" si="13"/>
        <v>1</v>
      </c>
      <c r="BT7" s="42">
        <f t="shared" si="1"/>
        <v>1</v>
      </c>
      <c r="BU7" s="43">
        <f t="shared" si="14"/>
        <v>1</v>
      </c>
      <c r="BV7" s="43" t="e">
        <f t="shared" si="15"/>
        <v>#REF!</v>
      </c>
    </row>
    <row r="8" spans="1:102" ht="60" customHeight="1" x14ac:dyDescent="0.8">
      <c r="A8" s="35">
        <v>4</v>
      </c>
      <c r="B8" s="35">
        <v>4</v>
      </c>
      <c r="C8" s="35" t="s">
        <v>13</v>
      </c>
      <c r="D8" s="35" t="s">
        <v>184</v>
      </c>
      <c r="E8" s="35" t="s">
        <v>14</v>
      </c>
      <c r="F8" s="36" t="s">
        <v>96</v>
      </c>
      <c r="G8" s="37" t="s">
        <v>15</v>
      </c>
      <c r="H8" s="37" t="s">
        <v>110</v>
      </c>
      <c r="I8" s="37" t="s">
        <v>111</v>
      </c>
      <c r="J8" s="3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38"/>
      <c r="BF8" s="39">
        <f t="shared" si="2"/>
        <v>1</v>
      </c>
      <c r="BG8" s="40" t="str">
        <f t="shared" si="3"/>
        <v>180579051</v>
      </c>
      <c r="BH8" s="41" t="e">
        <f>IF(BG8="បរទេស","បរទេស",IF(AND(#REF!=1,LEN(BG8)=8),"0"&amp;BG8,IF(LEN(BG8)&gt;9,2,LEFT(BG8,9))))</f>
        <v>#REF!</v>
      </c>
      <c r="BI8" s="42" t="e">
        <f t="shared" si="4"/>
        <v>#REF!</v>
      </c>
      <c r="BJ8" s="42" t="e">
        <f t="shared" si="5"/>
        <v>#REF!</v>
      </c>
      <c r="BK8" s="42" t="e">
        <f t="shared" si="0"/>
        <v>#REF!</v>
      </c>
      <c r="BL8" s="43" t="e">
        <f t="shared" si="6"/>
        <v>#REF!</v>
      </c>
      <c r="BM8" s="44" t="str">
        <f t="shared" si="7"/>
        <v>069807476</v>
      </c>
      <c r="BN8" s="40" t="str">
        <f t="shared" si="8"/>
        <v>069807476</v>
      </c>
      <c r="BO8" s="42" t="e">
        <f t="shared" si="9"/>
        <v>#VALUE!</v>
      </c>
      <c r="BP8" s="40" t="str">
        <f t="shared" si="10"/>
        <v>069807476</v>
      </c>
      <c r="BQ8" s="45" t="str">
        <f t="shared" si="11"/>
        <v>069807476</v>
      </c>
      <c r="BR8" s="42">
        <f t="shared" si="12"/>
        <v>1</v>
      </c>
      <c r="BS8" s="46">
        <f t="shared" si="13"/>
        <v>1</v>
      </c>
      <c r="BT8" s="42">
        <f t="shared" si="1"/>
        <v>1</v>
      </c>
      <c r="BU8" s="43">
        <f t="shared" si="14"/>
        <v>1</v>
      </c>
      <c r="BV8" s="43" t="e">
        <f t="shared" si="15"/>
        <v>#REF!</v>
      </c>
    </row>
    <row r="9" spans="1:102" ht="60" customHeight="1" x14ac:dyDescent="0.8">
      <c r="A9" s="35">
        <v>5</v>
      </c>
      <c r="B9" s="35">
        <v>5</v>
      </c>
      <c r="C9" s="35" t="s">
        <v>16</v>
      </c>
      <c r="D9" s="35" t="s">
        <v>184</v>
      </c>
      <c r="E9" s="35" t="s">
        <v>17</v>
      </c>
      <c r="F9" s="36" t="s">
        <v>96</v>
      </c>
      <c r="G9" s="37" t="s">
        <v>18</v>
      </c>
      <c r="H9" s="37" t="s">
        <v>112</v>
      </c>
      <c r="I9" s="37" t="s">
        <v>113</v>
      </c>
      <c r="J9" s="3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38"/>
      <c r="BF9" s="39">
        <f t="shared" si="2"/>
        <v>1</v>
      </c>
      <c r="BG9" s="40" t="str">
        <f t="shared" si="3"/>
        <v>190573580</v>
      </c>
      <c r="BH9" s="41" t="e">
        <f>IF(BG9="បរទេស","បរទេស",IF(AND(#REF!=1,LEN(BG9)=8),"0"&amp;BG9,IF(LEN(BG9)&gt;9,2,LEFT(BG9,9))))</f>
        <v>#REF!</v>
      </c>
      <c r="BI9" s="42" t="e">
        <f t="shared" si="4"/>
        <v>#REF!</v>
      </c>
      <c r="BJ9" s="42" t="e">
        <f t="shared" si="5"/>
        <v>#REF!</v>
      </c>
      <c r="BK9" s="42" t="e">
        <f t="shared" si="0"/>
        <v>#REF!</v>
      </c>
      <c r="BL9" s="43" t="e">
        <f t="shared" si="6"/>
        <v>#REF!</v>
      </c>
      <c r="BM9" s="44" t="str">
        <f t="shared" si="7"/>
        <v>0967311348</v>
      </c>
      <c r="BN9" s="40" t="str">
        <f t="shared" si="8"/>
        <v>0967311348</v>
      </c>
      <c r="BO9" s="42" t="e">
        <f t="shared" si="9"/>
        <v>#VALUE!</v>
      </c>
      <c r="BP9" s="40" t="str">
        <f t="shared" si="10"/>
        <v>0967311348</v>
      </c>
      <c r="BQ9" s="45" t="str">
        <f t="shared" si="11"/>
        <v>0967311348</v>
      </c>
      <c r="BR9" s="42">
        <f t="shared" si="12"/>
        <v>1</v>
      </c>
      <c r="BS9" s="46">
        <f t="shared" si="13"/>
        <v>1</v>
      </c>
      <c r="BT9" s="42">
        <f t="shared" si="1"/>
        <v>1</v>
      </c>
      <c r="BU9" s="43">
        <f t="shared" si="14"/>
        <v>1</v>
      </c>
      <c r="BV9" s="43" t="e">
        <f t="shared" si="15"/>
        <v>#REF!</v>
      </c>
    </row>
    <row r="10" spans="1:102" ht="60" customHeight="1" x14ac:dyDescent="0.8">
      <c r="A10" s="35">
        <v>6</v>
      </c>
      <c r="B10" s="35">
        <v>6</v>
      </c>
      <c r="C10" s="35" t="s">
        <v>19</v>
      </c>
      <c r="D10" s="35" t="s">
        <v>186</v>
      </c>
      <c r="E10" s="35" t="s">
        <v>20</v>
      </c>
      <c r="F10" s="36" t="s">
        <v>96</v>
      </c>
      <c r="G10" s="37">
        <v>10</v>
      </c>
      <c r="H10" s="37" t="s">
        <v>114</v>
      </c>
      <c r="I10" s="37" t="s">
        <v>115</v>
      </c>
      <c r="J10" s="3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38"/>
      <c r="BF10" s="39">
        <f t="shared" si="2"/>
        <v>1</v>
      </c>
      <c r="BG10" s="40" t="str">
        <f t="shared" si="3"/>
        <v>180477758</v>
      </c>
      <c r="BH10" s="41" t="e">
        <f>IF(BG10="បរទេស","បរទេស",IF(AND(#REF!=1,LEN(BG10)=8),"0"&amp;BG10,IF(LEN(BG10)&gt;9,2,LEFT(BG10,9))))</f>
        <v>#REF!</v>
      </c>
      <c r="BI10" s="42" t="e">
        <f t="shared" si="4"/>
        <v>#REF!</v>
      </c>
      <c r="BJ10" s="42" t="e">
        <f t="shared" si="5"/>
        <v>#REF!</v>
      </c>
      <c r="BK10" s="42" t="e">
        <f t="shared" si="0"/>
        <v>#REF!</v>
      </c>
      <c r="BL10" s="43" t="e">
        <f t="shared" si="6"/>
        <v>#REF!</v>
      </c>
      <c r="BM10" s="44" t="str">
        <f t="shared" si="7"/>
        <v>070454499</v>
      </c>
      <c r="BN10" s="40" t="str">
        <f t="shared" si="8"/>
        <v>070454499</v>
      </c>
      <c r="BO10" s="42" t="e">
        <f t="shared" si="9"/>
        <v>#VALUE!</v>
      </c>
      <c r="BP10" s="40" t="str">
        <f t="shared" si="10"/>
        <v>070454499</v>
      </c>
      <c r="BQ10" s="45" t="str">
        <f t="shared" si="11"/>
        <v>070454499</v>
      </c>
      <c r="BR10" s="42">
        <f t="shared" si="12"/>
        <v>1</v>
      </c>
      <c r="BS10" s="46">
        <f t="shared" si="13"/>
        <v>1</v>
      </c>
      <c r="BT10" s="42">
        <f t="shared" si="1"/>
        <v>1</v>
      </c>
      <c r="BU10" s="43">
        <f t="shared" si="14"/>
        <v>1</v>
      </c>
      <c r="BV10" s="43" t="e">
        <f t="shared" si="15"/>
        <v>#REF!</v>
      </c>
    </row>
    <row r="11" spans="1:102" ht="60" customHeight="1" x14ac:dyDescent="0.8">
      <c r="A11" s="35">
        <v>7</v>
      </c>
      <c r="B11" s="35">
        <v>7</v>
      </c>
      <c r="C11" s="35" t="s">
        <v>21</v>
      </c>
      <c r="D11" s="35" t="s">
        <v>186</v>
      </c>
      <c r="E11" s="35" t="s">
        <v>22</v>
      </c>
      <c r="F11" s="36" t="s">
        <v>96</v>
      </c>
      <c r="G11" s="37" t="s">
        <v>23</v>
      </c>
      <c r="H11" s="37" t="s">
        <v>116</v>
      </c>
      <c r="I11" s="37" t="s">
        <v>117</v>
      </c>
      <c r="J11" s="3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38"/>
      <c r="BF11" s="39">
        <f t="shared" si="2"/>
        <v>1</v>
      </c>
      <c r="BG11" s="40" t="str">
        <f t="shared" si="3"/>
        <v>040277103</v>
      </c>
      <c r="BH11" s="41" t="e">
        <f>IF(BG11="បរទេស","បរទេស",IF(AND(#REF!=1,LEN(BG11)=8),"0"&amp;BG11,IF(LEN(BG11)&gt;9,2,LEFT(BG11,9))))</f>
        <v>#REF!</v>
      </c>
      <c r="BI11" s="42" t="e">
        <f t="shared" si="4"/>
        <v>#REF!</v>
      </c>
      <c r="BJ11" s="42" t="e">
        <f t="shared" si="5"/>
        <v>#REF!</v>
      </c>
      <c r="BK11" s="42" t="e">
        <f t="shared" si="0"/>
        <v>#REF!</v>
      </c>
      <c r="BL11" s="43" t="e">
        <f t="shared" si="6"/>
        <v>#REF!</v>
      </c>
      <c r="BM11" s="44" t="str">
        <f t="shared" si="7"/>
        <v>098557527</v>
      </c>
      <c r="BN11" s="40" t="str">
        <f t="shared" si="8"/>
        <v>098557527</v>
      </c>
      <c r="BO11" s="42" t="e">
        <f t="shared" si="9"/>
        <v>#VALUE!</v>
      </c>
      <c r="BP11" s="40" t="str">
        <f t="shared" si="10"/>
        <v>098557527</v>
      </c>
      <c r="BQ11" s="45" t="str">
        <f t="shared" si="11"/>
        <v>098557527</v>
      </c>
      <c r="BR11" s="42">
        <f t="shared" si="12"/>
        <v>1</v>
      </c>
      <c r="BS11" s="46">
        <f t="shared" si="13"/>
        <v>1</v>
      </c>
      <c r="BT11" s="42">
        <f t="shared" si="1"/>
        <v>1</v>
      </c>
      <c r="BU11" s="43">
        <f t="shared" si="14"/>
        <v>1</v>
      </c>
      <c r="BV11" s="43" t="e">
        <f t="shared" si="15"/>
        <v>#REF!</v>
      </c>
    </row>
    <row r="12" spans="1:102" ht="60" customHeight="1" x14ac:dyDescent="0.8">
      <c r="A12" s="35">
        <v>8</v>
      </c>
      <c r="B12" s="35">
        <v>8</v>
      </c>
      <c r="C12" s="35" t="s">
        <v>24</v>
      </c>
      <c r="D12" s="35" t="s">
        <v>186</v>
      </c>
      <c r="E12" s="35" t="s">
        <v>25</v>
      </c>
      <c r="F12" s="36" t="s">
        <v>96</v>
      </c>
      <c r="G12" s="37" t="s">
        <v>26</v>
      </c>
      <c r="H12" s="37" t="s">
        <v>118</v>
      </c>
      <c r="I12" s="37" t="s">
        <v>119</v>
      </c>
      <c r="J12" s="3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38"/>
      <c r="BF12" s="39">
        <f t="shared" si="2"/>
        <v>1</v>
      </c>
      <c r="BG12" s="40" t="str">
        <f t="shared" si="3"/>
        <v>180886356</v>
      </c>
      <c r="BH12" s="41" t="e">
        <f>IF(BG12="បរទេស","បរទេស",IF(AND(#REF!=1,LEN(BG12)=8),"0"&amp;BG12,IF(LEN(BG12)&gt;9,2,LEFT(BG12,9))))</f>
        <v>#REF!</v>
      </c>
      <c r="BI12" s="42" t="e">
        <f t="shared" si="4"/>
        <v>#REF!</v>
      </c>
      <c r="BJ12" s="42" t="e">
        <f t="shared" si="5"/>
        <v>#REF!</v>
      </c>
      <c r="BK12" s="42" t="e">
        <f t="shared" si="0"/>
        <v>#REF!</v>
      </c>
      <c r="BL12" s="43" t="e">
        <f t="shared" si="6"/>
        <v>#REF!</v>
      </c>
      <c r="BM12" s="44" t="str">
        <f t="shared" si="7"/>
        <v>0966337369</v>
      </c>
      <c r="BN12" s="40" t="str">
        <f t="shared" si="8"/>
        <v>0966337369</v>
      </c>
      <c r="BO12" s="42" t="e">
        <f t="shared" si="9"/>
        <v>#VALUE!</v>
      </c>
      <c r="BP12" s="40" t="str">
        <f t="shared" si="10"/>
        <v>0966337369</v>
      </c>
      <c r="BQ12" s="45" t="str">
        <f t="shared" si="11"/>
        <v>0966337369</v>
      </c>
      <c r="BR12" s="42">
        <f t="shared" si="12"/>
        <v>1</v>
      </c>
      <c r="BS12" s="46">
        <f t="shared" si="13"/>
        <v>1</v>
      </c>
      <c r="BT12" s="42">
        <f t="shared" si="1"/>
        <v>1</v>
      </c>
      <c r="BU12" s="43">
        <f t="shared" si="14"/>
        <v>1</v>
      </c>
      <c r="BV12" s="43" t="e">
        <f t="shared" si="15"/>
        <v>#REF!</v>
      </c>
    </row>
    <row r="13" spans="1:102" ht="60" customHeight="1" x14ac:dyDescent="0.8">
      <c r="A13" s="35">
        <v>9</v>
      </c>
      <c r="B13" s="35">
        <v>9</v>
      </c>
      <c r="C13" s="35" t="s">
        <v>27</v>
      </c>
      <c r="D13" s="35" t="s">
        <v>186</v>
      </c>
      <c r="E13" s="35" t="s">
        <v>28</v>
      </c>
      <c r="F13" s="36" t="s">
        <v>97</v>
      </c>
      <c r="G13" s="37" t="s">
        <v>166</v>
      </c>
      <c r="H13" s="37" t="s">
        <v>120</v>
      </c>
      <c r="I13" s="37" t="s">
        <v>121</v>
      </c>
      <c r="J13" s="3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38"/>
      <c r="BF13" s="39">
        <f t="shared" si="2"/>
        <v>1</v>
      </c>
      <c r="BG13" s="40" t="str">
        <f t="shared" si="3"/>
        <v>180517072</v>
      </c>
      <c r="BH13" s="41" t="e">
        <f>IF(BG13="បរទេស","បរទេស",IF(AND(#REF!=1,LEN(BG13)=8),"0"&amp;BG13,IF(LEN(BG13)&gt;9,2,LEFT(BG13,9))))</f>
        <v>#REF!</v>
      </c>
      <c r="BI13" s="42" t="e">
        <f t="shared" si="4"/>
        <v>#REF!</v>
      </c>
      <c r="BJ13" s="42" t="e">
        <f t="shared" si="5"/>
        <v>#REF!</v>
      </c>
      <c r="BK13" s="42" t="e">
        <f t="shared" si="0"/>
        <v>#REF!</v>
      </c>
      <c r="BL13" s="43" t="e">
        <f t="shared" si="6"/>
        <v>#REF!</v>
      </c>
      <c r="BM13" s="44" t="str">
        <f t="shared" si="7"/>
        <v>0967824959</v>
      </c>
      <c r="BN13" s="40" t="str">
        <f t="shared" si="8"/>
        <v>0967824959</v>
      </c>
      <c r="BO13" s="42" t="e">
        <f t="shared" si="9"/>
        <v>#VALUE!</v>
      </c>
      <c r="BP13" s="40" t="str">
        <f t="shared" si="10"/>
        <v>0967824959</v>
      </c>
      <c r="BQ13" s="45" t="str">
        <f t="shared" si="11"/>
        <v>0967824959</v>
      </c>
      <c r="BR13" s="42">
        <f t="shared" si="12"/>
        <v>1</v>
      </c>
      <c r="BS13" s="46">
        <f t="shared" si="13"/>
        <v>1</v>
      </c>
      <c r="BT13" s="42">
        <f t="shared" si="1"/>
        <v>1</v>
      </c>
      <c r="BU13" s="43">
        <f t="shared" si="14"/>
        <v>1</v>
      </c>
      <c r="BV13" s="43" t="e">
        <f t="shared" si="15"/>
        <v>#REF!</v>
      </c>
    </row>
    <row r="14" spans="1:102" ht="60" customHeight="1" x14ac:dyDescent="0.8">
      <c r="A14" s="35">
        <v>10</v>
      </c>
      <c r="B14" s="35">
        <v>10</v>
      </c>
      <c r="C14" s="35" t="s">
        <v>29</v>
      </c>
      <c r="D14" s="35" t="s">
        <v>186</v>
      </c>
      <c r="E14" s="35" t="s">
        <v>30</v>
      </c>
      <c r="F14" s="36" t="s">
        <v>97</v>
      </c>
      <c r="G14" s="37" t="s">
        <v>31</v>
      </c>
      <c r="H14" s="37" t="s">
        <v>122</v>
      </c>
      <c r="I14" s="37" t="s">
        <v>123</v>
      </c>
      <c r="J14" s="3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38"/>
      <c r="BF14" s="39">
        <f t="shared" si="2"/>
        <v>1</v>
      </c>
      <c r="BG14" s="40" t="str">
        <f t="shared" si="3"/>
        <v>180599809</v>
      </c>
      <c r="BH14" s="41" t="e">
        <f>IF(BG14="បរទេស","បរទេស",IF(AND(#REF!=1,LEN(BG14)=8),"0"&amp;BG14,IF(LEN(BG14)&gt;9,2,LEFT(BG14,9))))</f>
        <v>#REF!</v>
      </c>
      <c r="BI14" s="42" t="e">
        <f t="shared" si="4"/>
        <v>#REF!</v>
      </c>
      <c r="BJ14" s="42" t="e">
        <f t="shared" si="5"/>
        <v>#REF!</v>
      </c>
      <c r="BK14" s="42" t="e">
        <f t="shared" si="0"/>
        <v>#REF!</v>
      </c>
      <c r="BL14" s="43" t="e">
        <f t="shared" si="6"/>
        <v>#REF!</v>
      </c>
      <c r="BM14" s="44" t="str">
        <f t="shared" si="7"/>
        <v>093627213</v>
      </c>
      <c r="BN14" s="40" t="str">
        <f t="shared" si="8"/>
        <v>093627213</v>
      </c>
      <c r="BO14" s="42" t="e">
        <f t="shared" si="9"/>
        <v>#VALUE!</v>
      </c>
      <c r="BP14" s="40" t="str">
        <f t="shared" si="10"/>
        <v>093627213</v>
      </c>
      <c r="BQ14" s="45" t="str">
        <f t="shared" si="11"/>
        <v>093627213</v>
      </c>
      <c r="BR14" s="42">
        <f t="shared" si="12"/>
        <v>1</v>
      </c>
      <c r="BS14" s="46">
        <f t="shared" si="13"/>
        <v>1</v>
      </c>
      <c r="BT14" s="42">
        <f t="shared" si="1"/>
        <v>1</v>
      </c>
      <c r="BU14" s="43">
        <f t="shared" si="14"/>
        <v>1</v>
      </c>
      <c r="BV14" s="43" t="e">
        <f t="shared" si="15"/>
        <v>#REF!</v>
      </c>
    </row>
    <row r="15" spans="1:102" ht="60" customHeight="1" x14ac:dyDescent="0.8">
      <c r="A15" s="35">
        <v>11</v>
      </c>
      <c r="B15" s="35">
        <v>11</v>
      </c>
      <c r="C15" s="35" t="s">
        <v>32</v>
      </c>
      <c r="D15" s="35" t="s">
        <v>184</v>
      </c>
      <c r="E15" s="35" t="s">
        <v>33</v>
      </c>
      <c r="F15" s="36" t="s">
        <v>97</v>
      </c>
      <c r="G15" s="37" t="s">
        <v>34</v>
      </c>
      <c r="H15" s="37" t="s">
        <v>124</v>
      </c>
      <c r="I15" s="37" t="s">
        <v>125</v>
      </c>
      <c r="J15" s="3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38"/>
      <c r="BF15" s="39">
        <f t="shared" si="2"/>
        <v>1</v>
      </c>
      <c r="BG15" s="40" t="str">
        <f t="shared" si="3"/>
        <v>180725952</v>
      </c>
      <c r="BH15" s="41" t="e">
        <f>IF(BG15="បរទេស","បរទេស",IF(AND(#REF!=1,LEN(BG15)=8),"0"&amp;BG15,IF(LEN(BG15)&gt;9,2,LEFT(BG15,9))))</f>
        <v>#REF!</v>
      </c>
      <c r="BI15" s="42" t="e">
        <f t="shared" si="4"/>
        <v>#REF!</v>
      </c>
      <c r="BJ15" s="42" t="e">
        <f t="shared" si="5"/>
        <v>#REF!</v>
      </c>
      <c r="BK15" s="42" t="e">
        <f t="shared" si="0"/>
        <v>#REF!</v>
      </c>
      <c r="BL15" s="43" t="e">
        <f t="shared" si="6"/>
        <v>#REF!</v>
      </c>
      <c r="BM15" s="44" t="str">
        <f t="shared" si="7"/>
        <v>087309287</v>
      </c>
      <c r="BN15" s="40" t="str">
        <f t="shared" si="8"/>
        <v>087309287</v>
      </c>
      <c r="BO15" s="42" t="e">
        <f t="shared" si="9"/>
        <v>#VALUE!</v>
      </c>
      <c r="BP15" s="40" t="str">
        <f t="shared" si="10"/>
        <v>087309287</v>
      </c>
      <c r="BQ15" s="45" t="str">
        <f t="shared" si="11"/>
        <v>087309287</v>
      </c>
      <c r="BR15" s="42">
        <f t="shared" si="12"/>
        <v>1</v>
      </c>
      <c r="BS15" s="46">
        <f t="shared" si="13"/>
        <v>1</v>
      </c>
      <c r="BT15" s="42">
        <f t="shared" si="1"/>
        <v>1</v>
      </c>
      <c r="BU15" s="43">
        <f t="shared" si="14"/>
        <v>1</v>
      </c>
      <c r="BV15" s="43" t="e">
        <f t="shared" si="15"/>
        <v>#REF!</v>
      </c>
    </row>
    <row r="16" spans="1:102" ht="60" customHeight="1" x14ac:dyDescent="0.8">
      <c r="A16" s="35">
        <v>12</v>
      </c>
      <c r="B16" s="35">
        <v>12</v>
      </c>
      <c r="C16" s="35" t="s">
        <v>35</v>
      </c>
      <c r="D16" s="35" t="s">
        <v>186</v>
      </c>
      <c r="E16" s="35" t="s">
        <v>36</v>
      </c>
      <c r="F16" s="36" t="s">
        <v>97</v>
      </c>
      <c r="G16" s="37" t="s">
        <v>37</v>
      </c>
      <c r="H16" s="37" t="s">
        <v>126</v>
      </c>
      <c r="I16" s="37" t="s">
        <v>127</v>
      </c>
      <c r="J16" s="3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38"/>
      <c r="BF16" s="39">
        <f t="shared" si="2"/>
        <v>1</v>
      </c>
      <c r="BG16" s="40" t="str">
        <f t="shared" si="3"/>
        <v>170922362</v>
      </c>
      <c r="BH16" s="41" t="e">
        <f>IF(BG16="បរទេស","បរទេស",IF(AND(#REF!=1,LEN(BG16)=8),"0"&amp;BG16,IF(LEN(BG16)&gt;9,2,LEFT(BG16,9))))</f>
        <v>#REF!</v>
      </c>
      <c r="BI16" s="42" t="e">
        <f t="shared" si="4"/>
        <v>#REF!</v>
      </c>
      <c r="BJ16" s="42" t="e">
        <f t="shared" si="5"/>
        <v>#REF!</v>
      </c>
      <c r="BK16" s="42" t="e">
        <f t="shared" si="0"/>
        <v>#REF!</v>
      </c>
      <c r="BL16" s="43" t="e">
        <f t="shared" si="6"/>
        <v>#REF!</v>
      </c>
      <c r="BM16" s="44" t="str">
        <f t="shared" si="7"/>
        <v>0968752352</v>
      </c>
      <c r="BN16" s="40" t="str">
        <f t="shared" si="8"/>
        <v>0968752352</v>
      </c>
      <c r="BO16" s="42" t="e">
        <f t="shared" si="9"/>
        <v>#VALUE!</v>
      </c>
      <c r="BP16" s="40" t="str">
        <f t="shared" si="10"/>
        <v>0968752352</v>
      </c>
      <c r="BQ16" s="45" t="str">
        <f t="shared" si="11"/>
        <v>0968752352</v>
      </c>
      <c r="BR16" s="42">
        <f t="shared" si="12"/>
        <v>1</v>
      </c>
      <c r="BS16" s="46">
        <f t="shared" si="13"/>
        <v>1</v>
      </c>
      <c r="BT16" s="42">
        <f t="shared" si="1"/>
        <v>1</v>
      </c>
      <c r="BU16" s="43">
        <f t="shared" si="14"/>
        <v>1</v>
      </c>
      <c r="BV16" s="43" t="e">
        <f t="shared" si="15"/>
        <v>#REF!</v>
      </c>
    </row>
    <row r="17" spans="1:74" ht="60" customHeight="1" x14ac:dyDescent="0.8">
      <c r="A17" s="35">
        <v>13</v>
      </c>
      <c r="B17" s="35">
        <v>13</v>
      </c>
      <c r="C17" s="35" t="s">
        <v>38</v>
      </c>
      <c r="D17" s="35" t="s">
        <v>186</v>
      </c>
      <c r="E17" s="35" t="s">
        <v>39</v>
      </c>
      <c r="F17" s="36" t="s">
        <v>97</v>
      </c>
      <c r="G17" s="37" t="s">
        <v>40</v>
      </c>
      <c r="H17" s="37" t="s">
        <v>128</v>
      </c>
      <c r="I17" s="37" t="s">
        <v>129</v>
      </c>
      <c r="J17" s="3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38"/>
      <c r="BF17" s="39">
        <f t="shared" si="2"/>
        <v>1</v>
      </c>
      <c r="BG17" s="40" t="str">
        <f t="shared" si="3"/>
        <v>180972079</v>
      </c>
      <c r="BH17" s="41" t="e">
        <f>IF(BG17="បរទេស","បរទេស",IF(AND(#REF!=1,LEN(BG17)=8),"0"&amp;BG17,IF(LEN(BG17)&gt;9,2,LEFT(BG17,9))))</f>
        <v>#REF!</v>
      </c>
      <c r="BI17" s="42" t="e">
        <f t="shared" si="4"/>
        <v>#REF!</v>
      </c>
      <c r="BJ17" s="42" t="e">
        <f t="shared" si="5"/>
        <v>#REF!</v>
      </c>
      <c r="BK17" s="42" t="e">
        <f t="shared" si="0"/>
        <v>#REF!</v>
      </c>
      <c r="BL17" s="43" t="e">
        <f t="shared" si="6"/>
        <v>#REF!</v>
      </c>
      <c r="BM17" s="44" t="str">
        <f t="shared" si="7"/>
        <v>0886783517</v>
      </c>
      <c r="BN17" s="40" t="str">
        <f t="shared" si="8"/>
        <v>0886783517</v>
      </c>
      <c r="BO17" s="42" t="e">
        <f t="shared" si="9"/>
        <v>#VALUE!</v>
      </c>
      <c r="BP17" s="40" t="str">
        <f t="shared" si="10"/>
        <v>0886783517</v>
      </c>
      <c r="BQ17" s="45" t="str">
        <f t="shared" si="11"/>
        <v>0886783517</v>
      </c>
      <c r="BR17" s="42">
        <f t="shared" si="12"/>
        <v>1</v>
      </c>
      <c r="BS17" s="46">
        <f t="shared" si="13"/>
        <v>1</v>
      </c>
      <c r="BT17" s="42">
        <f t="shared" si="1"/>
        <v>1</v>
      </c>
      <c r="BU17" s="43">
        <f t="shared" si="14"/>
        <v>1</v>
      </c>
      <c r="BV17" s="43" t="e">
        <f t="shared" si="15"/>
        <v>#REF!</v>
      </c>
    </row>
    <row r="18" spans="1:74" ht="60" customHeight="1" x14ac:dyDescent="0.8">
      <c r="A18" s="35">
        <v>14</v>
      </c>
      <c r="B18" s="35">
        <v>14</v>
      </c>
      <c r="C18" s="35" t="s">
        <v>41</v>
      </c>
      <c r="D18" s="35" t="s">
        <v>186</v>
      </c>
      <c r="E18" s="35" t="s">
        <v>42</v>
      </c>
      <c r="F18" s="36" t="s">
        <v>97</v>
      </c>
      <c r="G18" s="37" t="s">
        <v>43</v>
      </c>
      <c r="H18" s="37" t="s">
        <v>130</v>
      </c>
      <c r="I18" s="37" t="s">
        <v>131</v>
      </c>
      <c r="J18" s="3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38"/>
      <c r="BF18" s="39">
        <f t="shared" si="2"/>
        <v>1</v>
      </c>
      <c r="BG18" s="40" t="str">
        <f t="shared" si="3"/>
        <v>180965078</v>
      </c>
      <c r="BH18" s="41" t="e">
        <f>IF(BG18="បរទេស","បរទេស",IF(AND(#REF!=1,LEN(BG18)=8),"0"&amp;BG18,IF(LEN(BG18)&gt;9,2,LEFT(BG18,9))))</f>
        <v>#REF!</v>
      </c>
      <c r="BI18" s="42" t="e">
        <f t="shared" si="4"/>
        <v>#REF!</v>
      </c>
      <c r="BJ18" s="42" t="e">
        <f t="shared" si="5"/>
        <v>#REF!</v>
      </c>
      <c r="BK18" s="42" t="e">
        <f t="shared" si="0"/>
        <v>#REF!</v>
      </c>
      <c r="BL18" s="43" t="e">
        <f t="shared" si="6"/>
        <v>#REF!</v>
      </c>
      <c r="BM18" s="44" t="str">
        <f t="shared" si="7"/>
        <v>0963044927</v>
      </c>
      <c r="BN18" s="40" t="str">
        <f t="shared" si="8"/>
        <v>0963044927</v>
      </c>
      <c r="BO18" s="42" t="e">
        <f t="shared" si="9"/>
        <v>#VALUE!</v>
      </c>
      <c r="BP18" s="40" t="str">
        <f t="shared" si="10"/>
        <v>0963044927</v>
      </c>
      <c r="BQ18" s="45" t="str">
        <f t="shared" si="11"/>
        <v>0963044927</v>
      </c>
      <c r="BR18" s="42">
        <f t="shared" si="12"/>
        <v>1</v>
      </c>
      <c r="BS18" s="46">
        <f t="shared" si="13"/>
        <v>1</v>
      </c>
      <c r="BT18" s="42">
        <f t="shared" si="1"/>
        <v>1</v>
      </c>
      <c r="BU18" s="43">
        <f t="shared" si="14"/>
        <v>1</v>
      </c>
      <c r="BV18" s="43" t="e">
        <f t="shared" si="15"/>
        <v>#REF!</v>
      </c>
    </row>
    <row r="19" spans="1:74" ht="60" customHeight="1" x14ac:dyDescent="0.8">
      <c r="A19" s="35">
        <v>15</v>
      </c>
      <c r="B19" s="35">
        <v>15</v>
      </c>
      <c r="C19" s="35" t="s">
        <v>44</v>
      </c>
      <c r="D19" s="35" t="s">
        <v>186</v>
      </c>
      <c r="E19" s="35" t="s">
        <v>45</v>
      </c>
      <c r="F19" s="36" t="s">
        <v>98</v>
      </c>
      <c r="G19" s="37" t="s">
        <v>46</v>
      </c>
      <c r="H19" s="37" t="s">
        <v>132</v>
      </c>
      <c r="I19" s="37" t="s">
        <v>133</v>
      </c>
      <c r="J19" s="3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38"/>
      <c r="BF19" s="39">
        <f t="shared" si="2"/>
        <v>1</v>
      </c>
      <c r="BG19" s="40" t="str">
        <f t="shared" si="3"/>
        <v>180379813</v>
      </c>
      <c r="BH19" s="41" t="e">
        <f>IF(BG19="បរទេស","បរទេស",IF(AND(#REF!=1,LEN(BG19)=8),"0"&amp;BG19,IF(LEN(BG19)&gt;9,2,LEFT(BG19,9))))</f>
        <v>#REF!</v>
      </c>
      <c r="BI19" s="42" t="e">
        <f t="shared" si="4"/>
        <v>#REF!</v>
      </c>
      <c r="BJ19" s="42" t="e">
        <f t="shared" si="5"/>
        <v>#REF!</v>
      </c>
      <c r="BK19" s="42" t="e">
        <f t="shared" si="0"/>
        <v>#REF!</v>
      </c>
      <c r="BL19" s="43" t="e">
        <f t="shared" si="6"/>
        <v>#REF!</v>
      </c>
      <c r="BM19" s="44" t="str">
        <f t="shared" si="7"/>
        <v>081747297</v>
      </c>
      <c r="BN19" s="40" t="str">
        <f t="shared" si="8"/>
        <v>081747297</v>
      </c>
      <c r="BO19" s="42" t="e">
        <f t="shared" si="9"/>
        <v>#VALUE!</v>
      </c>
      <c r="BP19" s="40" t="str">
        <f t="shared" si="10"/>
        <v>081747297</v>
      </c>
      <c r="BQ19" s="45" t="str">
        <f t="shared" si="11"/>
        <v>081747297</v>
      </c>
      <c r="BR19" s="42">
        <f t="shared" si="12"/>
        <v>1</v>
      </c>
      <c r="BS19" s="46">
        <f t="shared" si="13"/>
        <v>1</v>
      </c>
      <c r="BT19" s="42">
        <f t="shared" si="1"/>
        <v>1</v>
      </c>
      <c r="BU19" s="43">
        <f t="shared" si="14"/>
        <v>1</v>
      </c>
      <c r="BV19" s="43" t="e">
        <f t="shared" si="15"/>
        <v>#REF!</v>
      </c>
    </row>
    <row r="20" spans="1:74" ht="60" customHeight="1" x14ac:dyDescent="0.8">
      <c r="A20" s="35">
        <v>16</v>
      </c>
      <c r="B20" s="35">
        <v>16</v>
      </c>
      <c r="C20" s="35" t="s">
        <v>47</v>
      </c>
      <c r="D20" s="35" t="s">
        <v>184</v>
      </c>
      <c r="E20" s="35" t="s">
        <v>48</v>
      </c>
      <c r="F20" s="36" t="s">
        <v>98</v>
      </c>
      <c r="G20" s="37" t="s">
        <v>49</v>
      </c>
      <c r="H20" s="37" t="s">
        <v>134</v>
      </c>
      <c r="I20" s="37" t="s">
        <v>135</v>
      </c>
      <c r="J20" s="3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38"/>
      <c r="BF20" s="39">
        <f t="shared" si="2"/>
        <v>1</v>
      </c>
      <c r="BG20" s="40" t="str">
        <f t="shared" si="3"/>
        <v>180444655</v>
      </c>
      <c r="BH20" s="41" t="e">
        <f>IF(BG20="បរទេស","បរទេស",IF(AND(#REF!=1,LEN(BG20)=8),"0"&amp;BG20,IF(LEN(BG20)&gt;9,2,LEFT(BG20,9))))</f>
        <v>#REF!</v>
      </c>
      <c r="BI20" s="42" t="e">
        <f t="shared" si="4"/>
        <v>#REF!</v>
      </c>
      <c r="BJ20" s="42" t="e">
        <f t="shared" si="5"/>
        <v>#REF!</v>
      </c>
      <c r="BK20" s="42" t="e">
        <f t="shared" si="0"/>
        <v>#REF!</v>
      </c>
      <c r="BL20" s="43" t="e">
        <f t="shared" si="6"/>
        <v>#REF!</v>
      </c>
      <c r="BM20" s="44" t="str">
        <f t="shared" si="7"/>
        <v>010424287</v>
      </c>
      <c r="BN20" s="40" t="str">
        <f t="shared" si="8"/>
        <v>010424287</v>
      </c>
      <c r="BO20" s="42" t="e">
        <f t="shared" si="9"/>
        <v>#VALUE!</v>
      </c>
      <c r="BP20" s="40" t="str">
        <f t="shared" si="10"/>
        <v>010424287</v>
      </c>
      <c r="BQ20" s="45" t="str">
        <f t="shared" si="11"/>
        <v>010424287</v>
      </c>
      <c r="BR20" s="42">
        <f t="shared" si="12"/>
        <v>1</v>
      </c>
      <c r="BS20" s="46">
        <f t="shared" si="13"/>
        <v>1</v>
      </c>
      <c r="BT20" s="42">
        <f t="shared" si="1"/>
        <v>1</v>
      </c>
      <c r="BU20" s="43">
        <f t="shared" si="14"/>
        <v>1</v>
      </c>
      <c r="BV20" s="43" t="e">
        <f t="shared" si="15"/>
        <v>#REF!</v>
      </c>
    </row>
    <row r="21" spans="1:74" ht="60" customHeight="1" x14ac:dyDescent="0.8">
      <c r="A21" s="35">
        <v>17</v>
      </c>
      <c r="B21" s="35">
        <v>17</v>
      </c>
      <c r="C21" s="35" t="s">
        <v>50</v>
      </c>
      <c r="D21" s="35" t="s">
        <v>184</v>
      </c>
      <c r="E21" s="35" t="s">
        <v>51</v>
      </c>
      <c r="F21" s="36" t="s">
        <v>98</v>
      </c>
      <c r="G21" s="37" t="s">
        <v>52</v>
      </c>
      <c r="H21" s="37" t="s">
        <v>136</v>
      </c>
      <c r="I21" s="37" t="s">
        <v>137</v>
      </c>
      <c r="J21" s="3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38"/>
      <c r="BF21" s="39">
        <f t="shared" si="2"/>
        <v>1</v>
      </c>
      <c r="BG21" s="40" t="str">
        <f t="shared" si="3"/>
        <v>150585209</v>
      </c>
      <c r="BH21" s="41" t="e">
        <f>IF(BG21="បរទេស","បរទេស",IF(AND(#REF!=1,LEN(BG21)=8),"0"&amp;BG21,IF(LEN(BG21)&gt;9,2,LEFT(BG21,9))))</f>
        <v>#REF!</v>
      </c>
      <c r="BI21" s="42" t="e">
        <f t="shared" si="4"/>
        <v>#REF!</v>
      </c>
      <c r="BJ21" s="42" t="e">
        <f t="shared" si="5"/>
        <v>#REF!</v>
      </c>
      <c r="BK21" s="42" t="e">
        <f t="shared" si="0"/>
        <v>#REF!</v>
      </c>
      <c r="BL21" s="43" t="e">
        <f t="shared" si="6"/>
        <v>#REF!</v>
      </c>
      <c r="BM21" s="44" t="str">
        <f t="shared" si="7"/>
        <v>092924078</v>
      </c>
      <c r="BN21" s="40" t="str">
        <f t="shared" si="8"/>
        <v>092924078</v>
      </c>
      <c r="BO21" s="42" t="e">
        <f t="shared" si="9"/>
        <v>#VALUE!</v>
      </c>
      <c r="BP21" s="40" t="str">
        <f t="shared" si="10"/>
        <v>092924078</v>
      </c>
      <c r="BQ21" s="45" t="str">
        <f t="shared" si="11"/>
        <v>092924078</v>
      </c>
      <c r="BR21" s="42">
        <f t="shared" si="12"/>
        <v>1</v>
      </c>
      <c r="BS21" s="46">
        <f t="shared" si="13"/>
        <v>1</v>
      </c>
      <c r="BT21" s="42">
        <f t="shared" si="1"/>
        <v>1</v>
      </c>
      <c r="BU21" s="43">
        <f t="shared" si="14"/>
        <v>1</v>
      </c>
      <c r="BV21" s="43" t="e">
        <f t="shared" si="15"/>
        <v>#REF!</v>
      </c>
    </row>
    <row r="22" spans="1:74" ht="60" customHeight="1" x14ac:dyDescent="0.8">
      <c r="A22" s="35">
        <v>18</v>
      </c>
      <c r="B22" s="35">
        <v>18</v>
      </c>
      <c r="C22" s="35" t="s">
        <v>53</v>
      </c>
      <c r="D22" s="35" t="s">
        <v>184</v>
      </c>
      <c r="E22" s="35" t="s">
        <v>54</v>
      </c>
      <c r="F22" s="36" t="s">
        <v>98</v>
      </c>
      <c r="G22" s="37" t="s">
        <v>55</v>
      </c>
      <c r="H22" s="37" t="s">
        <v>138</v>
      </c>
      <c r="I22" s="37" t="s">
        <v>139</v>
      </c>
      <c r="J22" s="3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38"/>
      <c r="BF22" s="39">
        <f t="shared" si="2"/>
        <v>1</v>
      </c>
      <c r="BG22" s="40" t="str">
        <f t="shared" si="3"/>
        <v>190802070</v>
      </c>
      <c r="BH22" s="41" t="e">
        <f>IF(BG22="បរទេស","បរទេស",IF(AND(#REF!=1,LEN(BG22)=8),"0"&amp;BG22,IF(LEN(BG22)&gt;9,2,LEFT(BG22,9))))</f>
        <v>#REF!</v>
      </c>
      <c r="BI22" s="42" t="e">
        <f t="shared" si="4"/>
        <v>#REF!</v>
      </c>
      <c r="BJ22" s="42" t="e">
        <f t="shared" si="5"/>
        <v>#REF!</v>
      </c>
      <c r="BK22" s="42" t="e">
        <f t="shared" si="0"/>
        <v>#REF!</v>
      </c>
      <c r="BL22" s="43" t="e">
        <f t="shared" si="6"/>
        <v>#REF!</v>
      </c>
      <c r="BM22" s="44" t="str">
        <f t="shared" si="7"/>
        <v>0962349566</v>
      </c>
      <c r="BN22" s="40" t="str">
        <f t="shared" si="8"/>
        <v>0962349566</v>
      </c>
      <c r="BO22" s="42" t="e">
        <f t="shared" si="9"/>
        <v>#VALUE!</v>
      </c>
      <c r="BP22" s="40" t="str">
        <f t="shared" si="10"/>
        <v>0962349566</v>
      </c>
      <c r="BQ22" s="45" t="str">
        <f t="shared" si="11"/>
        <v>0962349566</v>
      </c>
      <c r="BR22" s="42">
        <f t="shared" si="12"/>
        <v>1</v>
      </c>
      <c r="BS22" s="46">
        <f t="shared" si="13"/>
        <v>1</v>
      </c>
      <c r="BT22" s="42">
        <f t="shared" si="1"/>
        <v>1</v>
      </c>
      <c r="BU22" s="43">
        <f t="shared" si="14"/>
        <v>1</v>
      </c>
      <c r="BV22" s="43" t="e">
        <f t="shared" si="15"/>
        <v>#REF!</v>
      </c>
    </row>
    <row r="23" spans="1:74" ht="60" customHeight="1" x14ac:dyDescent="0.8">
      <c r="A23" s="35">
        <v>19</v>
      </c>
      <c r="B23" s="35">
        <v>19</v>
      </c>
      <c r="C23" s="35" t="s">
        <v>56</v>
      </c>
      <c r="D23" s="35" t="s">
        <v>184</v>
      </c>
      <c r="E23" s="35" t="s">
        <v>57</v>
      </c>
      <c r="F23" s="36" t="s">
        <v>98</v>
      </c>
      <c r="G23" s="37" t="s">
        <v>58</v>
      </c>
      <c r="H23" s="37" t="s">
        <v>140</v>
      </c>
      <c r="I23" s="37" t="s">
        <v>141</v>
      </c>
      <c r="J23" s="3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38"/>
      <c r="BF23" s="39">
        <f t="shared" si="2"/>
        <v>1</v>
      </c>
      <c r="BG23" s="40" t="str">
        <f t="shared" si="3"/>
        <v>180921983</v>
      </c>
      <c r="BH23" s="41" t="e">
        <f>IF(BG23="បរទេស","បរទេស",IF(AND(#REF!=1,LEN(BG23)=8),"0"&amp;BG23,IF(LEN(BG23)&gt;9,2,LEFT(BG23,9))))</f>
        <v>#REF!</v>
      </c>
      <c r="BI23" s="42" t="e">
        <f t="shared" si="4"/>
        <v>#REF!</v>
      </c>
      <c r="BJ23" s="42" t="e">
        <f t="shared" si="5"/>
        <v>#REF!</v>
      </c>
      <c r="BK23" s="42" t="e">
        <f t="shared" si="0"/>
        <v>#REF!</v>
      </c>
      <c r="BL23" s="43" t="e">
        <f t="shared" si="6"/>
        <v>#REF!</v>
      </c>
      <c r="BM23" s="44" t="str">
        <f t="shared" si="7"/>
        <v>061499937</v>
      </c>
      <c r="BN23" s="40" t="str">
        <f t="shared" si="8"/>
        <v>061499937</v>
      </c>
      <c r="BO23" s="42" t="e">
        <f t="shared" si="9"/>
        <v>#VALUE!</v>
      </c>
      <c r="BP23" s="40" t="str">
        <f t="shared" si="10"/>
        <v>061499937</v>
      </c>
      <c r="BQ23" s="45" t="str">
        <f t="shared" si="11"/>
        <v>061499937</v>
      </c>
      <c r="BR23" s="42">
        <f t="shared" si="12"/>
        <v>1</v>
      </c>
      <c r="BS23" s="46">
        <f t="shared" si="13"/>
        <v>1</v>
      </c>
      <c r="BT23" s="42">
        <f t="shared" si="1"/>
        <v>1</v>
      </c>
      <c r="BU23" s="43">
        <f t="shared" si="14"/>
        <v>1</v>
      </c>
      <c r="BV23" s="43" t="e">
        <f t="shared" si="15"/>
        <v>#REF!</v>
      </c>
    </row>
    <row r="24" spans="1:74" ht="60" customHeight="1" x14ac:dyDescent="0.8">
      <c r="A24" s="35">
        <v>20</v>
      </c>
      <c r="B24" s="35">
        <v>20</v>
      </c>
      <c r="C24" s="35" t="s">
        <v>59</v>
      </c>
      <c r="D24" s="35" t="s">
        <v>184</v>
      </c>
      <c r="E24" s="35" t="s">
        <v>60</v>
      </c>
      <c r="F24" s="36" t="s">
        <v>98</v>
      </c>
      <c r="G24" s="37" t="s">
        <v>61</v>
      </c>
      <c r="H24" s="37" t="s">
        <v>142</v>
      </c>
      <c r="I24" s="37" t="s">
        <v>143</v>
      </c>
      <c r="J24" s="3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38"/>
      <c r="BF24" s="39">
        <f t="shared" si="2"/>
        <v>1</v>
      </c>
      <c r="BG24" s="40" t="str">
        <f t="shared" si="3"/>
        <v>180785328</v>
      </c>
      <c r="BH24" s="41" t="e">
        <f>IF(BG24="បរទេស","បរទេស",IF(AND(#REF!=1,LEN(BG24)=8),"0"&amp;BG24,IF(LEN(BG24)&gt;9,2,LEFT(BG24,9))))</f>
        <v>#REF!</v>
      </c>
      <c r="BI24" s="42" t="e">
        <f t="shared" si="4"/>
        <v>#REF!</v>
      </c>
      <c r="BJ24" s="42" t="e">
        <f t="shared" si="5"/>
        <v>#REF!</v>
      </c>
      <c r="BK24" s="42" t="e">
        <f t="shared" si="0"/>
        <v>#REF!</v>
      </c>
      <c r="BL24" s="43" t="e">
        <f t="shared" si="6"/>
        <v>#REF!</v>
      </c>
      <c r="BM24" s="44" t="str">
        <f t="shared" si="7"/>
        <v>0964727987</v>
      </c>
      <c r="BN24" s="40" t="str">
        <f t="shared" si="8"/>
        <v>0964727987</v>
      </c>
      <c r="BO24" s="42" t="e">
        <f t="shared" si="9"/>
        <v>#VALUE!</v>
      </c>
      <c r="BP24" s="40" t="str">
        <f t="shared" si="10"/>
        <v>0964727987</v>
      </c>
      <c r="BQ24" s="45" t="str">
        <f t="shared" si="11"/>
        <v>0964727987</v>
      </c>
      <c r="BR24" s="42">
        <f t="shared" si="12"/>
        <v>1</v>
      </c>
      <c r="BS24" s="46">
        <f t="shared" si="13"/>
        <v>1</v>
      </c>
      <c r="BT24" s="42">
        <f t="shared" si="1"/>
        <v>1</v>
      </c>
      <c r="BU24" s="43">
        <f t="shared" si="14"/>
        <v>1</v>
      </c>
      <c r="BV24" s="43" t="e">
        <f t="shared" si="15"/>
        <v>#REF!</v>
      </c>
    </row>
    <row r="25" spans="1:74" ht="60" customHeight="1" x14ac:dyDescent="0.8">
      <c r="A25" s="35">
        <v>21</v>
      </c>
      <c r="B25" s="35">
        <v>21</v>
      </c>
      <c r="C25" s="35" t="s">
        <v>62</v>
      </c>
      <c r="D25" s="35" t="s">
        <v>184</v>
      </c>
      <c r="E25" s="35" t="s">
        <v>63</v>
      </c>
      <c r="F25" s="36" t="s">
        <v>98</v>
      </c>
      <c r="G25" s="37" t="s">
        <v>64</v>
      </c>
      <c r="H25" s="37" t="s">
        <v>144</v>
      </c>
      <c r="I25" s="37" t="s">
        <v>145</v>
      </c>
      <c r="J25" s="3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38"/>
      <c r="BF25" s="39">
        <f t="shared" si="2"/>
        <v>1</v>
      </c>
      <c r="BG25" s="40" t="str">
        <f t="shared" si="3"/>
        <v>180628208</v>
      </c>
      <c r="BH25" s="41" t="e">
        <f>IF(BG25="បរទេស","បរទេស",IF(AND(#REF!=1,LEN(BG25)=8),"0"&amp;BG25,IF(LEN(BG25)&gt;9,2,LEFT(BG25,9))))</f>
        <v>#REF!</v>
      </c>
      <c r="BI25" s="42" t="e">
        <f t="shared" si="4"/>
        <v>#REF!</v>
      </c>
      <c r="BJ25" s="42" t="e">
        <f t="shared" si="5"/>
        <v>#REF!</v>
      </c>
      <c r="BK25" s="42" t="e">
        <f t="shared" si="0"/>
        <v>#REF!</v>
      </c>
      <c r="BL25" s="43" t="e">
        <f t="shared" si="6"/>
        <v>#REF!</v>
      </c>
      <c r="BM25" s="44" t="str">
        <f t="shared" si="7"/>
        <v>098940086</v>
      </c>
      <c r="BN25" s="40" t="str">
        <f t="shared" si="8"/>
        <v>098940086</v>
      </c>
      <c r="BO25" s="42" t="e">
        <f t="shared" si="9"/>
        <v>#VALUE!</v>
      </c>
      <c r="BP25" s="40" t="str">
        <f t="shared" si="10"/>
        <v>098940086</v>
      </c>
      <c r="BQ25" s="45" t="str">
        <f t="shared" si="11"/>
        <v>098940086</v>
      </c>
      <c r="BR25" s="42">
        <f t="shared" si="12"/>
        <v>1</v>
      </c>
      <c r="BS25" s="46">
        <f t="shared" si="13"/>
        <v>1</v>
      </c>
      <c r="BT25" s="42">
        <f t="shared" si="1"/>
        <v>1</v>
      </c>
      <c r="BU25" s="43">
        <f t="shared" si="14"/>
        <v>1</v>
      </c>
      <c r="BV25" s="43" t="e">
        <f t="shared" si="15"/>
        <v>#REF!</v>
      </c>
    </row>
    <row r="26" spans="1:74" ht="60" customHeight="1" x14ac:dyDescent="0.8">
      <c r="A26" s="35">
        <v>22</v>
      </c>
      <c r="B26" s="35">
        <v>22</v>
      </c>
      <c r="C26" s="35" t="s">
        <v>65</v>
      </c>
      <c r="D26" s="35" t="s">
        <v>186</v>
      </c>
      <c r="E26" s="35" t="s">
        <v>66</v>
      </c>
      <c r="F26" s="36" t="s">
        <v>99</v>
      </c>
      <c r="G26" s="37" t="s">
        <v>67</v>
      </c>
      <c r="H26" s="37" t="s">
        <v>146</v>
      </c>
      <c r="I26" s="37" t="s">
        <v>147</v>
      </c>
      <c r="J26" s="3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38"/>
      <c r="BF26" s="39">
        <f t="shared" si="2"/>
        <v>1</v>
      </c>
      <c r="BG26" s="40" t="str">
        <f t="shared" si="3"/>
        <v>170922031</v>
      </c>
      <c r="BH26" s="41" t="e">
        <f>IF(BG26="បរទេស","បរទេស",IF(AND(#REF!=1,LEN(BG26)=8),"0"&amp;BG26,IF(LEN(BG26)&gt;9,2,LEFT(BG26,9))))</f>
        <v>#REF!</v>
      </c>
      <c r="BI26" s="42" t="e">
        <f t="shared" si="4"/>
        <v>#REF!</v>
      </c>
      <c r="BJ26" s="42" t="e">
        <f t="shared" si="5"/>
        <v>#REF!</v>
      </c>
      <c r="BK26" s="42" t="e">
        <f t="shared" si="0"/>
        <v>#REF!</v>
      </c>
      <c r="BL26" s="43" t="e">
        <f t="shared" si="6"/>
        <v>#REF!</v>
      </c>
      <c r="BM26" s="44" t="str">
        <f t="shared" si="7"/>
        <v>069854577</v>
      </c>
      <c r="BN26" s="40" t="str">
        <f t="shared" si="8"/>
        <v>069854577</v>
      </c>
      <c r="BO26" s="42" t="e">
        <f t="shared" si="9"/>
        <v>#VALUE!</v>
      </c>
      <c r="BP26" s="40" t="str">
        <f t="shared" si="10"/>
        <v>069854577</v>
      </c>
      <c r="BQ26" s="45" t="str">
        <f t="shared" si="11"/>
        <v>069854577</v>
      </c>
      <c r="BR26" s="42">
        <f t="shared" si="12"/>
        <v>1</v>
      </c>
      <c r="BS26" s="46">
        <f t="shared" si="13"/>
        <v>1</v>
      </c>
      <c r="BT26" s="42">
        <f t="shared" si="1"/>
        <v>1</v>
      </c>
      <c r="BU26" s="43">
        <f t="shared" si="14"/>
        <v>1</v>
      </c>
      <c r="BV26" s="43" t="e">
        <f t="shared" si="15"/>
        <v>#REF!</v>
      </c>
    </row>
    <row r="27" spans="1:74" ht="60" customHeight="1" x14ac:dyDescent="0.8">
      <c r="A27" s="35">
        <v>23</v>
      </c>
      <c r="B27" s="35">
        <v>23</v>
      </c>
      <c r="C27" s="35" t="s">
        <v>68</v>
      </c>
      <c r="D27" s="35" t="s">
        <v>184</v>
      </c>
      <c r="E27" s="35" t="s">
        <v>69</v>
      </c>
      <c r="F27" s="36" t="s">
        <v>100</v>
      </c>
      <c r="G27" s="37" t="s">
        <v>70</v>
      </c>
      <c r="H27" s="37" t="s">
        <v>148</v>
      </c>
      <c r="I27" s="37" t="s">
        <v>149</v>
      </c>
      <c r="J27" s="3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38"/>
      <c r="BF27" s="39">
        <f t="shared" si="2"/>
        <v>1</v>
      </c>
      <c r="BG27" s="40" t="str">
        <f t="shared" si="3"/>
        <v>060016195</v>
      </c>
      <c r="BH27" s="41" t="e">
        <f>IF(BG27="បរទេស","បរទេស",IF(AND(#REF!=1,LEN(BG27)=8),"0"&amp;BG27,IF(LEN(BG27)&gt;9,2,LEFT(BG27,9))))</f>
        <v>#REF!</v>
      </c>
      <c r="BI27" s="42" t="e">
        <f t="shared" si="4"/>
        <v>#REF!</v>
      </c>
      <c r="BJ27" s="42" t="e">
        <f t="shared" si="5"/>
        <v>#REF!</v>
      </c>
      <c r="BK27" s="42" t="e">
        <f t="shared" si="0"/>
        <v>#REF!</v>
      </c>
      <c r="BL27" s="43" t="e">
        <f t="shared" si="6"/>
        <v>#REF!</v>
      </c>
      <c r="BM27" s="44" t="str">
        <f t="shared" si="7"/>
        <v>093734384</v>
      </c>
      <c r="BN27" s="40" t="str">
        <f t="shared" si="8"/>
        <v>093734384</v>
      </c>
      <c r="BO27" s="42" t="e">
        <f t="shared" si="9"/>
        <v>#VALUE!</v>
      </c>
      <c r="BP27" s="40" t="str">
        <f t="shared" si="10"/>
        <v>093734384</v>
      </c>
      <c r="BQ27" s="45" t="str">
        <f t="shared" si="11"/>
        <v>093734384</v>
      </c>
      <c r="BR27" s="42">
        <f t="shared" si="12"/>
        <v>1</v>
      </c>
      <c r="BS27" s="46">
        <f t="shared" si="13"/>
        <v>1</v>
      </c>
      <c r="BT27" s="42">
        <f t="shared" si="1"/>
        <v>1</v>
      </c>
      <c r="BU27" s="43">
        <f t="shared" si="14"/>
        <v>1</v>
      </c>
      <c r="BV27" s="43" t="e">
        <f t="shared" si="15"/>
        <v>#REF!</v>
      </c>
    </row>
    <row r="28" spans="1:74" ht="60" customHeight="1" x14ac:dyDescent="0.8">
      <c r="A28" s="35">
        <v>24</v>
      </c>
      <c r="B28" s="35">
        <v>24</v>
      </c>
      <c r="C28" s="35" t="s">
        <v>71</v>
      </c>
      <c r="D28" s="35" t="s">
        <v>184</v>
      </c>
      <c r="E28" s="35" t="s">
        <v>72</v>
      </c>
      <c r="F28" s="36" t="s">
        <v>100</v>
      </c>
      <c r="G28" s="37" t="s">
        <v>73</v>
      </c>
      <c r="H28" s="37" t="s">
        <v>150</v>
      </c>
      <c r="I28" s="37" t="s">
        <v>151</v>
      </c>
      <c r="J28" s="3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38"/>
      <c r="BF28" s="39">
        <f t="shared" si="2"/>
        <v>1</v>
      </c>
      <c r="BG28" s="40" t="str">
        <f t="shared" si="3"/>
        <v>180592252</v>
      </c>
      <c r="BH28" s="41" t="e">
        <f>IF(BG28="បរទេស","បរទេស",IF(AND(#REF!=1,LEN(BG28)=8),"0"&amp;BG28,IF(LEN(BG28)&gt;9,2,LEFT(BG28,9))))</f>
        <v>#REF!</v>
      </c>
      <c r="BI28" s="42" t="e">
        <f t="shared" si="4"/>
        <v>#REF!</v>
      </c>
      <c r="BJ28" s="42" t="e">
        <f t="shared" si="5"/>
        <v>#REF!</v>
      </c>
      <c r="BK28" s="42" t="e">
        <f t="shared" si="0"/>
        <v>#REF!</v>
      </c>
      <c r="BL28" s="43" t="e">
        <f t="shared" si="6"/>
        <v>#REF!</v>
      </c>
      <c r="BM28" s="44" t="str">
        <f t="shared" si="7"/>
        <v>0966780261</v>
      </c>
      <c r="BN28" s="40" t="str">
        <f t="shared" si="8"/>
        <v>0966780261</v>
      </c>
      <c r="BO28" s="42" t="e">
        <f t="shared" si="9"/>
        <v>#VALUE!</v>
      </c>
      <c r="BP28" s="40" t="str">
        <f t="shared" si="10"/>
        <v>0966780261</v>
      </c>
      <c r="BQ28" s="45" t="str">
        <f t="shared" si="11"/>
        <v>0966780261</v>
      </c>
      <c r="BR28" s="42">
        <f t="shared" si="12"/>
        <v>1</v>
      </c>
      <c r="BS28" s="46">
        <f t="shared" si="13"/>
        <v>1</v>
      </c>
      <c r="BT28" s="42">
        <f t="shared" si="1"/>
        <v>1</v>
      </c>
      <c r="BU28" s="43">
        <f t="shared" si="14"/>
        <v>1</v>
      </c>
      <c r="BV28" s="43" t="e">
        <f t="shared" si="15"/>
        <v>#REF!</v>
      </c>
    </row>
    <row r="29" spans="1:74" ht="60" customHeight="1" x14ac:dyDescent="0.8">
      <c r="A29" s="35">
        <v>25</v>
      </c>
      <c r="B29" s="35">
        <v>25</v>
      </c>
      <c r="C29" s="35" t="s">
        <v>74</v>
      </c>
      <c r="D29" s="35" t="s">
        <v>184</v>
      </c>
      <c r="E29" s="35" t="s">
        <v>75</v>
      </c>
      <c r="F29" s="36" t="s">
        <v>100</v>
      </c>
      <c r="G29" s="37" t="s">
        <v>76</v>
      </c>
      <c r="H29" s="37" t="s">
        <v>152</v>
      </c>
      <c r="I29" s="37" t="s">
        <v>153</v>
      </c>
      <c r="J29" s="3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38"/>
      <c r="BF29" s="39">
        <f t="shared" si="2"/>
        <v>1</v>
      </c>
      <c r="BG29" s="40" t="str">
        <f t="shared" si="3"/>
        <v>150867547</v>
      </c>
      <c r="BH29" s="41" t="e">
        <f>IF(BG29="បរទេស","បរទេស",IF(AND(#REF!=1,LEN(BG29)=8),"0"&amp;BG29,IF(LEN(BG29)&gt;9,2,LEFT(BG29,9))))</f>
        <v>#REF!</v>
      </c>
      <c r="BI29" s="42" t="e">
        <f t="shared" si="4"/>
        <v>#REF!</v>
      </c>
      <c r="BJ29" s="42" t="e">
        <f t="shared" si="5"/>
        <v>#REF!</v>
      </c>
      <c r="BK29" s="42" t="e">
        <f t="shared" si="0"/>
        <v>#REF!</v>
      </c>
      <c r="BL29" s="43" t="e">
        <f t="shared" si="6"/>
        <v>#REF!</v>
      </c>
      <c r="BM29" s="44" t="str">
        <f t="shared" si="7"/>
        <v>015849250</v>
      </c>
      <c r="BN29" s="40" t="str">
        <f t="shared" si="8"/>
        <v>015849250</v>
      </c>
      <c r="BO29" s="42" t="e">
        <f t="shared" si="9"/>
        <v>#VALUE!</v>
      </c>
      <c r="BP29" s="40" t="str">
        <f t="shared" si="10"/>
        <v>015849250</v>
      </c>
      <c r="BQ29" s="45" t="str">
        <f t="shared" si="11"/>
        <v>015849250</v>
      </c>
      <c r="BR29" s="42">
        <f t="shared" si="12"/>
        <v>1</v>
      </c>
      <c r="BS29" s="46">
        <f t="shared" si="13"/>
        <v>1</v>
      </c>
      <c r="BT29" s="42">
        <f t="shared" si="1"/>
        <v>1</v>
      </c>
      <c r="BU29" s="43">
        <f t="shared" si="14"/>
        <v>1</v>
      </c>
      <c r="BV29" s="43" t="e">
        <f t="shared" si="15"/>
        <v>#REF!</v>
      </c>
    </row>
    <row r="30" spans="1:74" ht="60" customHeight="1" x14ac:dyDescent="0.8">
      <c r="A30" s="35">
        <v>26</v>
      </c>
      <c r="B30" s="35">
        <v>26</v>
      </c>
      <c r="C30" s="35" t="s">
        <v>77</v>
      </c>
      <c r="D30" s="35" t="s">
        <v>186</v>
      </c>
      <c r="E30" s="35" t="s">
        <v>78</v>
      </c>
      <c r="F30" s="36" t="s">
        <v>100</v>
      </c>
      <c r="G30" s="37">
        <v>42</v>
      </c>
      <c r="H30" s="37" t="s">
        <v>154</v>
      </c>
      <c r="I30" s="37" t="s">
        <v>155</v>
      </c>
      <c r="J30" s="3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38"/>
      <c r="BF30" s="39">
        <f t="shared" si="2"/>
        <v>1</v>
      </c>
      <c r="BG30" s="40" t="str">
        <f t="shared" si="3"/>
        <v>180776322</v>
      </c>
      <c r="BH30" s="41" t="e">
        <f>IF(BG30="បរទេស","បរទេស",IF(AND(#REF!=1,LEN(BG30)=8),"0"&amp;BG30,IF(LEN(BG30)&gt;9,2,LEFT(BG30,9))))</f>
        <v>#REF!</v>
      </c>
      <c r="BI30" s="42" t="e">
        <f t="shared" si="4"/>
        <v>#REF!</v>
      </c>
      <c r="BJ30" s="42" t="e">
        <f t="shared" si="5"/>
        <v>#REF!</v>
      </c>
      <c r="BK30" s="42" t="e">
        <f t="shared" si="0"/>
        <v>#REF!</v>
      </c>
      <c r="BL30" s="43" t="e">
        <f t="shared" si="6"/>
        <v>#REF!</v>
      </c>
      <c r="BM30" s="44" t="str">
        <f t="shared" si="7"/>
        <v>060338849</v>
      </c>
      <c r="BN30" s="40" t="str">
        <f t="shared" si="8"/>
        <v>060338849</v>
      </c>
      <c r="BO30" s="42" t="e">
        <f t="shared" si="9"/>
        <v>#VALUE!</v>
      </c>
      <c r="BP30" s="40" t="str">
        <f t="shared" si="10"/>
        <v>060338849</v>
      </c>
      <c r="BQ30" s="45" t="str">
        <f t="shared" si="11"/>
        <v>060338849</v>
      </c>
      <c r="BR30" s="42">
        <f t="shared" si="12"/>
        <v>1</v>
      </c>
      <c r="BS30" s="46">
        <f t="shared" si="13"/>
        <v>1</v>
      </c>
      <c r="BT30" s="42">
        <f t="shared" si="1"/>
        <v>1</v>
      </c>
      <c r="BU30" s="43">
        <f t="shared" si="14"/>
        <v>1</v>
      </c>
      <c r="BV30" s="43" t="e">
        <f t="shared" si="15"/>
        <v>#REF!</v>
      </c>
    </row>
    <row r="31" spans="1:74" ht="60" customHeight="1" x14ac:dyDescent="0.8">
      <c r="A31" s="35">
        <v>27</v>
      </c>
      <c r="B31" s="35">
        <v>27</v>
      </c>
      <c r="C31" s="35" t="s">
        <v>79</v>
      </c>
      <c r="D31" s="35" t="s">
        <v>186</v>
      </c>
      <c r="E31" s="35" t="s">
        <v>80</v>
      </c>
      <c r="F31" s="36" t="s">
        <v>100</v>
      </c>
      <c r="G31" s="37" t="s">
        <v>81</v>
      </c>
      <c r="H31" s="37" t="s">
        <v>156</v>
      </c>
      <c r="I31" s="37" t="s">
        <v>157</v>
      </c>
      <c r="J31" s="3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38"/>
      <c r="BF31" s="39">
        <f t="shared" si="2"/>
        <v>1</v>
      </c>
      <c r="BG31" s="40" t="str">
        <f t="shared" si="3"/>
        <v>180681901</v>
      </c>
      <c r="BH31" s="41" t="e">
        <f>IF(BG31="បរទេស","បរទេស",IF(AND(#REF!=1,LEN(BG31)=8),"0"&amp;BG31,IF(LEN(BG31)&gt;9,2,LEFT(BG31,9))))</f>
        <v>#REF!</v>
      </c>
      <c r="BI31" s="42" t="e">
        <f t="shared" si="4"/>
        <v>#REF!</v>
      </c>
      <c r="BJ31" s="42" t="e">
        <f t="shared" si="5"/>
        <v>#REF!</v>
      </c>
      <c r="BK31" s="42" t="e">
        <f t="shared" si="0"/>
        <v>#REF!</v>
      </c>
      <c r="BL31" s="43" t="e">
        <f t="shared" si="6"/>
        <v>#REF!</v>
      </c>
      <c r="BM31" s="44" t="str">
        <f t="shared" si="7"/>
        <v>087498445</v>
      </c>
      <c r="BN31" s="40" t="str">
        <f t="shared" si="8"/>
        <v>087498445</v>
      </c>
      <c r="BO31" s="42" t="e">
        <f t="shared" si="9"/>
        <v>#VALUE!</v>
      </c>
      <c r="BP31" s="40" t="str">
        <f t="shared" si="10"/>
        <v>087498445</v>
      </c>
      <c r="BQ31" s="45" t="str">
        <f t="shared" si="11"/>
        <v>087498445</v>
      </c>
      <c r="BR31" s="42">
        <f t="shared" si="12"/>
        <v>1</v>
      </c>
      <c r="BS31" s="46">
        <f t="shared" si="13"/>
        <v>1</v>
      </c>
      <c r="BT31" s="42">
        <f t="shared" si="1"/>
        <v>1</v>
      </c>
      <c r="BU31" s="43">
        <f t="shared" si="14"/>
        <v>1</v>
      </c>
      <c r="BV31" s="43" t="e">
        <f t="shared" si="15"/>
        <v>#REF!</v>
      </c>
    </row>
    <row r="32" spans="1:74" ht="60" customHeight="1" x14ac:dyDescent="0.8">
      <c r="A32" s="35">
        <v>28</v>
      </c>
      <c r="B32" s="35">
        <v>28</v>
      </c>
      <c r="C32" s="35" t="s">
        <v>82</v>
      </c>
      <c r="D32" s="35" t="s">
        <v>186</v>
      </c>
      <c r="E32" s="35" t="s">
        <v>83</v>
      </c>
      <c r="F32" s="36" t="s">
        <v>101</v>
      </c>
      <c r="G32" s="37" t="s">
        <v>84</v>
      </c>
      <c r="H32" s="37" t="s">
        <v>158</v>
      </c>
      <c r="I32" s="37" t="s">
        <v>159</v>
      </c>
      <c r="J32" s="3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38"/>
      <c r="BF32" s="39">
        <f t="shared" si="2"/>
        <v>1</v>
      </c>
      <c r="BG32" s="40" t="str">
        <f t="shared" si="3"/>
        <v>250185541</v>
      </c>
      <c r="BH32" s="41" t="e">
        <f>IF(BG32="បរទេស","បរទេស",IF(AND(#REF!=1,LEN(BG32)=8),"0"&amp;BG32,IF(LEN(BG32)&gt;9,2,LEFT(BG32,9))))</f>
        <v>#REF!</v>
      </c>
      <c r="BI32" s="42" t="e">
        <f t="shared" si="4"/>
        <v>#REF!</v>
      </c>
      <c r="BJ32" s="42" t="e">
        <f t="shared" si="5"/>
        <v>#REF!</v>
      </c>
      <c r="BK32" s="42" t="e">
        <f t="shared" si="0"/>
        <v>#REF!</v>
      </c>
      <c r="BL32" s="43" t="e">
        <f t="shared" si="6"/>
        <v>#REF!</v>
      </c>
      <c r="BM32" s="44" t="str">
        <f t="shared" si="7"/>
        <v>0968371925</v>
      </c>
      <c r="BN32" s="40" t="str">
        <f t="shared" si="8"/>
        <v>0968371925</v>
      </c>
      <c r="BO32" s="42" t="e">
        <f t="shared" si="9"/>
        <v>#VALUE!</v>
      </c>
      <c r="BP32" s="40" t="str">
        <f t="shared" si="10"/>
        <v>0968371925</v>
      </c>
      <c r="BQ32" s="45" t="str">
        <f t="shared" si="11"/>
        <v>0968371925</v>
      </c>
      <c r="BR32" s="42">
        <f t="shared" si="12"/>
        <v>1</v>
      </c>
      <c r="BS32" s="46">
        <f t="shared" si="13"/>
        <v>1</v>
      </c>
      <c r="BT32" s="42">
        <f t="shared" si="1"/>
        <v>1</v>
      </c>
      <c r="BU32" s="43">
        <f t="shared" si="14"/>
        <v>1</v>
      </c>
      <c r="BV32" s="43" t="e">
        <f t="shared" si="15"/>
        <v>#REF!</v>
      </c>
    </row>
    <row r="33" spans="1:102" ht="60" customHeight="1" x14ac:dyDescent="0.8">
      <c r="A33" s="35">
        <v>29</v>
      </c>
      <c r="B33" s="35">
        <v>29</v>
      </c>
      <c r="C33" s="35" t="s">
        <v>85</v>
      </c>
      <c r="D33" s="35" t="s">
        <v>184</v>
      </c>
      <c r="E33" s="35" t="s">
        <v>86</v>
      </c>
      <c r="F33" s="36" t="s">
        <v>102</v>
      </c>
      <c r="G33" s="37" t="s">
        <v>87</v>
      </c>
      <c r="H33" s="37" t="s">
        <v>160</v>
      </c>
      <c r="I33" s="37" t="s">
        <v>161</v>
      </c>
      <c r="J33" s="3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38"/>
      <c r="BF33" s="39">
        <f t="shared" si="2"/>
        <v>1</v>
      </c>
      <c r="BG33" s="40" t="str">
        <f t="shared" si="3"/>
        <v>150519885</v>
      </c>
      <c r="BH33" s="41" t="e">
        <f>IF(BG33="បរទេស","បរទេស",IF(AND(#REF!=1,LEN(BG33)=8),"0"&amp;BG33,IF(LEN(BG33)&gt;9,2,LEFT(BG33,9))))</f>
        <v>#REF!</v>
      </c>
      <c r="BI33" s="42" t="e">
        <f t="shared" si="4"/>
        <v>#REF!</v>
      </c>
      <c r="BJ33" s="42" t="e">
        <f t="shared" si="5"/>
        <v>#REF!</v>
      </c>
      <c r="BK33" s="42" t="e">
        <f t="shared" si="0"/>
        <v>#REF!</v>
      </c>
      <c r="BL33" s="43" t="e">
        <f t="shared" si="6"/>
        <v>#REF!</v>
      </c>
      <c r="BM33" s="44" t="str">
        <f t="shared" si="7"/>
        <v>098845475</v>
      </c>
      <c r="BN33" s="40" t="str">
        <f t="shared" si="8"/>
        <v>098845475</v>
      </c>
      <c r="BO33" s="42" t="e">
        <f t="shared" si="9"/>
        <v>#VALUE!</v>
      </c>
      <c r="BP33" s="40" t="str">
        <f t="shared" si="10"/>
        <v>098845475</v>
      </c>
      <c r="BQ33" s="45" t="str">
        <f t="shared" si="11"/>
        <v>098845475</v>
      </c>
      <c r="BR33" s="42">
        <f t="shared" si="12"/>
        <v>1</v>
      </c>
      <c r="BS33" s="46">
        <f t="shared" si="13"/>
        <v>1</v>
      </c>
      <c r="BT33" s="42">
        <f t="shared" si="1"/>
        <v>1</v>
      </c>
      <c r="BU33" s="43">
        <f t="shared" si="14"/>
        <v>1</v>
      </c>
      <c r="BV33" s="43" t="e">
        <f t="shared" si="15"/>
        <v>#REF!</v>
      </c>
    </row>
    <row r="34" spans="1:102" ht="60" customHeight="1" x14ac:dyDescent="0.8">
      <c r="A34" s="35">
        <v>30</v>
      </c>
      <c r="B34" s="35">
        <v>30</v>
      </c>
      <c r="C34" s="35" t="s">
        <v>88</v>
      </c>
      <c r="D34" s="35" t="s">
        <v>184</v>
      </c>
      <c r="E34" s="35" t="s">
        <v>89</v>
      </c>
      <c r="F34" s="36" t="s">
        <v>103</v>
      </c>
      <c r="G34" s="37" t="s">
        <v>90</v>
      </c>
      <c r="H34" s="37" t="s">
        <v>162</v>
      </c>
      <c r="I34" s="37" t="s">
        <v>163</v>
      </c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38"/>
      <c r="BF34" s="39">
        <f t="shared" si="2"/>
        <v>1</v>
      </c>
      <c r="BG34" s="40" t="str">
        <f t="shared" si="3"/>
        <v>180168589</v>
      </c>
      <c r="BH34" s="41" t="e">
        <f>IF(BG34="បរទេស","បរទេស",IF(AND(#REF!=1,LEN(BG34)=8),"0"&amp;BG34,IF(LEN(BG34)&gt;9,2,LEFT(BG34,9))))</f>
        <v>#REF!</v>
      </c>
      <c r="BI34" s="42" t="e">
        <f t="shared" si="4"/>
        <v>#REF!</v>
      </c>
      <c r="BJ34" s="42" t="e">
        <f t="shared" si="5"/>
        <v>#REF!</v>
      </c>
      <c r="BK34" s="42" t="e">
        <f t="shared" si="0"/>
        <v>#REF!</v>
      </c>
      <c r="BL34" s="43" t="e">
        <f t="shared" si="6"/>
        <v>#REF!</v>
      </c>
      <c r="BM34" s="44" t="str">
        <f t="shared" si="7"/>
        <v>016780221</v>
      </c>
      <c r="BN34" s="40" t="str">
        <f t="shared" si="8"/>
        <v>016780221</v>
      </c>
      <c r="BO34" s="42" t="e">
        <f t="shared" si="9"/>
        <v>#VALUE!</v>
      </c>
      <c r="BP34" s="40" t="str">
        <f t="shared" si="10"/>
        <v>016780221</v>
      </c>
      <c r="BQ34" s="45" t="str">
        <f t="shared" si="11"/>
        <v>016780221</v>
      </c>
      <c r="BR34" s="42">
        <f t="shared" si="12"/>
        <v>1</v>
      </c>
      <c r="BS34" s="46">
        <f t="shared" si="13"/>
        <v>1</v>
      </c>
      <c r="BT34" s="42">
        <f t="shared" si="1"/>
        <v>1</v>
      </c>
      <c r="BU34" s="43">
        <f t="shared" si="14"/>
        <v>1</v>
      </c>
      <c r="BV34" s="43" t="e">
        <f t="shared" si="15"/>
        <v>#REF!</v>
      </c>
    </row>
    <row r="35" spans="1:102" ht="60" customHeight="1" x14ac:dyDescent="0.8">
      <c r="A35" s="35">
        <v>31</v>
      </c>
      <c r="B35" s="35">
        <v>31</v>
      </c>
      <c r="C35" s="35" t="s">
        <v>91</v>
      </c>
      <c r="D35" s="35" t="s">
        <v>184</v>
      </c>
      <c r="E35" s="35" t="s">
        <v>92</v>
      </c>
      <c r="F35" s="36" t="s">
        <v>103</v>
      </c>
      <c r="G35" s="37" t="s">
        <v>93</v>
      </c>
      <c r="H35" s="37" t="s">
        <v>164</v>
      </c>
      <c r="I35" s="37" t="s">
        <v>165</v>
      </c>
      <c r="J35" s="3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38"/>
      <c r="BF35" s="39">
        <f t="shared" si="2"/>
        <v>1</v>
      </c>
      <c r="BG35" s="40" t="str">
        <f t="shared" si="3"/>
        <v>180529177</v>
      </c>
      <c r="BH35" s="41" t="e">
        <f>IF(BG35="បរទេស","បរទេស",IF(AND(#REF!=1,LEN(BG35)=8),"0"&amp;BG35,IF(LEN(BG35)&gt;9,2,LEFT(BG35,9))))</f>
        <v>#REF!</v>
      </c>
      <c r="BI35" s="42" t="e">
        <f t="shared" si="4"/>
        <v>#REF!</v>
      </c>
      <c r="BJ35" s="42" t="e">
        <f t="shared" si="5"/>
        <v>#REF!</v>
      </c>
      <c r="BK35" s="42" t="e">
        <f t="shared" si="0"/>
        <v>#REF!</v>
      </c>
      <c r="BL35" s="43" t="e">
        <f t="shared" si="6"/>
        <v>#REF!</v>
      </c>
      <c r="BM35" s="44" t="str">
        <f t="shared" si="7"/>
        <v>086302640</v>
      </c>
      <c r="BN35" s="40" t="str">
        <f t="shared" si="8"/>
        <v>086302640</v>
      </c>
      <c r="BO35" s="42" t="e">
        <f t="shared" si="9"/>
        <v>#VALUE!</v>
      </c>
      <c r="BP35" s="40" t="str">
        <f t="shared" si="10"/>
        <v>086302640</v>
      </c>
      <c r="BQ35" s="45" t="str">
        <f t="shared" si="11"/>
        <v>086302640</v>
      </c>
      <c r="BR35" s="42">
        <f t="shared" si="12"/>
        <v>1</v>
      </c>
      <c r="BS35" s="46">
        <f t="shared" si="13"/>
        <v>1</v>
      </c>
      <c r="BT35" s="42">
        <f t="shared" si="1"/>
        <v>1</v>
      </c>
      <c r="BU35" s="43">
        <f t="shared" si="14"/>
        <v>1</v>
      </c>
      <c r="BV35" s="43" t="e">
        <f t="shared" si="15"/>
        <v>#REF!</v>
      </c>
    </row>
    <row r="36" spans="1:102" ht="33.9" customHeight="1" x14ac:dyDescent="0.8">
      <c r="A36" s="30"/>
      <c r="B36" s="31"/>
      <c r="C36" s="32" t="s">
        <v>194</v>
      </c>
      <c r="D36" s="33"/>
      <c r="E36" s="33"/>
      <c r="F36" s="33"/>
      <c r="G36" s="34"/>
      <c r="H36" s="34"/>
      <c r="I36" s="34"/>
      <c r="J36" s="31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</row>
    <row r="37" spans="1:102" s="55" customFormat="1" ht="60" customHeight="1" x14ac:dyDescent="0.8">
      <c r="A37" s="54"/>
      <c r="B37" s="54"/>
      <c r="C37" s="54" t="s">
        <v>195</v>
      </c>
      <c r="D37" s="54" t="s">
        <v>195</v>
      </c>
      <c r="E37" s="54" t="s">
        <v>195</v>
      </c>
      <c r="F37" s="54" t="s">
        <v>195</v>
      </c>
      <c r="G37" s="54" t="s">
        <v>195</v>
      </c>
      <c r="H37" s="54" t="s">
        <v>195</v>
      </c>
      <c r="I37" s="54" t="s">
        <v>195</v>
      </c>
      <c r="J37" s="54" t="s">
        <v>195</v>
      </c>
    </row>
    <row r="38" spans="1:102" x14ac:dyDescent="0.8">
      <c r="A38" s="56"/>
      <c r="B38" s="56"/>
      <c r="C38" s="56"/>
      <c r="D38" s="56"/>
      <c r="E38" s="56"/>
      <c r="F38" s="56"/>
      <c r="G38" s="57"/>
      <c r="H38" s="57"/>
      <c r="I38" s="57"/>
      <c r="J38" s="58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</row>
    <row r="39" spans="1:102" ht="67.650000000000006" customHeight="1" x14ac:dyDescent="0.8">
      <c r="A39" s="59" t="s">
        <v>196</v>
      </c>
      <c r="B39" s="59"/>
      <c r="C39" s="59"/>
      <c r="D39" s="59"/>
      <c r="E39" s="59"/>
      <c r="F39" s="59"/>
      <c r="G39" s="59"/>
      <c r="H39" s="60"/>
      <c r="I39" s="60"/>
      <c r="J39" s="61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</row>
    <row r="40" spans="1:102" x14ac:dyDescent="0.8">
      <c r="B40" s="61"/>
      <c r="C40" s="61"/>
      <c r="D40" s="61"/>
      <c r="E40" s="61"/>
      <c r="F40" s="61"/>
      <c r="G40" s="60"/>
      <c r="H40" s="60"/>
      <c r="I40" s="60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</row>
    <row r="41" spans="1:102" x14ac:dyDescent="0.8">
      <c r="B41" s="61"/>
      <c r="C41" s="61"/>
      <c r="D41" s="61"/>
      <c r="E41" s="61"/>
      <c r="F41" s="61"/>
      <c r="G41" s="60"/>
      <c r="H41" s="60"/>
      <c r="I41" s="60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</row>
  </sheetData>
  <sheetProtection algorithmName="SHA-512" hashValue="BBivPZX5Jc3qi4pb1F+0v4QbKFtcyxoCBoAZr0CjzZBa7hOcQiEURTBDq2id+Z+oRGYo8LC0lVyCcE/HSm6X4w==" saltValue="+XvycQDnLrUB4eg0zCvhZA==" spinCount="100000" sheet="1" formatCells="0" formatColumns="0" formatRows="0" insertColumns="0" insertRows="0" insertHyperlinks="0" deleteColumns="0" deleteRows="0" sort="0" autoFilter="0" pivotTables="0"/>
  <mergeCells count="5">
    <mergeCell ref="BE1:BV1"/>
    <mergeCell ref="CM5:CX5"/>
    <mergeCell ref="A2:J2"/>
    <mergeCell ref="A1:J1"/>
    <mergeCell ref="A39:G39"/>
  </mergeCells>
  <printOptions horizontalCentered="1"/>
  <pageMargins left="0.3" right="0.2" top="0.2" bottom="0.4" header="0.2" footer="0.2"/>
  <pageSetup paperSize="9" orientation="landscape" horizontalDpi="4294967293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2021-05-10T08:13:14Z</cp:lastPrinted>
  <dcterms:created xsi:type="dcterms:W3CDTF">2021-04-24T07:31:20Z</dcterms:created>
  <dcterms:modified xsi:type="dcterms:W3CDTF">2021-05-10T08:15:41Z</dcterms:modified>
  <cp:category/>
</cp:coreProperties>
</file>